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aranpreet.jaggi\Desktop\Assignment\"/>
    </mc:Choice>
  </mc:AlternateContent>
  <bookViews>
    <workbookView xWindow="0" yWindow="0" windowWidth="20490" windowHeight="7620"/>
  </bookViews>
  <sheets>
    <sheet name="Kickstarter" sheetId="1" r:id="rId1"/>
    <sheet name="Theatre outcomes by launch date" sheetId="14" r:id="rId2"/>
    <sheet name="Outcomes based on goals" sheetId="15" r:id="rId3"/>
    <sheet name="Category statistics" sheetId="3" r:id="rId4"/>
    <sheet name="Subcategory Stats" sheetId="5" r:id="rId5"/>
    <sheet name="Outcome based on launch date" sheetId="6" r:id="rId6"/>
    <sheet name="Edinburg Search" sheetId="8" r:id="rId7"/>
    <sheet name="Descriptive Stats" sheetId="11" r:id="rId8"/>
    <sheet name="Chart1" sheetId="12" r:id="rId9"/>
  </sheets>
  <definedNames>
    <definedName name="_xlnm._FilterDatabase" localSheetId="0" hidden="1">Kickstarter!$A$1:$S$4115</definedName>
    <definedName name="_xlchart.0" hidden="1">Kickstarter!$D$1:$D$246</definedName>
    <definedName name="_xlchart.1" hidden="1">Kickstarter!$D$247:$D$4115</definedName>
    <definedName name="_xlchart.2" hidden="1">Kickstarter!$E$1:$E$246</definedName>
    <definedName name="_xlchart.3" hidden="1">Kickstarter!$E$247:$E$4115</definedName>
  </definedNames>
  <calcPr calcId="162913"/>
  <pivotCaches>
    <pivotCache cacheId="0" r:id="rId10"/>
    <pivotCache cacheId="1" r:id="rId11"/>
    <pivotCache cacheId="7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5" l="1"/>
  <c r="I4" i="15"/>
  <c r="I5" i="15"/>
  <c r="I6" i="15"/>
  <c r="I7" i="15"/>
  <c r="I8" i="15"/>
  <c r="I9" i="15"/>
  <c r="I10" i="15"/>
  <c r="I11" i="15"/>
  <c r="I12" i="15"/>
  <c r="I13" i="15"/>
  <c r="I2" i="15"/>
  <c r="H3" i="15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B13" i="15"/>
  <c r="B12" i="15"/>
  <c r="B11" i="15"/>
  <c r="B10" i="15"/>
  <c r="B9" i="15"/>
  <c r="B8" i="15"/>
  <c r="B7" i="15"/>
  <c r="B6" i="15"/>
  <c r="B5" i="15"/>
  <c r="B4" i="15"/>
  <c r="B3" i="15"/>
  <c r="C2" i="15"/>
  <c r="B2" i="15"/>
  <c r="C13" i="11" l="1"/>
  <c r="C12" i="11"/>
  <c r="C14" i="11" s="1"/>
  <c r="C11" i="11"/>
  <c r="B13" i="11"/>
  <c r="B12" i="11"/>
  <c r="B14" i="11" s="1"/>
  <c r="B11" i="11"/>
  <c r="C7" i="11"/>
  <c r="C6" i="11"/>
  <c r="C5" i="11"/>
  <c r="B5" i="11"/>
  <c r="C4" i="11"/>
  <c r="B4" i="11"/>
  <c r="C2" i="11"/>
  <c r="C3" i="11"/>
  <c r="B6" i="11"/>
  <c r="B7" i="11" l="1"/>
  <c r="B10" i="11"/>
  <c r="C10" i="11"/>
  <c r="C9" i="11"/>
  <c r="B9" i="11"/>
  <c r="B3" i="11"/>
  <c r="B2" i="11"/>
  <c r="F3" i="8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3" i="8"/>
  <c r="B4" i="8"/>
  <c r="B5" i="8"/>
  <c r="B6" i="8"/>
  <c r="B2" i="8"/>
  <c r="S3709" i="1"/>
  <c r="S3337" i="1"/>
  <c r="S3175" i="1"/>
  <c r="S250" i="1"/>
  <c r="S3233" i="1"/>
  <c r="S2263" i="1"/>
  <c r="S3030" i="1"/>
  <c r="S3211" i="1"/>
  <c r="S2198" i="1"/>
  <c r="S251" i="1"/>
  <c r="S2013" i="1"/>
  <c r="S2480" i="1"/>
  <c r="S3612" i="1"/>
  <c r="S2199" i="1"/>
  <c r="S2812" i="1"/>
  <c r="S1396" i="1"/>
  <c r="S3348" i="1"/>
  <c r="S1204" i="1"/>
  <c r="S3613" i="1"/>
  <c r="S524" i="1"/>
  <c r="S1397" i="1"/>
  <c r="S3482" i="1"/>
  <c r="S100" i="1"/>
  <c r="S1398" i="1"/>
  <c r="S3664" i="1"/>
  <c r="S335" i="1"/>
  <c r="S1040" i="1"/>
  <c r="S3495" i="1"/>
  <c r="S3349" i="1"/>
  <c r="S2014" i="1"/>
  <c r="S2264" i="1"/>
  <c r="S9" i="1"/>
  <c r="S3610" i="1"/>
  <c r="S2786" i="1"/>
  <c r="S1970" i="1"/>
  <c r="S644" i="1"/>
  <c r="S2813" i="1"/>
  <c r="S3542" i="1"/>
  <c r="S1828" i="1"/>
  <c r="S3557" i="1"/>
  <c r="S1399" i="1"/>
  <c r="S1400" i="1"/>
  <c r="S3393" i="1"/>
  <c r="S3234" i="1"/>
  <c r="S1401" i="1"/>
  <c r="S2481" i="1"/>
  <c r="S3173" i="1"/>
  <c r="S2482" i="1"/>
  <c r="S1402" i="1"/>
  <c r="S3350" i="1"/>
  <c r="S336" i="1"/>
  <c r="S3342" i="1"/>
  <c r="S3235" i="1"/>
  <c r="S2015" i="1"/>
  <c r="S3236" i="1"/>
  <c r="S3187" i="1"/>
  <c r="S3031" i="1"/>
  <c r="S3401" i="1"/>
  <c r="S3237" i="1"/>
  <c r="S3496" i="1"/>
  <c r="S2449" i="1"/>
  <c r="S2483" i="1"/>
  <c r="S2016" i="1"/>
  <c r="S1403" i="1"/>
  <c r="S852" i="1"/>
  <c r="S2974" i="1"/>
  <c r="S1404" i="1"/>
  <c r="S1405" i="1"/>
  <c r="S337" i="1"/>
  <c r="S3238" i="1"/>
  <c r="S252" i="1"/>
  <c r="S1381" i="1"/>
  <c r="S1751" i="1"/>
  <c r="S529" i="1"/>
  <c r="S253" i="1"/>
  <c r="S2200" i="1"/>
  <c r="S67" i="1"/>
  <c r="S112" i="1"/>
  <c r="S14" i="1"/>
  <c r="S1190" i="1"/>
  <c r="S3351" i="1"/>
  <c r="S384" i="1"/>
  <c r="S2265" i="1"/>
  <c r="S38" i="1"/>
  <c r="S254" i="1"/>
  <c r="S853" i="1"/>
  <c r="S2814" i="1"/>
  <c r="S1829" i="1"/>
  <c r="S2201" i="1"/>
  <c r="S2815" i="1"/>
  <c r="S255" i="1"/>
  <c r="S2017" i="1"/>
  <c r="S2484" i="1"/>
  <c r="S645" i="1"/>
  <c r="S49" i="1"/>
  <c r="S101" i="1"/>
  <c r="S1205" i="1"/>
  <c r="S113" i="1"/>
  <c r="S2175" i="1"/>
  <c r="S1206" i="1"/>
  <c r="S2485" i="1"/>
  <c r="S2202" i="1"/>
  <c r="S2816" i="1"/>
  <c r="S1191" i="1"/>
  <c r="S256" i="1"/>
  <c r="S1752" i="1"/>
  <c r="S2486" i="1"/>
  <c r="S2998" i="1"/>
  <c r="S1207" i="1"/>
  <c r="S646" i="1"/>
  <c r="S1192" i="1"/>
  <c r="S2203" i="1"/>
  <c r="S2487" i="1"/>
  <c r="S2488" i="1"/>
  <c r="S2018" i="1"/>
  <c r="S245" i="1"/>
  <c r="S2204" i="1"/>
  <c r="S2450" i="1"/>
  <c r="S2489" i="1"/>
  <c r="S218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3402" i="1"/>
  <c r="S3686" i="1"/>
  <c r="S3383" i="1"/>
  <c r="S3558" i="1"/>
  <c r="S2205" i="1"/>
  <c r="S2490" i="1"/>
  <c r="S2491" i="1"/>
  <c r="S2492" i="1"/>
  <c r="S3789" i="1"/>
  <c r="S3239" i="1"/>
  <c r="S3614" i="1"/>
  <c r="S2206" i="1"/>
  <c r="S2493" i="1"/>
  <c r="S1208" i="1"/>
  <c r="S3554" i="1"/>
  <c r="S3032" i="1"/>
  <c r="S3384" i="1"/>
  <c r="S3665" i="1"/>
  <c r="S3615" i="1"/>
  <c r="S3781" i="1"/>
  <c r="S3240" i="1"/>
  <c r="S3497" i="1"/>
  <c r="S1830" i="1"/>
  <c r="S3559" i="1"/>
  <c r="S2494" i="1"/>
  <c r="S2495" i="1"/>
  <c r="S647" i="1"/>
  <c r="S3231" i="1"/>
  <c r="S2496" i="1"/>
  <c r="S3813" i="1"/>
  <c r="S1761" i="1"/>
  <c r="S3616" i="1"/>
  <c r="S2019" i="1"/>
  <c r="S2497" i="1"/>
  <c r="S2266" i="1"/>
  <c r="S3498" i="1"/>
  <c r="S2267" i="1"/>
  <c r="S3774" i="1"/>
  <c r="S3606" i="1"/>
  <c r="S3466" i="1"/>
  <c r="S3782" i="1"/>
  <c r="S2791" i="1"/>
  <c r="S3711" i="1"/>
  <c r="S3472" i="1"/>
  <c r="S3690" i="1"/>
  <c r="S3394" i="1"/>
  <c r="S3403" i="1"/>
  <c r="S3404" i="1"/>
  <c r="S3717" i="1"/>
  <c r="S3405" i="1"/>
  <c r="S2451" i="1"/>
  <c r="S2498" i="1"/>
  <c r="S3783" i="1"/>
  <c r="S3604" i="1"/>
  <c r="S2499" i="1"/>
  <c r="S3718" i="1"/>
  <c r="S3560" i="1"/>
  <c r="S3499" i="1"/>
  <c r="S3831" i="1"/>
  <c r="S3241" i="1"/>
  <c r="S3561" i="1"/>
  <c r="S3385" i="1"/>
  <c r="S3242" i="1"/>
  <c r="S2020" i="1"/>
  <c r="S2192" i="1"/>
  <c r="S2999" i="1"/>
  <c r="S648" i="1"/>
  <c r="S3543" i="1"/>
  <c r="S3352" i="1"/>
  <c r="S3473" i="1"/>
  <c r="S649" i="1"/>
  <c r="S3500" i="1"/>
  <c r="S3033" i="1"/>
  <c r="S3467" i="1"/>
  <c r="S650" i="1"/>
  <c r="S3562" i="1"/>
  <c r="S3406" i="1"/>
  <c r="S3617" i="1"/>
  <c r="S2500" i="1"/>
  <c r="S2501" i="1"/>
  <c r="S3501" i="1"/>
  <c r="S3666" i="1"/>
  <c r="S3563" i="1"/>
  <c r="S2788" i="1"/>
  <c r="S3176" i="1"/>
  <c r="S3719" i="1"/>
  <c r="S3832" i="1"/>
  <c r="S2268" i="1"/>
  <c r="S3784" i="1"/>
  <c r="S3243" i="1"/>
  <c r="S3667" i="1"/>
  <c r="S3691" i="1"/>
  <c r="S3814" i="1"/>
  <c r="S3692" i="1"/>
  <c r="S3244" i="1"/>
  <c r="S3177" i="1"/>
  <c r="S3564" i="1"/>
  <c r="S2021" i="1"/>
  <c r="S3407" i="1"/>
  <c r="S2817" i="1"/>
  <c r="S3668" i="1"/>
  <c r="S2207" i="1"/>
  <c r="S3769" i="1"/>
  <c r="S3618" i="1"/>
  <c r="S3662" i="1"/>
  <c r="S3399" i="1"/>
  <c r="S3245" i="1"/>
  <c r="S3693" i="1"/>
  <c r="S3246" i="1"/>
  <c r="S3345" i="1"/>
  <c r="S3565" i="1"/>
  <c r="S3663" i="1"/>
  <c r="S3247" i="1"/>
  <c r="S3771" i="1"/>
  <c r="S2208" i="1"/>
  <c r="S3669" i="1"/>
  <c r="S3000" i="1"/>
  <c r="S3408" i="1"/>
  <c r="S3720" i="1"/>
  <c r="S3556" i="1"/>
  <c r="S3353" i="1"/>
  <c r="S3670" i="1"/>
  <c r="S3229" i="1"/>
  <c r="S3210" i="1"/>
  <c r="S2975" i="1"/>
  <c r="S3409" i="1"/>
  <c r="S3688" i="1"/>
  <c r="S3248" i="1"/>
  <c r="S3376" i="1"/>
  <c r="S2963" i="1"/>
  <c r="S3566" i="1"/>
  <c r="S3833" i="1"/>
  <c r="S68" i="1"/>
  <c r="S3001" i="1"/>
  <c r="S2818" i="1"/>
  <c r="S257" i="1"/>
  <c r="S1826" i="1"/>
  <c r="S3354" i="1"/>
  <c r="S2022" i="1"/>
  <c r="S3410" i="1"/>
  <c r="S2269" i="1"/>
  <c r="S3567" i="1"/>
  <c r="S338" i="1"/>
  <c r="S642" i="1"/>
  <c r="S3502" i="1"/>
  <c r="S3568" i="1"/>
  <c r="S339" i="1"/>
  <c r="S3689" i="1"/>
  <c r="S2502" i="1"/>
  <c r="S3777" i="1"/>
  <c r="S651" i="1"/>
  <c r="S3503" i="1"/>
  <c r="S3483" i="1"/>
  <c r="S3721" i="1"/>
  <c r="S2474" i="1"/>
  <c r="S3249" i="1"/>
  <c r="S3411" i="1"/>
  <c r="S3375" i="1"/>
  <c r="S3002" i="1"/>
  <c r="S3504" i="1"/>
  <c r="S3250" i="1"/>
  <c r="S3722" i="1"/>
  <c r="S1463" i="1"/>
  <c r="S2523" i="1"/>
  <c r="S3671" i="1"/>
  <c r="S2009" i="1"/>
  <c r="S1981" i="1"/>
  <c r="S1464" i="1"/>
  <c r="S2819" i="1"/>
  <c r="S258" i="1"/>
  <c r="S652" i="1"/>
  <c r="S3619" i="1"/>
  <c r="S1831" i="1"/>
  <c r="S3382" i="1"/>
  <c r="S3484" i="1"/>
  <c r="S1201" i="1"/>
  <c r="S653" i="1"/>
  <c r="S3338" i="1"/>
  <c r="S3548" i="1"/>
  <c r="S3034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524" i="1"/>
  <c r="S2525" i="1"/>
  <c r="S2023" i="1"/>
  <c r="S2526" i="1"/>
  <c r="S2209" i="1"/>
  <c r="S3355" i="1"/>
  <c r="S1209" i="1"/>
  <c r="S3251" i="1"/>
  <c r="S851" i="1"/>
  <c r="S854" i="1"/>
  <c r="S2197" i="1"/>
  <c r="S2270" i="1"/>
  <c r="S3252" i="1"/>
  <c r="S1465" i="1"/>
  <c r="S3412" i="1"/>
  <c r="S1466" i="1"/>
  <c r="S2182" i="1"/>
  <c r="S1467" i="1"/>
  <c r="S2527" i="1"/>
  <c r="S259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17" i="1"/>
  <c r="S3694" i="1"/>
  <c r="S3505" i="1"/>
  <c r="S3569" i="1"/>
  <c r="S3570" i="1"/>
  <c r="S1468" i="1"/>
  <c r="S402" i="1"/>
  <c r="S1469" i="1"/>
  <c r="S3672" i="1"/>
  <c r="S1832" i="1"/>
  <c r="S1210" i="1"/>
  <c r="S3571" i="1"/>
  <c r="S2024" i="1"/>
  <c r="S3785" i="1"/>
  <c r="S3356" i="1"/>
  <c r="S3035" i="1"/>
  <c r="S2528" i="1"/>
  <c r="S3413" i="1"/>
  <c r="S3611" i="1"/>
  <c r="S2025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1392" i="1"/>
  <c r="S3171" i="1"/>
  <c r="S3572" i="1"/>
  <c r="S2529" i="1"/>
  <c r="S2976" i="1"/>
  <c r="S3506" i="1"/>
  <c r="S1833" i="1"/>
  <c r="S2210" i="1"/>
  <c r="S3003" i="1"/>
  <c r="S2271" i="1"/>
  <c r="S3507" i="1"/>
  <c r="S2530" i="1"/>
  <c r="S13" i="1"/>
  <c r="S1834" i="1"/>
  <c r="S3178" i="1"/>
  <c r="S3714" i="1"/>
  <c r="S2252" i="1"/>
  <c r="S2531" i="1"/>
  <c r="S1211" i="1"/>
  <c r="S2820" i="1"/>
  <c r="S2026" i="1"/>
  <c r="S3386" i="1"/>
  <c r="S1202" i="1"/>
  <c r="S329" i="1"/>
  <c r="S2532" i="1"/>
  <c r="S1759" i="1"/>
  <c r="S2012" i="1"/>
  <c r="S2977" i="1"/>
  <c r="S1470" i="1"/>
  <c r="S3253" i="1"/>
  <c r="S2448" i="1"/>
  <c r="S2027" i="1"/>
  <c r="S2533" i="1"/>
  <c r="S3254" i="1"/>
  <c r="S1471" i="1"/>
  <c r="S1835" i="1"/>
  <c r="S368" i="1"/>
  <c r="S50" i="1"/>
  <c r="S1836" i="1"/>
  <c r="S2534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654" i="1"/>
  <c r="S403" i="1"/>
  <c r="S369" i="1"/>
  <c r="S1212" i="1"/>
  <c r="S655" i="1"/>
  <c r="S260" i="1"/>
  <c r="S2535" i="1"/>
  <c r="S855" i="1"/>
  <c r="S656" i="1"/>
  <c r="S1373" i="1"/>
  <c r="S3255" i="1"/>
  <c r="S3004" i="1"/>
  <c r="S1837" i="1"/>
  <c r="S1978" i="1"/>
  <c r="S3036" i="1"/>
  <c r="S3395" i="1"/>
  <c r="S3256" i="1"/>
  <c r="S2028" i="1"/>
  <c r="S2211" i="1"/>
  <c r="S2536" i="1"/>
  <c r="S1213" i="1"/>
  <c r="S1472" i="1"/>
  <c r="S2821" i="1"/>
  <c r="S1762" i="1"/>
  <c r="S2792" i="1"/>
  <c r="S2029" i="1"/>
  <c r="S3037" i="1"/>
  <c r="S2272" i="1"/>
  <c r="S2452" i="1"/>
  <c r="S2273" i="1"/>
  <c r="S1214" i="1"/>
  <c r="S657" i="1"/>
  <c r="S340" i="1"/>
  <c r="S1215" i="1"/>
  <c r="S658" i="1"/>
  <c r="S2274" i="1"/>
  <c r="S2978" i="1"/>
  <c r="S1216" i="1"/>
  <c r="S102" i="1"/>
  <c r="S114" i="1"/>
  <c r="S1473" i="1"/>
  <c r="S3469" i="1"/>
  <c r="S2030" i="1"/>
  <c r="S404" i="1"/>
  <c r="S1366" i="1"/>
  <c r="S3377" i="1"/>
  <c r="S2793" i="1"/>
  <c r="S69" i="1"/>
  <c r="S1193" i="1"/>
  <c r="S261" i="1"/>
  <c r="S1382" i="1"/>
  <c r="S1217" i="1"/>
  <c r="S3414" i="1"/>
  <c r="S2822" i="1"/>
  <c r="S2794" i="1"/>
  <c r="S1474" i="1"/>
  <c r="S2537" i="1"/>
  <c r="S1838" i="1"/>
  <c r="S1475" i="1"/>
  <c r="S2538" i="1"/>
  <c r="S3257" i="1"/>
  <c r="S2539" i="1"/>
  <c r="S1839" i="1"/>
  <c r="S2031" i="1"/>
  <c r="S2032" i="1"/>
  <c r="S2540" i="1"/>
  <c r="S843" i="1"/>
  <c r="S6" i="1"/>
  <c r="S70" i="1"/>
  <c r="S2275" i="1"/>
  <c r="S2276" i="1"/>
  <c r="S1476" i="1"/>
  <c r="S2212" i="1"/>
  <c r="S71" i="1"/>
  <c r="S3608" i="1"/>
  <c r="S1203" i="1"/>
  <c r="S51" i="1"/>
  <c r="S856" i="1"/>
  <c r="S857" i="1"/>
  <c r="S2277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362" i="1"/>
  <c r="S2033" i="1"/>
  <c r="S1477" i="1"/>
  <c r="S1478" i="1"/>
  <c r="S3508" i="1"/>
  <c r="S3778" i="1"/>
  <c r="S2979" i="1"/>
  <c r="S3025" i="1"/>
  <c r="S3258" i="1"/>
  <c r="S3259" i="1"/>
  <c r="S1479" i="1"/>
  <c r="S3260" i="1"/>
  <c r="S2789" i="1"/>
  <c r="S1197" i="1"/>
  <c r="S2541" i="1"/>
  <c r="S2472" i="1"/>
  <c r="S2453" i="1"/>
  <c r="S659" i="1"/>
  <c r="S1218" i="1"/>
  <c r="S262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3544" i="1"/>
  <c r="S3378" i="1"/>
  <c r="S3005" i="1"/>
  <c r="S3188" i="1"/>
  <c r="S1480" i="1"/>
  <c r="S3212" i="1"/>
  <c r="S263" i="1"/>
  <c r="S1975" i="1"/>
  <c r="S20" i="1"/>
  <c r="S3539" i="1"/>
  <c r="S3379" i="1"/>
  <c r="S3261" i="1"/>
  <c r="S3400" i="1"/>
  <c r="S3415" i="1"/>
  <c r="S2213" i="1"/>
  <c r="S1974" i="1"/>
  <c r="S2475" i="1"/>
  <c r="S2823" i="1"/>
  <c r="S3573" i="1"/>
  <c r="S3463" i="1"/>
  <c r="S3387" i="1"/>
  <c r="S3388" i="1"/>
  <c r="S530" i="1"/>
  <c r="S3465" i="1"/>
  <c r="S3262" i="1"/>
  <c r="S2824" i="1"/>
  <c r="S3509" i="1"/>
  <c r="S660" i="1"/>
  <c r="S1840" i="1"/>
  <c r="S2964" i="1"/>
  <c r="S1481" i="1"/>
  <c r="S2542" i="1"/>
  <c r="S3396" i="1"/>
  <c r="S3605" i="1"/>
  <c r="S3213" i="1"/>
  <c r="S3464" i="1"/>
  <c r="S3416" i="1"/>
  <c r="S1753" i="1"/>
  <c r="S2278" i="1"/>
  <c r="S3494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482" i="1"/>
  <c r="S1503" i="1"/>
  <c r="S1504" i="1"/>
  <c r="S2214" i="1"/>
  <c r="S1841" i="1"/>
  <c r="S2543" i="1"/>
  <c r="S3620" i="1"/>
  <c r="S2825" i="1"/>
  <c r="S2215" i="1"/>
  <c r="S7" i="1"/>
  <c r="S2971" i="1"/>
  <c r="S2034" i="1"/>
  <c r="S3621" i="1"/>
  <c r="S2795" i="1"/>
  <c r="S3357" i="1"/>
  <c r="S1842" i="1"/>
  <c r="S2183" i="1"/>
  <c r="S1505" i="1"/>
  <c r="S2965" i="1"/>
  <c r="S1219" i="1"/>
  <c r="S361" i="1"/>
  <c r="S2216" i="1"/>
  <c r="S3223" i="1"/>
  <c r="S3545" i="1"/>
  <c r="S3358" i="1"/>
  <c r="S3489" i="1"/>
  <c r="S3263" i="1"/>
  <c r="S3006" i="1"/>
  <c r="S2544" i="1"/>
  <c r="S2279" i="1"/>
  <c r="S3574" i="1"/>
  <c r="S3417" i="1"/>
  <c r="S2035" i="1"/>
  <c r="S3418" i="1"/>
  <c r="S2966" i="1"/>
  <c r="S3381" i="1"/>
  <c r="S3419" i="1"/>
  <c r="S2980" i="1"/>
  <c r="S3420" i="1"/>
  <c r="S661" i="1"/>
  <c r="S1506" i="1"/>
  <c r="S1507" i="1"/>
  <c r="S1220" i="1"/>
  <c r="S52" i="1"/>
  <c r="S2280" i="1"/>
  <c r="S1221" i="1"/>
  <c r="S2217" i="1"/>
  <c r="S2036" i="1"/>
  <c r="S1374" i="1"/>
  <c r="S3421" i="1"/>
  <c r="S264" i="1"/>
  <c r="S1843" i="1"/>
  <c r="S525" i="1"/>
  <c r="S3510" i="1"/>
  <c r="S1508" i="1"/>
  <c r="S2218" i="1"/>
  <c r="S2037" i="1"/>
  <c r="S1509" i="1"/>
  <c r="S1844" i="1"/>
  <c r="S2219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222" i="1"/>
  <c r="S72" i="1"/>
  <c r="S2476" i="1"/>
  <c r="S1845" i="1"/>
  <c r="S2811" i="1"/>
  <c r="S2545" i="1"/>
  <c r="S2546" i="1"/>
  <c r="S3511" i="1"/>
  <c r="S3264" i="1"/>
  <c r="S722" i="1"/>
  <c r="S858" i="1"/>
  <c r="S1846" i="1"/>
  <c r="S2193" i="1"/>
  <c r="S1510" i="1"/>
  <c r="S2038" i="1"/>
  <c r="S366" i="1"/>
  <c r="S1223" i="1"/>
  <c r="S2826" i="1"/>
  <c r="S723" i="1"/>
  <c r="S39" i="1"/>
  <c r="S3706" i="1"/>
  <c r="S3007" i="1"/>
  <c r="S3008" i="1"/>
  <c r="S2547" i="1"/>
  <c r="S2548" i="1"/>
  <c r="S3660" i="1"/>
  <c r="S1224" i="1"/>
  <c r="S2973" i="1"/>
  <c r="S265" i="1"/>
  <c r="S3265" i="1"/>
  <c r="S1225" i="1"/>
  <c r="S2281" i="1"/>
  <c r="S2254" i="1"/>
  <c r="S1194" i="1"/>
  <c r="S1511" i="1"/>
  <c r="S3266" i="1"/>
  <c r="S10" i="1"/>
  <c r="S2549" i="1"/>
  <c r="S3038" i="1"/>
  <c r="S1754" i="1"/>
  <c r="S2220" i="1"/>
  <c r="S3039" i="1"/>
  <c r="S115" i="1"/>
  <c r="S2282" i="1"/>
  <c r="S2550" i="1"/>
  <c r="S266" i="1"/>
  <c r="S1982" i="1"/>
  <c r="S267" i="1"/>
  <c r="S1847" i="1"/>
  <c r="S3267" i="1"/>
  <c r="S385" i="1"/>
  <c r="S2221" i="1"/>
  <c r="S2827" i="1"/>
  <c r="S3268" i="1"/>
  <c r="S2447" i="1"/>
  <c r="S3214" i="1"/>
  <c r="S103" i="1"/>
  <c r="S1848" i="1"/>
  <c r="S1849" i="1"/>
  <c r="S2283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422" i="1"/>
  <c r="S2284" i="1"/>
  <c r="S341" i="1"/>
  <c r="S2551" i="1"/>
  <c r="S3622" i="1"/>
  <c r="S3458" i="1"/>
  <c r="S3695" i="1"/>
  <c r="S3224" i="1"/>
  <c r="S3710" i="1"/>
  <c r="S1246" i="1"/>
  <c r="S3659" i="1"/>
  <c r="S3575" i="1"/>
  <c r="S1247" i="1"/>
  <c r="S2039" i="1"/>
  <c r="S3423" i="1"/>
  <c r="S2828" i="1"/>
  <c r="S3623" i="1"/>
  <c r="S3723" i="1"/>
  <c r="S1367" i="1"/>
  <c r="S3724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3768" i="1"/>
  <c r="S3546" i="1"/>
  <c r="S2255" i="1"/>
  <c r="S2967" i="1"/>
  <c r="S3459" i="1"/>
  <c r="S1248" i="1"/>
  <c r="S859" i="1"/>
  <c r="S3485" i="1"/>
  <c r="S3470" i="1"/>
  <c r="S3460" i="1"/>
  <c r="S3397" i="1"/>
  <c r="S2222" i="1"/>
  <c r="S3040" i="1"/>
  <c r="S3576" i="1"/>
  <c r="S3841" i="1"/>
  <c r="S3468" i="1"/>
  <c r="S3424" i="1"/>
  <c r="S3425" i="1"/>
  <c r="S3215" i="1"/>
  <c r="S3474" i="1"/>
  <c r="S3687" i="1"/>
  <c r="S3708" i="1"/>
  <c r="S3486" i="1"/>
  <c r="S2040" i="1"/>
  <c r="S1971" i="1"/>
  <c r="S3550" i="1"/>
  <c r="S2223" i="1"/>
  <c r="S2041" i="1"/>
  <c r="S3490" i="1"/>
  <c r="S3673" i="1"/>
  <c r="S1765" i="1"/>
  <c r="S2552" i="1"/>
  <c r="S3712" i="1"/>
  <c r="S3009" i="1"/>
  <c r="S2285" i="1"/>
  <c r="S3359" i="1"/>
  <c r="S3360" i="1"/>
  <c r="S2981" i="1"/>
  <c r="S3512" i="1"/>
  <c r="S3426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850" i="1"/>
  <c r="S1249" i="1"/>
  <c r="S1512" i="1"/>
  <c r="S2003" i="1"/>
  <c r="S2829" i="1"/>
  <c r="S3041" i="1"/>
  <c r="S3269" i="1"/>
  <c r="S860" i="1"/>
  <c r="S1250" i="1"/>
  <c r="S1513" i="1"/>
  <c r="S405" i="1"/>
  <c r="S268" i="1"/>
  <c r="S724" i="1"/>
  <c r="S2553" i="1"/>
  <c r="S3042" i="1"/>
  <c r="S3270" i="1"/>
  <c r="S2982" i="1"/>
  <c r="S1251" i="1"/>
  <c r="S1252" i="1"/>
  <c r="S725" i="1"/>
  <c r="S2554" i="1"/>
  <c r="S2972" i="1"/>
  <c r="S386" i="1"/>
  <c r="S726" i="1"/>
  <c r="S3010" i="1"/>
  <c r="S3043" i="1"/>
  <c r="S1514" i="1"/>
  <c r="S2286" i="1"/>
  <c r="S2830" i="1"/>
  <c r="S2287" i="1"/>
  <c r="S3271" i="1"/>
  <c r="S2288" i="1"/>
  <c r="S3272" i="1"/>
  <c r="S1515" i="1"/>
  <c r="S1516" i="1"/>
  <c r="S2454" i="1"/>
  <c r="S269" i="1"/>
  <c r="S727" i="1"/>
  <c r="S1383" i="1"/>
  <c r="S116" i="1"/>
  <c r="S1851" i="1"/>
  <c r="S861" i="1"/>
  <c r="S2555" i="1"/>
  <c r="S3273" i="1"/>
  <c r="S2556" i="1"/>
  <c r="S1517" i="1"/>
  <c r="S2557" i="1"/>
  <c r="S1763" i="1"/>
  <c r="S2258" i="1"/>
  <c r="S1518" i="1"/>
  <c r="S1519" i="1"/>
  <c r="S2455" i="1"/>
  <c r="S2558" i="1"/>
  <c r="S844" i="1"/>
  <c r="S1253" i="1"/>
  <c r="S3011" i="1"/>
  <c r="S3577" i="1"/>
  <c r="S2831" i="1"/>
  <c r="S270" i="1"/>
  <c r="S19" i="1"/>
  <c r="S3028" i="1"/>
  <c r="S3044" i="1"/>
  <c r="S728" i="1"/>
  <c r="S1852" i="1"/>
  <c r="S2224" i="1"/>
  <c r="S1853" i="1"/>
  <c r="S2194" i="1"/>
  <c r="S3045" i="1"/>
  <c r="S1520" i="1"/>
  <c r="S729" i="1"/>
  <c r="S1521" i="1"/>
  <c r="S1375" i="1"/>
  <c r="S1747" i="1"/>
  <c r="S2559" i="1"/>
  <c r="S730" i="1"/>
  <c r="S2042" i="1"/>
  <c r="S2832" i="1"/>
  <c r="S1254" i="1"/>
  <c r="S1522" i="1"/>
  <c r="S731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022" i="1"/>
  <c r="S1523" i="1"/>
  <c r="S2833" i="1"/>
  <c r="S2796" i="1"/>
  <c r="S2983" i="1"/>
  <c r="S3427" i="1"/>
  <c r="S3216" i="1"/>
  <c r="S3725" i="1"/>
  <c r="S3336" i="1"/>
  <c r="S2560" i="1"/>
  <c r="S3274" i="1"/>
  <c r="S1023" i="1"/>
  <c r="S3428" i="1"/>
  <c r="S3179" i="1"/>
  <c r="S11" i="1"/>
  <c r="S2797" i="1"/>
  <c r="S2561" i="1"/>
  <c r="S732" i="1"/>
  <c r="S2562" i="1"/>
  <c r="S2603" i="1"/>
  <c r="S21" i="1"/>
  <c r="S22" i="1"/>
  <c r="S3361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54" i="1"/>
  <c r="S73" i="1"/>
  <c r="S370" i="1"/>
  <c r="S2043" i="1"/>
  <c r="S1524" i="1"/>
  <c r="S1525" i="1"/>
  <c r="S3046" i="1"/>
  <c r="S3513" i="1"/>
  <c r="S1255" i="1"/>
  <c r="S3429" i="1"/>
  <c r="S733" i="1"/>
  <c r="S104" i="1"/>
  <c r="S117" i="1"/>
  <c r="S3275" i="1"/>
  <c r="S271" i="1"/>
  <c r="S2604" i="1"/>
  <c r="S342" i="1"/>
  <c r="S734" i="1"/>
  <c r="S735" i="1"/>
  <c r="S531" i="1"/>
  <c r="S1526" i="1"/>
  <c r="S1527" i="1"/>
  <c r="S3276" i="1"/>
  <c r="S1256" i="1"/>
  <c r="S736" i="1"/>
  <c r="S3430" i="1"/>
  <c r="S1855" i="1"/>
  <c r="S2044" i="1"/>
  <c r="S74" i="1"/>
  <c r="S3217" i="1"/>
  <c r="S1195" i="1"/>
  <c r="S3431" i="1"/>
  <c r="S406" i="1"/>
  <c r="S3432" i="1"/>
  <c r="S3189" i="1"/>
  <c r="S1528" i="1"/>
  <c r="S2045" i="1"/>
  <c r="S2807" i="1"/>
  <c r="S2046" i="1"/>
  <c r="S387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529" i="1"/>
  <c r="S2189" i="1"/>
  <c r="S643" i="1"/>
  <c r="S737" i="1"/>
  <c r="S2470" i="1"/>
  <c r="S1024" i="1"/>
  <c r="S2047" i="1"/>
  <c r="S1856" i="1"/>
  <c r="S1530" i="1"/>
  <c r="S3362" i="1"/>
  <c r="S3277" i="1"/>
  <c r="S272" i="1"/>
  <c r="S1857" i="1"/>
  <c r="S738" i="1"/>
  <c r="S3222" i="1"/>
  <c r="S247" i="1"/>
  <c r="S2941" i="1"/>
  <c r="S739" i="1"/>
  <c r="S532" i="1"/>
  <c r="S1858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257" i="1"/>
  <c r="S1531" i="1"/>
  <c r="S31" i="1"/>
  <c r="S2048" i="1"/>
  <c r="S1258" i="1"/>
  <c r="S1259" i="1"/>
  <c r="S343" i="1"/>
  <c r="S1968" i="1"/>
  <c r="S2176" i="1"/>
  <c r="S740" i="1"/>
  <c r="S1532" i="1"/>
  <c r="S2787" i="1"/>
  <c r="S2834" i="1"/>
  <c r="S2605" i="1"/>
  <c r="S1859" i="1"/>
  <c r="S3012" i="1"/>
  <c r="S344" i="1"/>
  <c r="S3433" i="1"/>
  <c r="S3278" i="1"/>
  <c r="S362" i="1"/>
  <c r="S3839" i="1"/>
  <c r="S2835" i="1"/>
  <c r="S3279" i="1"/>
  <c r="S3696" i="1"/>
  <c r="S3815" i="1"/>
  <c r="S3013" i="1"/>
  <c r="S407" i="1"/>
  <c r="S3816" i="1"/>
  <c r="S3726" i="1"/>
  <c r="S3715" i="1"/>
  <c r="S3727" i="1"/>
  <c r="S3674" i="1"/>
  <c r="S3434" i="1"/>
  <c r="S3728" i="1"/>
  <c r="S3707" i="1"/>
  <c r="S3772" i="1"/>
  <c r="S3624" i="1"/>
  <c r="S2984" i="1"/>
  <c r="S3280" i="1"/>
  <c r="S3779" i="1"/>
  <c r="S3281" i="1"/>
  <c r="S3282" i="1"/>
  <c r="S3491" i="1"/>
  <c r="S3811" i="1"/>
  <c r="S2606" i="1"/>
  <c r="S3817" i="1"/>
  <c r="S3514" i="1"/>
  <c r="S3729" i="1"/>
  <c r="S3515" i="1"/>
  <c r="S2607" i="1"/>
  <c r="S3842" i="1"/>
  <c r="S1860" i="1"/>
  <c r="S3837" i="1"/>
  <c r="S3516" i="1"/>
  <c r="S3461" i="1"/>
  <c r="S2289" i="1"/>
  <c r="S3750" i="1"/>
  <c r="S3751" i="1"/>
  <c r="S3838" i="1"/>
  <c r="S375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3770" i="1"/>
  <c r="S3753" i="1"/>
  <c r="S273" i="1"/>
  <c r="S3754" i="1"/>
  <c r="S3625" i="1"/>
  <c r="S3755" i="1"/>
  <c r="S3283" i="1"/>
  <c r="S1365" i="1"/>
  <c r="S3756" i="1"/>
  <c r="S3626" i="1"/>
  <c r="S3757" i="1"/>
  <c r="S2608" i="1"/>
  <c r="S3835" i="1"/>
  <c r="S3627" i="1"/>
  <c r="S2996" i="1"/>
  <c r="S3284" i="1"/>
  <c r="S3578" i="1"/>
  <c r="S3775" i="1"/>
  <c r="S3697" i="1"/>
  <c r="S1260" i="1"/>
  <c r="S2609" i="1"/>
  <c r="S3818" i="1"/>
  <c r="S3819" i="1"/>
  <c r="S2290" i="1"/>
  <c r="S3787" i="1"/>
  <c r="S3579" i="1"/>
  <c r="S3820" i="1"/>
  <c r="S2049" i="1"/>
  <c r="S1861" i="1"/>
  <c r="S3661" i="1"/>
  <c r="S3758" i="1"/>
  <c r="S3580" i="1"/>
  <c r="S3581" i="1"/>
  <c r="S3786" i="1"/>
  <c r="S3788" i="1"/>
  <c r="S3628" i="1"/>
  <c r="S3285" i="1"/>
  <c r="S3047" i="1"/>
  <c r="S3829" i="1"/>
  <c r="S2050" i="1"/>
  <c r="S3225" i="1"/>
  <c r="S3286" i="1"/>
  <c r="S1199" i="1"/>
  <c r="S3435" i="1"/>
  <c r="S2477" i="1"/>
  <c r="S3287" i="1"/>
  <c r="S3812" i="1"/>
  <c r="S3810" i="1"/>
  <c r="S3759" i="1"/>
  <c r="S3288" i="1"/>
  <c r="S3048" i="1"/>
  <c r="S3760" i="1"/>
  <c r="S2610" i="1"/>
  <c r="S3675" i="1"/>
  <c r="S2836" i="1"/>
  <c r="S3761" i="1"/>
  <c r="S3436" i="1"/>
  <c r="S1969" i="1"/>
  <c r="S3629" i="1"/>
  <c r="S3582" i="1"/>
  <c r="S2611" i="1"/>
  <c r="S3821" i="1"/>
  <c r="S2291" i="1"/>
  <c r="S3840" i="1"/>
  <c r="S3698" i="1"/>
  <c r="S1533" i="1"/>
  <c r="S249" i="1"/>
  <c r="S3583" i="1"/>
  <c r="S3762" i="1"/>
  <c r="S3830" i="1"/>
  <c r="S3517" i="1"/>
  <c r="S3780" i="1"/>
  <c r="S3822" i="1"/>
  <c r="S345" i="1"/>
  <c r="S3232" i="1"/>
  <c r="S3836" i="1"/>
  <c r="S3763" i="1"/>
  <c r="S3518" i="1"/>
  <c r="S3289" i="1"/>
  <c r="S741" i="1"/>
  <c r="S2225" i="1"/>
  <c r="S1261" i="1"/>
  <c r="S388" i="1"/>
  <c r="S2051" i="1"/>
  <c r="S2837" i="1"/>
  <c r="S2292" i="1"/>
  <c r="S1262" i="1"/>
  <c r="S2052" i="1"/>
  <c r="S1862" i="1"/>
  <c r="S3049" i="1"/>
  <c r="S3475" i="1"/>
  <c r="S2838" i="1"/>
  <c r="S1263" i="1"/>
  <c r="S2226" i="1"/>
  <c r="S1883" i="1"/>
  <c r="S346" i="1"/>
  <c r="S2053" i="1"/>
  <c r="S2839" i="1"/>
  <c r="S2054" i="1"/>
  <c r="S347" i="1"/>
  <c r="S1534" i="1"/>
  <c r="S742" i="1"/>
  <c r="S3027" i="1"/>
  <c r="S408" i="1"/>
  <c r="S1535" i="1"/>
  <c r="S1755" i="1"/>
  <c r="S1536" i="1"/>
  <c r="S3462" i="1"/>
  <c r="S2293" i="1"/>
  <c r="S1537" i="1"/>
  <c r="S1538" i="1"/>
  <c r="S75" i="1"/>
  <c r="S2985" i="1"/>
  <c r="S2612" i="1"/>
  <c r="S1264" i="1"/>
  <c r="S3716" i="1"/>
  <c r="S1025" i="1"/>
  <c r="S743" i="1"/>
  <c r="S1539" i="1"/>
  <c r="S3050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118" i="1"/>
  <c r="S2456" i="1"/>
  <c r="S1884" i="1"/>
  <c r="S2798" i="1"/>
  <c r="S1885" i="1"/>
  <c r="S1540" i="1"/>
  <c r="S32" i="1"/>
  <c r="S3476" i="1"/>
  <c r="S37" i="1"/>
  <c r="S105" i="1"/>
  <c r="S2294" i="1"/>
  <c r="S744" i="1"/>
  <c r="S2342" i="1"/>
  <c r="S2295" i="1"/>
  <c r="S371" i="1"/>
  <c r="S2613" i="1"/>
  <c r="S1886" i="1"/>
  <c r="S3584" i="1"/>
  <c r="S745" i="1"/>
  <c r="S2614" i="1"/>
  <c r="S1541" i="1"/>
  <c r="S2055" i="1"/>
  <c r="S1384" i="1"/>
  <c r="S3290" i="1"/>
  <c r="S2615" i="1"/>
  <c r="S3519" i="1"/>
  <c r="S3520" i="1"/>
  <c r="S2790" i="1"/>
  <c r="S1026" i="1"/>
  <c r="S3492" i="1"/>
  <c r="S389" i="1"/>
  <c r="S3363" i="1"/>
  <c r="S3437" i="1"/>
  <c r="S3291" i="1"/>
  <c r="S2473" i="1"/>
  <c r="S3398" i="1"/>
  <c r="S3650" i="1"/>
  <c r="S3699" i="1"/>
  <c r="S3218" i="1"/>
  <c r="S1542" i="1"/>
  <c r="S30" i="1"/>
  <c r="S2296" i="1"/>
  <c r="S1603" i="1"/>
  <c r="S1265" i="1"/>
  <c r="S390" i="1"/>
  <c r="S845" i="1"/>
  <c r="S1604" i="1"/>
  <c r="S746" i="1"/>
  <c r="S274" i="1"/>
  <c r="S2297" i="1"/>
  <c r="S1887" i="1"/>
  <c r="S2840" i="1"/>
  <c r="S5" i="1"/>
  <c r="S348" i="1"/>
  <c r="S330" i="1"/>
  <c r="S76" i="1"/>
  <c r="S244" i="1"/>
  <c r="S1605" i="1"/>
  <c r="S747" i="1"/>
  <c r="S2227" i="1"/>
  <c r="S3014" i="1"/>
  <c r="S275" i="1"/>
  <c r="S3493" i="1"/>
  <c r="S3292" i="1"/>
  <c r="S3540" i="1"/>
  <c r="S3477" i="1"/>
  <c r="S3389" i="1"/>
  <c r="S748" i="1"/>
  <c r="S3170" i="1"/>
  <c r="S3180" i="1"/>
  <c r="S1888" i="1"/>
  <c r="S2616" i="1"/>
  <c r="S1889" i="1"/>
  <c r="S23" i="1"/>
  <c r="S3390" i="1"/>
  <c r="S2004" i="1"/>
  <c r="S3478" i="1"/>
  <c r="S2298" i="1"/>
  <c r="S3585" i="1"/>
  <c r="S2617" i="1"/>
  <c r="S749" i="1"/>
  <c r="S3293" i="1"/>
  <c r="S2" i="1"/>
  <c r="S2618" i="1"/>
  <c r="S2299" i="1"/>
  <c r="S1890" i="1"/>
  <c r="S3487" i="1"/>
  <c r="S2986" i="1"/>
  <c r="S2228" i="1"/>
  <c r="S3586" i="1"/>
  <c r="S3181" i="1"/>
  <c r="S3219" i="1"/>
  <c r="S3051" i="1"/>
  <c r="S276" i="1"/>
  <c r="S2262" i="1"/>
  <c r="S248" i="1"/>
  <c r="S1891" i="1"/>
  <c r="S1756" i="1"/>
  <c r="S750" i="1"/>
  <c r="S1892" i="1"/>
  <c r="S751" i="1"/>
  <c r="S2184" i="1"/>
  <c r="S3015" i="1"/>
  <c r="S2841" i="1"/>
  <c r="S40" i="1"/>
  <c r="S1266" i="1"/>
  <c r="S3521" i="1"/>
  <c r="S3609" i="1"/>
  <c r="S1893" i="1"/>
  <c r="S3587" i="1"/>
  <c r="S3522" i="1"/>
  <c r="S752" i="1"/>
  <c r="S1894" i="1"/>
  <c r="S1895" i="1"/>
  <c r="S363" i="1"/>
  <c r="S2471" i="1"/>
  <c r="S3182" i="1"/>
  <c r="S1606" i="1"/>
  <c r="S753" i="1"/>
  <c r="S3230" i="1"/>
  <c r="S77" i="1"/>
  <c r="S391" i="1"/>
  <c r="S2056" i="1"/>
  <c r="S2842" i="1"/>
  <c r="S2057" i="1"/>
  <c r="S1267" i="1"/>
  <c r="S2457" i="1"/>
  <c r="S754" i="1"/>
  <c r="S1268" i="1"/>
  <c r="S1269" i="1"/>
  <c r="S1896" i="1"/>
  <c r="S1607" i="1"/>
  <c r="S526" i="1"/>
  <c r="S2619" i="1"/>
  <c r="S1027" i="1"/>
  <c r="S2987" i="1"/>
  <c r="S755" i="1"/>
  <c r="S3651" i="1"/>
  <c r="S78" i="1"/>
  <c r="S409" i="1"/>
  <c r="S2620" i="1"/>
  <c r="S1764" i="1"/>
  <c r="S2942" i="1"/>
  <c r="S2923" i="1"/>
  <c r="S3479" i="1"/>
  <c r="S2229" i="1"/>
  <c r="S1395" i="1"/>
  <c r="S3764" i="1"/>
  <c r="S2924" i="1"/>
  <c r="S3488" i="1"/>
  <c r="S3220" i="1"/>
  <c r="S2058" i="1"/>
  <c r="S2621" i="1"/>
  <c r="S1028" i="1"/>
  <c r="S1897" i="1"/>
  <c r="S3438" i="1"/>
  <c r="S119" i="1"/>
  <c r="S2622" i="1"/>
  <c r="S2059" i="1"/>
  <c r="S2623" i="1"/>
  <c r="S2323" i="1"/>
  <c r="S2324" i="1"/>
  <c r="S2325" i="1"/>
  <c r="S2326" i="1"/>
  <c r="S2327" i="1"/>
  <c r="S2328" i="1"/>
  <c r="S3676" i="1"/>
  <c r="S3294" i="1"/>
  <c r="S3588" i="1"/>
  <c r="S3677" i="1"/>
  <c r="S3052" i="1"/>
  <c r="S3589" i="1"/>
  <c r="S349" i="1"/>
  <c r="S2300" i="1"/>
  <c r="S3590" i="1"/>
  <c r="S3523" i="1"/>
  <c r="S3364" i="1"/>
  <c r="S3439" i="1"/>
  <c r="S3591" i="1"/>
  <c r="S3700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3016" i="1"/>
  <c r="S3555" i="1"/>
  <c r="S3524" i="1"/>
  <c r="S2060" i="1"/>
  <c r="S2624" i="1"/>
  <c r="S2625" i="1"/>
  <c r="S1898" i="1"/>
  <c r="S120" i="1"/>
  <c r="S3295" i="1"/>
  <c r="S3440" i="1"/>
  <c r="S3296" i="1"/>
  <c r="S350" i="1"/>
  <c r="S2061" i="1"/>
  <c r="S3678" i="1"/>
  <c r="S79" i="1"/>
  <c r="S1270" i="1"/>
  <c r="S3551" i="1"/>
  <c r="S2626" i="1"/>
  <c r="S3652" i="1"/>
  <c r="S3183" i="1"/>
  <c r="S3017" i="1"/>
  <c r="S2062" i="1"/>
  <c r="S1608" i="1"/>
  <c r="S1609" i="1"/>
  <c r="S372" i="1"/>
  <c r="S1899" i="1"/>
  <c r="S756" i="1"/>
  <c r="S1610" i="1"/>
  <c r="S1029" i="1"/>
  <c r="S757" i="1"/>
  <c r="S277" i="1"/>
  <c r="S3018" i="1"/>
  <c r="S1611" i="1"/>
  <c r="S2627" i="1"/>
  <c r="S1900" i="1"/>
  <c r="S2177" i="1"/>
  <c r="S392" i="1"/>
  <c r="S3149" i="1"/>
  <c r="S80" i="1"/>
  <c r="S1612" i="1"/>
  <c r="S2301" i="1"/>
  <c r="S758" i="1"/>
  <c r="S846" i="1"/>
  <c r="S2230" i="1"/>
  <c r="S1613" i="1"/>
  <c r="S81" i="1"/>
  <c r="S1271" i="1"/>
  <c r="S2063" i="1"/>
  <c r="S2231" i="1"/>
  <c r="S278" i="1"/>
  <c r="S279" i="1"/>
  <c r="S351" i="1"/>
  <c r="S3525" i="1"/>
  <c r="S1272" i="1"/>
  <c r="S1273" i="1"/>
  <c r="S2925" i="1"/>
  <c r="S2302" i="1"/>
  <c r="S759" i="1"/>
  <c r="S2303" i="1"/>
  <c r="S35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3380" i="1"/>
  <c r="S2628" i="1"/>
  <c r="S533" i="1"/>
  <c r="S3019" i="1"/>
  <c r="S3150" i="1"/>
  <c r="S2304" i="1"/>
  <c r="S2305" i="1"/>
  <c r="S2306" i="1"/>
  <c r="S2926" i="1"/>
  <c r="S2968" i="1"/>
  <c r="S2458" i="1"/>
  <c r="S2307" i="1"/>
  <c r="S3020" i="1"/>
  <c r="S1614" i="1"/>
  <c r="S3526" i="1"/>
  <c r="S12" i="1"/>
  <c r="S760" i="1"/>
  <c r="S3480" i="1"/>
  <c r="S3297" i="1"/>
  <c r="S1901" i="1"/>
  <c r="S2232" i="1"/>
  <c r="S373" i="1"/>
  <c r="S53" i="1"/>
  <c r="S2629" i="1"/>
  <c r="S1615" i="1"/>
  <c r="S2233" i="1"/>
  <c r="S2799" i="1"/>
  <c r="S2927" i="1"/>
  <c r="S1364" i="1"/>
  <c r="S2969" i="1"/>
  <c r="S2253" i="1"/>
  <c r="S2064" i="1"/>
  <c r="S1274" i="1"/>
  <c r="S2065" i="1"/>
  <c r="S1616" i="1"/>
  <c r="S383" i="1"/>
  <c r="S534" i="1"/>
  <c r="S1041" i="1"/>
  <c r="S410" i="1"/>
  <c r="S2066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80" i="1"/>
  <c r="S3365" i="1"/>
  <c r="S1377" i="1"/>
  <c r="S3527" i="1"/>
  <c r="S3823" i="1"/>
  <c r="S3343" i="1"/>
  <c r="S3151" i="1"/>
  <c r="S3152" i="1"/>
  <c r="S3679" i="1"/>
  <c r="S3549" i="1"/>
  <c r="S3344" i="1"/>
  <c r="S3298" i="1"/>
  <c r="S3021" i="1"/>
  <c r="S3339" i="1"/>
  <c r="S1746" i="1"/>
  <c r="S3592" i="1"/>
  <c r="S281" i="1"/>
  <c r="S3441" i="1"/>
  <c r="S761" i="1"/>
  <c r="S3776" i="1"/>
  <c r="S3442" i="1"/>
  <c r="S1275" i="1"/>
  <c r="S1617" i="1"/>
  <c r="S3153" i="1"/>
  <c r="S33" i="1"/>
  <c r="S1902" i="1"/>
  <c r="S34" i="1"/>
  <c r="S523" i="1"/>
  <c r="S2630" i="1"/>
  <c r="S1618" i="1"/>
  <c r="S3528" i="1"/>
  <c r="S842" i="1"/>
  <c r="S2631" i="1"/>
  <c r="S539" i="1"/>
  <c r="S3346" i="1"/>
  <c r="S782" i="1"/>
  <c r="S282" i="1"/>
  <c r="S99" i="1"/>
  <c r="S82" i="1"/>
  <c r="S2067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32" i="1"/>
  <c r="S3529" i="1"/>
  <c r="S3530" i="1"/>
  <c r="S3471" i="1"/>
  <c r="S2234" i="1"/>
  <c r="S3299" i="1"/>
  <c r="S1276" i="1"/>
  <c r="S783" i="1"/>
  <c r="S41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3680" i="1"/>
  <c r="S3154" i="1"/>
  <c r="S3531" i="1"/>
  <c r="S3765" i="1"/>
  <c r="S3773" i="1"/>
  <c r="S2261" i="1"/>
  <c r="S2800" i="1"/>
  <c r="S3834" i="1"/>
  <c r="S3593" i="1"/>
  <c r="S3366" i="1"/>
  <c r="S3300" i="1"/>
  <c r="S3594" i="1"/>
  <c r="S3481" i="1"/>
  <c r="S2928" i="1"/>
  <c r="S3595" i="1"/>
  <c r="S393" i="1"/>
  <c r="S2633" i="1"/>
  <c r="S3367" i="1"/>
  <c r="S1827" i="1"/>
  <c r="S3701" i="1"/>
  <c r="S3824" i="1"/>
  <c r="S3301" i="1"/>
  <c r="S3443" i="1"/>
  <c r="S3022" i="1"/>
  <c r="S3607" i="1"/>
  <c r="S3653" i="1"/>
  <c r="S3368" i="1"/>
  <c r="S3766" i="1"/>
  <c r="S3" i="1"/>
  <c r="S394" i="1"/>
  <c r="S3155" i="1"/>
  <c r="S3654" i="1"/>
  <c r="S2634" i="1"/>
  <c r="S847" i="1"/>
  <c r="S83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1186" i="1"/>
  <c r="S784" i="1"/>
  <c r="S785" i="1"/>
  <c r="S2929" i="1"/>
  <c r="S2635" i="1"/>
  <c r="S1923" i="1"/>
  <c r="S786" i="1"/>
  <c r="S1619" i="1"/>
  <c r="S2068" i="1"/>
  <c r="S2069" i="1"/>
  <c r="S1620" i="1"/>
  <c r="S1621" i="1"/>
  <c r="S3302" i="1"/>
  <c r="S15" i="1"/>
  <c r="S374" i="1"/>
  <c r="S412" i="1"/>
  <c r="S3156" i="1"/>
  <c r="S2636" i="1"/>
  <c r="S2637" i="1"/>
  <c r="S787" i="1"/>
  <c r="S283" i="1"/>
  <c r="S2070" i="1"/>
  <c r="S3303" i="1"/>
  <c r="S788" i="1"/>
  <c r="S121" i="1"/>
  <c r="S2071" i="1"/>
  <c r="S2638" i="1"/>
  <c r="S2459" i="1"/>
  <c r="S1924" i="1"/>
  <c r="S1925" i="1"/>
  <c r="S3304" i="1"/>
  <c r="S2639" i="1"/>
  <c r="S2005" i="1"/>
  <c r="S1277" i="1"/>
  <c r="S54" i="1"/>
  <c r="S2072" i="1"/>
  <c r="S353" i="1"/>
  <c r="S3305" i="1"/>
  <c r="S2640" i="1"/>
  <c r="S41" i="1"/>
  <c r="S789" i="1"/>
  <c r="S2930" i="1"/>
  <c r="S24" i="1"/>
  <c r="S364" i="1"/>
  <c r="S2073" i="1"/>
  <c r="S1622" i="1"/>
  <c r="S1623" i="1"/>
  <c r="S3226" i="1"/>
  <c r="S1926" i="1"/>
  <c r="S2074" i="1"/>
  <c r="S2075" i="1"/>
  <c r="S1927" i="1"/>
  <c r="S1976" i="1"/>
  <c r="S413" i="1"/>
  <c r="S790" i="1"/>
  <c r="S246" i="1"/>
  <c r="S527" i="1"/>
  <c r="S1624" i="1"/>
  <c r="S2235" i="1"/>
  <c r="S1928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5" i="1"/>
  <c r="S284" i="1"/>
  <c r="T2924" i="1" s="1"/>
  <c r="S84" i="1"/>
  <c r="S3596" i="1"/>
  <c r="S3713" i="1"/>
  <c r="S2076" i="1"/>
  <c r="S1385" i="1"/>
  <c r="S791" i="1"/>
  <c r="S3157" i="1"/>
  <c r="S3306" i="1"/>
  <c r="S395" i="1"/>
  <c r="S2173" i="1"/>
  <c r="S1929" i="1"/>
  <c r="S1930" i="1"/>
  <c r="S2236" i="1"/>
  <c r="S792" i="1"/>
  <c r="S1278" i="1"/>
  <c r="S2308" i="1"/>
  <c r="S3158" i="1"/>
  <c r="S1931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641" i="1"/>
  <c r="S793" i="1"/>
  <c r="S3307" i="1"/>
  <c r="S2642" i="1"/>
  <c r="S1279" i="1"/>
  <c r="S3308" i="1"/>
  <c r="S2663" i="1"/>
  <c r="S2237" i="1"/>
  <c r="S794" i="1"/>
  <c r="S2931" i="1"/>
  <c r="S2178" i="1"/>
  <c r="S1625" i="1"/>
  <c r="S2664" i="1"/>
  <c r="S2665" i="1"/>
  <c r="S3159" i="1"/>
  <c r="S18" i="1"/>
  <c r="S2077" i="1"/>
  <c r="S396" i="1"/>
  <c r="S2666" i="1"/>
  <c r="S2078" i="1"/>
  <c r="S2309" i="1"/>
  <c r="S2667" i="1"/>
  <c r="S3828" i="1"/>
  <c r="S3597" i="1"/>
  <c r="S3309" i="1"/>
  <c r="S1823" i="1"/>
  <c r="S3598" i="1"/>
  <c r="S795" i="1"/>
  <c r="S3532" i="1"/>
  <c r="S3310" i="1"/>
  <c r="S3184" i="1"/>
  <c r="S2079" i="1"/>
  <c r="S796" i="1"/>
  <c r="S85" i="1"/>
  <c r="S3444" i="1"/>
  <c r="S3681" i="1"/>
  <c r="S3311" i="1"/>
  <c r="S3767" i="1"/>
  <c r="S1198" i="1"/>
  <c r="S285" i="1"/>
  <c r="S2997" i="1"/>
  <c r="S2988" i="1"/>
  <c r="S2080" i="1"/>
  <c r="S3702" i="1"/>
  <c r="S3341" i="1"/>
  <c r="S3160" i="1"/>
  <c r="S354" i="1"/>
  <c r="S2081" i="1"/>
  <c r="S3599" i="1"/>
  <c r="S1280" i="1"/>
  <c r="S86" i="1"/>
  <c r="S2310" i="1"/>
  <c r="S3312" i="1"/>
  <c r="S3600" i="1"/>
  <c r="S2195" i="1"/>
  <c r="S3185" i="1"/>
  <c r="S3547" i="1"/>
  <c r="S2443" i="1"/>
  <c r="S3445" i="1"/>
  <c r="S2989" i="1"/>
  <c r="S2460" i="1"/>
  <c r="S3313" i="1"/>
  <c r="S375" i="1"/>
  <c r="S2668" i="1"/>
  <c r="S1932" i="1"/>
  <c r="S535" i="1"/>
  <c r="S3703" i="1"/>
  <c r="S2669" i="1"/>
  <c r="S3655" i="1"/>
  <c r="S1378" i="1"/>
  <c r="S1281" i="1"/>
  <c r="S797" i="1"/>
  <c r="S2082" i="1"/>
  <c r="S3825" i="1"/>
  <c r="S3601" i="1"/>
  <c r="S3602" i="1"/>
  <c r="S286" i="1"/>
  <c r="S798" i="1"/>
  <c r="S3533" i="1"/>
  <c r="S2083" i="1"/>
  <c r="S3172" i="1"/>
  <c r="S1282" i="1"/>
  <c r="S3446" i="1"/>
  <c r="S3369" i="1"/>
  <c r="S2311" i="1"/>
  <c r="S3029" i="1"/>
  <c r="S287" i="1"/>
  <c r="S2670" i="1"/>
  <c r="S2256" i="1"/>
  <c r="S355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534" i="1"/>
  <c r="S1386" i="1"/>
  <c r="S1187" i="1"/>
  <c r="S2238" i="1"/>
  <c r="S2239" i="1"/>
  <c r="S1757" i="1"/>
  <c r="S2084" i="1"/>
  <c r="S2990" i="1"/>
  <c r="S2671" i="1"/>
  <c r="S2801" i="1"/>
  <c r="S2312" i="1"/>
  <c r="S2708" i="1"/>
  <c r="S1283" i="1"/>
  <c r="S2461" i="1"/>
  <c r="S1626" i="1"/>
  <c r="S2313" i="1"/>
  <c r="S3391" i="1"/>
  <c r="S1933" i="1"/>
  <c r="S397" i="1"/>
  <c r="S3682" i="1"/>
  <c r="S2085" i="1"/>
  <c r="S1934" i="1"/>
  <c r="S3161" i="1"/>
  <c r="S1627" i="1"/>
  <c r="S2991" i="1"/>
  <c r="S1628" i="1"/>
  <c r="S3314" i="1"/>
  <c r="S2086" i="1"/>
  <c r="S2709" i="1"/>
  <c r="S1393" i="1"/>
  <c r="S1935" i="1"/>
  <c r="S1284" i="1"/>
  <c r="S2444" i="1"/>
  <c r="S1030" i="1"/>
  <c r="S288" i="1"/>
  <c r="S2992" i="1"/>
  <c r="S1936" i="1"/>
  <c r="S2445" i="1"/>
  <c r="S799" i="1"/>
  <c r="S2179" i="1"/>
  <c r="S3447" i="1"/>
  <c r="S3190" i="1"/>
  <c r="T3190" i="1" s="1"/>
  <c r="S3191" i="1"/>
  <c r="S3192" i="1"/>
  <c r="S3193" i="1"/>
  <c r="S3194" i="1"/>
  <c r="T3194" i="1" s="1"/>
  <c r="S3195" i="1"/>
  <c r="T3195" i="1" s="1"/>
  <c r="S3196" i="1"/>
  <c r="S3197" i="1"/>
  <c r="S3198" i="1"/>
  <c r="S3199" i="1"/>
  <c r="S3200" i="1"/>
  <c r="S3201" i="1"/>
  <c r="S3202" i="1"/>
  <c r="S3203" i="1"/>
  <c r="T3203" i="1" s="1"/>
  <c r="S3204" i="1"/>
  <c r="S3205" i="1"/>
  <c r="S3206" i="1"/>
  <c r="S3207" i="1"/>
  <c r="T3207" i="1" s="1"/>
  <c r="S3208" i="1"/>
  <c r="S3209" i="1"/>
  <c r="S2710" i="1"/>
  <c r="S3227" i="1"/>
  <c r="S2087" i="1"/>
  <c r="S3552" i="1"/>
  <c r="S2314" i="1"/>
  <c r="S2932" i="1"/>
  <c r="S3370" i="1"/>
  <c r="S3683" i="1"/>
  <c r="S1629" i="1"/>
  <c r="S2462" i="1"/>
  <c r="S3371" i="1"/>
  <c r="S3535" i="1"/>
  <c r="S3448" i="1"/>
  <c r="S2315" i="1"/>
  <c r="S1937" i="1"/>
  <c r="S2174" i="1"/>
  <c r="S3656" i="1"/>
  <c r="S1630" i="1"/>
  <c r="S1031" i="1"/>
  <c r="S1032" i="1"/>
  <c r="S2993" i="1"/>
  <c r="S3536" i="1"/>
  <c r="S1972" i="1"/>
  <c r="S800" i="1"/>
  <c r="S801" i="1"/>
  <c r="S2711" i="1"/>
  <c r="S2316" i="1"/>
  <c r="S3449" i="1"/>
  <c r="S3537" i="1"/>
  <c r="S3684" i="1"/>
  <c r="S2006" i="1"/>
  <c r="S2810" i="1"/>
  <c r="S2088" i="1"/>
  <c r="S3186" i="1"/>
  <c r="S3315" i="1"/>
  <c r="S3162" i="1"/>
  <c r="S1368" i="1"/>
  <c r="S3541" i="1"/>
  <c r="S3316" i="1"/>
  <c r="S1938" i="1"/>
  <c r="S3372" i="1"/>
  <c r="S2802" i="1"/>
  <c r="S3603" i="1"/>
  <c r="S1285" i="1"/>
  <c r="S1760" i="1"/>
  <c r="S3538" i="1"/>
  <c r="S3392" i="1"/>
  <c r="S87" i="1"/>
  <c r="S3317" i="1"/>
  <c r="S1631" i="1"/>
  <c r="S2994" i="1"/>
  <c r="S3553" i="1"/>
  <c r="S2712" i="1"/>
  <c r="S2185" i="1"/>
  <c r="S3374" i="1"/>
  <c r="S1939" i="1"/>
  <c r="S1940" i="1"/>
  <c r="S1977" i="1"/>
  <c r="S2933" i="1"/>
  <c r="S3450" i="1"/>
  <c r="S1632" i="1"/>
  <c r="S3163" i="1"/>
  <c r="S1387" i="1"/>
  <c r="S1286" i="1"/>
  <c r="S3318" i="1"/>
  <c r="S2317" i="1"/>
  <c r="S3457" i="1"/>
  <c r="S1388" i="1"/>
  <c r="S2463" i="1"/>
  <c r="S2713" i="1"/>
  <c r="S1941" i="1"/>
  <c r="S2808" i="1"/>
  <c r="S1633" i="1"/>
  <c r="S2714" i="1"/>
  <c r="S3658" i="1"/>
  <c r="S414" i="1"/>
  <c r="S2089" i="1"/>
  <c r="S2479" i="1"/>
  <c r="S3451" i="1"/>
  <c r="S1942" i="1"/>
  <c r="S3319" i="1"/>
  <c r="S289" i="1"/>
  <c r="S1634" i="1"/>
  <c r="S290" i="1"/>
  <c r="S29" i="1"/>
  <c r="S2464" i="1"/>
  <c r="S356" i="1"/>
  <c r="S376" i="1"/>
  <c r="S1287" i="1"/>
  <c r="S2803" i="1"/>
  <c r="S3320" i="1"/>
  <c r="S2090" i="1"/>
  <c r="S2091" i="1"/>
  <c r="S2092" i="1"/>
  <c r="S3174" i="1"/>
  <c r="S1389" i="1"/>
  <c r="S3452" i="1"/>
  <c r="S2318" i="1"/>
  <c r="S1288" i="1"/>
  <c r="S802" i="1"/>
  <c r="S2240" i="1"/>
  <c r="S106" i="1"/>
  <c r="S2970" i="1"/>
  <c r="S1943" i="1"/>
  <c r="S1944" i="1"/>
  <c r="S1635" i="1"/>
  <c r="S415" i="1"/>
  <c r="S2319" i="1"/>
  <c r="S3347" i="1"/>
  <c r="S840" i="1"/>
  <c r="S1636" i="1"/>
  <c r="S291" i="1"/>
  <c r="S1945" i="1"/>
  <c r="S292" i="1"/>
  <c r="S2186" i="1"/>
  <c r="S803" i="1"/>
  <c r="S1289" i="1"/>
  <c r="S242" i="1"/>
  <c r="S3164" i="1"/>
  <c r="S416" i="1"/>
  <c r="S1390" i="1"/>
  <c r="S804" i="1"/>
  <c r="S1290" i="1"/>
  <c r="S2715" i="1"/>
  <c r="S2934" i="1"/>
  <c r="S2241" i="1"/>
  <c r="S2260" i="1"/>
  <c r="S2716" i="1"/>
  <c r="S55" i="1"/>
  <c r="S1946" i="1"/>
  <c r="S3453" i="1"/>
  <c r="S3165" i="1"/>
  <c r="S2093" i="1"/>
  <c r="S2190" i="1"/>
  <c r="S2935" i="1"/>
  <c r="S377" i="1"/>
  <c r="S2465" i="1"/>
  <c r="S293" i="1"/>
  <c r="S1291" i="1"/>
  <c r="S1637" i="1"/>
  <c r="S2804" i="1"/>
  <c r="S805" i="1"/>
  <c r="S2242" i="1"/>
  <c r="S2717" i="1"/>
  <c r="S2718" i="1"/>
  <c r="S294" i="1"/>
  <c r="S2094" i="1"/>
  <c r="S1379" i="1"/>
  <c r="S1292" i="1"/>
  <c r="S1638" i="1"/>
  <c r="S3321" i="1"/>
  <c r="S2320" i="1"/>
  <c r="S3221" i="1"/>
  <c r="S2719" i="1"/>
  <c r="S295" i="1"/>
  <c r="S3026" i="1"/>
  <c r="S2095" i="1"/>
  <c r="S1947" i="1"/>
  <c r="S296" i="1"/>
  <c r="S398" i="1"/>
  <c r="S806" i="1"/>
  <c r="S2720" i="1"/>
  <c r="S1293" i="1"/>
  <c r="S42" i="1"/>
  <c r="S807" i="1"/>
  <c r="S1639" i="1"/>
  <c r="S2243" i="1"/>
  <c r="S2096" i="1"/>
  <c r="S3166" i="1"/>
  <c r="S3167" i="1"/>
  <c r="S331" i="1"/>
  <c r="S1640" i="1"/>
  <c r="S2097" i="1"/>
  <c r="S2321" i="1"/>
  <c r="S2244" i="1"/>
  <c r="S1380" i="1"/>
  <c r="S2936" i="1"/>
  <c r="S1641" i="1"/>
  <c r="S1642" i="1"/>
  <c r="S2098" i="1"/>
  <c r="S1294" i="1"/>
  <c r="S3322" i="1"/>
  <c r="S1295" i="1"/>
  <c r="S297" i="1"/>
  <c r="S298" i="1"/>
  <c r="S1296" i="1"/>
  <c r="S332" i="1"/>
  <c r="S299" i="1"/>
  <c r="S1297" i="1"/>
  <c r="S56" i="1"/>
  <c r="S2322" i="1"/>
  <c r="S1033" i="1"/>
  <c r="S3323" i="1"/>
  <c r="S2011" i="1"/>
  <c r="S3454" i="1"/>
  <c r="S1643" i="1"/>
  <c r="S300" i="1"/>
  <c r="S107" i="1"/>
  <c r="S3324" i="1"/>
  <c r="S1644" i="1"/>
  <c r="S301" i="1"/>
  <c r="S302" i="1"/>
  <c r="S2099" i="1"/>
  <c r="S3455" i="1"/>
  <c r="S2100" i="1"/>
  <c r="S303" i="1"/>
  <c r="S2101" i="1"/>
  <c r="S43" i="1"/>
  <c r="S2329" i="1"/>
  <c r="S1376" i="1"/>
  <c r="S2330" i="1"/>
  <c r="S1979" i="1"/>
  <c r="S378" i="1"/>
  <c r="S3325" i="1"/>
  <c r="S2102" i="1"/>
  <c r="S57" i="1"/>
  <c r="S2937" i="1"/>
  <c r="S3657" i="1"/>
  <c r="S2257" i="1"/>
  <c r="S1298" i="1"/>
  <c r="S1645" i="1"/>
  <c r="S35" i="1"/>
  <c r="S1646" i="1"/>
  <c r="S1647" i="1"/>
  <c r="S1648" i="1"/>
  <c r="S3228" i="1"/>
  <c r="S3326" i="1"/>
  <c r="S808" i="1"/>
  <c r="S2721" i="1"/>
  <c r="S2103" i="1"/>
  <c r="S1948" i="1"/>
  <c r="S1034" i="1"/>
  <c r="S2722" i="1"/>
  <c r="S1949" i="1"/>
  <c r="S58" i="1"/>
  <c r="S809" i="1"/>
  <c r="S88" i="1"/>
  <c r="S1649" i="1"/>
  <c r="S810" i="1"/>
  <c r="S811" i="1"/>
  <c r="S1748" i="1"/>
  <c r="S417" i="1"/>
  <c r="S304" i="1"/>
  <c r="S365" i="1"/>
  <c r="S812" i="1"/>
  <c r="S89" i="1"/>
  <c r="S379" i="1"/>
  <c r="S3327" i="1"/>
  <c r="S2104" i="1"/>
  <c r="S1650" i="1"/>
  <c r="S541" i="1"/>
  <c r="S305" i="1"/>
  <c r="S306" i="1"/>
  <c r="S307" i="1"/>
  <c r="S59" i="1"/>
  <c r="S3328" i="1"/>
  <c r="S2723" i="1"/>
  <c r="S1651" i="1"/>
  <c r="S2245" i="1"/>
  <c r="S2105" i="1"/>
  <c r="S3329" i="1"/>
  <c r="S2007" i="1"/>
  <c r="S60" i="1"/>
  <c r="S308" i="1"/>
  <c r="S1652" i="1"/>
  <c r="S2478" i="1"/>
  <c r="S1653" i="1"/>
  <c r="S90" i="1"/>
  <c r="S91" i="1"/>
  <c r="S1391" i="1"/>
  <c r="S1654" i="1"/>
  <c r="S1299" i="1"/>
  <c r="S1300" i="1"/>
  <c r="S3330" i="1"/>
  <c r="S2106" i="1"/>
  <c r="S2191" i="1"/>
  <c r="S1950" i="1"/>
  <c r="S1370" i="1"/>
  <c r="S2107" i="1"/>
  <c r="S1655" i="1"/>
  <c r="S2108" i="1"/>
  <c r="S2724" i="1"/>
  <c r="S813" i="1"/>
  <c r="S309" i="1"/>
  <c r="S2259" i="1"/>
  <c r="S1301" i="1"/>
  <c r="S243" i="1"/>
  <c r="S2725" i="1"/>
  <c r="S2109" i="1"/>
  <c r="S1363" i="1"/>
  <c r="S1371" i="1"/>
  <c r="S1656" i="1"/>
  <c r="S814" i="1"/>
  <c r="S1302" i="1"/>
  <c r="S2331" i="1"/>
  <c r="S1951" i="1"/>
  <c r="S815" i="1"/>
  <c r="S1952" i="1"/>
  <c r="S2110" i="1"/>
  <c r="S3331" i="1"/>
  <c r="S26" i="1"/>
  <c r="S2111" i="1"/>
  <c r="S536" i="1"/>
  <c r="S1303" i="1"/>
  <c r="S816" i="1"/>
  <c r="S2008" i="1"/>
  <c r="S310" i="1"/>
  <c r="S2112" i="1"/>
  <c r="S1953" i="1"/>
  <c r="S2332" i="1"/>
  <c r="S1304" i="1"/>
  <c r="S1657" i="1"/>
  <c r="S1658" i="1"/>
  <c r="S108" i="1"/>
  <c r="S1200" i="1"/>
  <c r="S2333" i="1"/>
  <c r="S3332" i="1"/>
  <c r="S311" i="1"/>
  <c r="S2187" i="1"/>
  <c r="S2938" i="1"/>
  <c r="S1372" i="1"/>
  <c r="S312" i="1"/>
  <c r="S1980" i="1"/>
  <c r="S817" i="1"/>
  <c r="S540" i="1"/>
  <c r="S313" i="1"/>
  <c r="S2726" i="1"/>
  <c r="S1659" i="1"/>
  <c r="S36" i="1"/>
  <c r="S367" i="1"/>
  <c r="S1660" i="1"/>
  <c r="S357" i="1"/>
  <c r="S92" i="1"/>
  <c r="S1035" i="1"/>
  <c r="S2805" i="1"/>
  <c r="S1305" i="1"/>
  <c r="S1954" i="1"/>
  <c r="S61" i="1"/>
  <c r="S848" i="1"/>
  <c r="S3685" i="1"/>
  <c r="S1749" i="1"/>
  <c r="S818" i="1"/>
  <c r="S1955" i="1"/>
  <c r="S1346" i="1"/>
  <c r="S401" i="1"/>
  <c r="S2806" i="1"/>
  <c r="S2727" i="1"/>
  <c r="S1824" i="1"/>
  <c r="S1758" i="1"/>
  <c r="S3826" i="1"/>
  <c r="S109" i="1"/>
  <c r="S819" i="1"/>
  <c r="S2180" i="1"/>
  <c r="S1956" i="1"/>
  <c r="S97" i="1"/>
  <c r="S314" i="1"/>
  <c r="S820" i="1"/>
  <c r="S537" i="1"/>
  <c r="S1661" i="1"/>
  <c r="S821" i="1"/>
  <c r="S822" i="1"/>
  <c r="S2728" i="1"/>
  <c r="S1662" i="1"/>
  <c r="S1347" i="1"/>
  <c r="S315" i="1"/>
  <c r="S2113" i="1"/>
  <c r="S2809" i="1"/>
  <c r="S3333" i="1"/>
  <c r="S27" i="1"/>
  <c r="S358" i="1"/>
  <c r="S1348" i="1"/>
  <c r="S316" i="1"/>
  <c r="S538" i="1"/>
  <c r="S1349" i="1"/>
  <c r="S823" i="1"/>
  <c r="S2114" i="1"/>
  <c r="S2115" i="1"/>
  <c r="S2196" i="1"/>
  <c r="S3023" i="1"/>
  <c r="S317" i="1"/>
  <c r="S44" i="1"/>
  <c r="S2334" i="1"/>
  <c r="S2729" i="1"/>
  <c r="S380" i="1"/>
  <c r="S1663" i="1"/>
  <c r="S2116" i="1"/>
  <c r="S1369" i="1"/>
  <c r="S1973" i="1"/>
  <c r="S849" i="1"/>
  <c r="S1957" i="1"/>
  <c r="S824" i="1"/>
  <c r="S318" i="1"/>
  <c r="S8" i="1"/>
  <c r="S1664" i="1"/>
  <c r="S2335" i="1"/>
  <c r="S1350" i="1"/>
  <c r="S2117" i="1"/>
  <c r="S62" i="1"/>
  <c r="S2118" i="1"/>
  <c r="S333" i="1"/>
  <c r="S418" i="1"/>
  <c r="S1394" i="1"/>
  <c r="S825" i="1"/>
  <c r="S1958" i="1"/>
  <c r="S2730" i="1"/>
  <c r="S1188" i="1"/>
  <c r="S1959" i="1"/>
  <c r="S1960" i="1"/>
  <c r="S1961" i="1"/>
  <c r="S382" i="1"/>
  <c r="S1665" i="1"/>
  <c r="S826" i="1"/>
  <c r="S3340" i="1"/>
  <c r="S2119" i="1"/>
  <c r="S827" i="1"/>
  <c r="S1962" i="1"/>
  <c r="S2120" i="1"/>
  <c r="S2121" i="1"/>
  <c r="S2336" i="1"/>
  <c r="S1666" i="1"/>
  <c r="S3630" i="1"/>
  <c r="S3631" i="1"/>
  <c r="S3632" i="1"/>
  <c r="T3632" i="1" s="1"/>
  <c r="S3633" i="1"/>
  <c r="S3634" i="1"/>
  <c r="T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T3649" i="1" s="1"/>
  <c r="S3704" i="1"/>
  <c r="S399" i="1"/>
  <c r="S319" i="1"/>
  <c r="S320" i="1"/>
  <c r="S93" i="1"/>
  <c r="S1667" i="1"/>
  <c r="S1351" i="1"/>
  <c r="S2731" i="1"/>
  <c r="S2732" i="1"/>
  <c r="S1668" i="1"/>
  <c r="S1352" i="1"/>
  <c r="S2122" i="1"/>
  <c r="S63" i="1"/>
  <c r="S2163" i="1"/>
  <c r="S3168" i="1"/>
  <c r="S48" i="1"/>
  <c r="S419" i="1"/>
  <c r="S360" i="1"/>
  <c r="S1036" i="1"/>
  <c r="S2164" i="1"/>
  <c r="S828" i="1"/>
  <c r="S829" i="1"/>
  <c r="S47" i="1"/>
  <c r="S2246" i="1"/>
  <c r="S2165" i="1"/>
  <c r="S2337" i="1"/>
  <c r="S2466" i="1"/>
  <c r="S16" i="1"/>
  <c r="S420" i="1"/>
  <c r="S3373" i="1"/>
  <c r="S1669" i="1"/>
  <c r="S1670" i="1"/>
  <c r="S2166" i="1"/>
  <c r="S830" i="1"/>
  <c r="S2167" i="1"/>
  <c r="S2247" i="1"/>
  <c r="S400" i="1"/>
  <c r="S2733" i="1"/>
  <c r="S110" i="1"/>
  <c r="S2734" i="1"/>
  <c r="S2168" i="1"/>
  <c r="S2169" i="1"/>
  <c r="S1353" i="1"/>
  <c r="S3705" i="1"/>
  <c r="S831" i="1"/>
  <c r="S98" i="1"/>
  <c r="S2248" i="1"/>
  <c r="S2338" i="1"/>
  <c r="S1671" i="1"/>
  <c r="S1672" i="1"/>
  <c r="S2735" i="1"/>
  <c r="S1963" i="1"/>
  <c r="S321" i="1"/>
  <c r="S1354" i="1"/>
  <c r="S2170" i="1"/>
  <c r="S841" i="1"/>
  <c r="S94" i="1"/>
  <c r="S2010" i="1"/>
  <c r="S1355" i="1"/>
  <c r="S832" i="1"/>
  <c r="S381" i="1"/>
  <c r="S833" i="1"/>
  <c r="S1196" i="1"/>
  <c r="S322" i="1"/>
  <c r="S3024" i="1"/>
  <c r="S1673" i="1"/>
  <c r="S3334" i="1"/>
  <c r="S2249" i="1"/>
  <c r="S421" i="1"/>
  <c r="S2339" i="1"/>
  <c r="S323" i="1"/>
  <c r="S45" i="1"/>
  <c r="S2188" i="1"/>
  <c r="S2736" i="1"/>
  <c r="S1356" i="1"/>
  <c r="S2467" i="1"/>
  <c r="S2446" i="1"/>
  <c r="S95" i="1"/>
  <c r="S528" i="1"/>
  <c r="S1674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2737" i="1"/>
  <c r="S324" i="1"/>
  <c r="S2939" i="1"/>
  <c r="S834" i="1"/>
  <c r="S325" i="1"/>
  <c r="T3754" i="1" s="1"/>
  <c r="S2738" i="1"/>
  <c r="S1964" i="1"/>
  <c r="S334" i="1"/>
  <c r="T3757" i="1" s="1"/>
  <c r="S2468" i="1"/>
  <c r="S2250" i="1"/>
  <c r="S1357" i="1"/>
  <c r="S2340" i="1"/>
  <c r="S2739" i="1"/>
  <c r="S326" i="1"/>
  <c r="T3763" i="1" s="1"/>
  <c r="S1189" i="1"/>
  <c r="T3764" i="1" s="1"/>
  <c r="S2740" i="1"/>
  <c r="S1358" i="1"/>
  <c r="S2995" i="1"/>
  <c r="S3335" i="1"/>
  <c r="S1675" i="1"/>
  <c r="S2341" i="1"/>
  <c r="S850" i="1"/>
  <c r="S1676" i="1"/>
  <c r="T3772" i="1" s="1"/>
  <c r="S835" i="1"/>
  <c r="S2741" i="1"/>
  <c r="S2742" i="1"/>
  <c r="S1965" i="1"/>
  <c r="S1677" i="1"/>
  <c r="S3169" i="1"/>
  <c r="S1678" i="1"/>
  <c r="S1825" i="1"/>
  <c r="S3456" i="1"/>
  <c r="S1966" i="1"/>
  <c r="S2469" i="1"/>
  <c r="S1679" i="1"/>
  <c r="T3784" i="1" s="1"/>
  <c r="S1037" i="1"/>
  <c r="S836" i="1"/>
  <c r="S1680" i="1"/>
  <c r="T3787" i="1" s="1"/>
  <c r="S2940" i="1"/>
  <c r="S111" i="1"/>
  <c r="S3790" i="1"/>
  <c r="S3791" i="1"/>
  <c r="T3791" i="1" s="1"/>
  <c r="S3792" i="1"/>
  <c r="S3793" i="1"/>
  <c r="S3794" i="1"/>
  <c r="S3795" i="1"/>
  <c r="S3796" i="1"/>
  <c r="T3796" i="1" s="1"/>
  <c r="S3797" i="1"/>
  <c r="T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837" i="1"/>
  <c r="S1681" i="1"/>
  <c r="S1359" i="1"/>
  <c r="S64" i="1"/>
  <c r="S1682" i="1"/>
  <c r="S1750" i="1"/>
  <c r="S1360" i="1"/>
  <c r="S838" i="1"/>
  <c r="S1361" i="1"/>
  <c r="S1743" i="1"/>
  <c r="S65" i="1"/>
  <c r="S839" i="1"/>
  <c r="S96" i="1"/>
  <c r="S2251" i="1"/>
  <c r="S2783" i="1"/>
  <c r="S1967" i="1"/>
  <c r="S66" i="1"/>
  <c r="S2784" i="1"/>
  <c r="S359" i="1"/>
  <c r="S2171" i="1"/>
  <c r="S2785" i="1"/>
  <c r="S327" i="1"/>
  <c r="S28" i="1"/>
  <c r="S328" i="1"/>
  <c r="S1038" i="1"/>
  <c r="S1039" i="1"/>
  <c r="S2172" i="1"/>
  <c r="S46" i="1"/>
  <c r="S522" i="1"/>
  <c r="S1744" i="1"/>
  <c r="S3827" i="1"/>
  <c r="S1745" i="1"/>
  <c r="S4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T3870" i="1" s="1"/>
  <c r="S3871" i="1"/>
  <c r="S3872" i="1"/>
  <c r="S3873" i="1"/>
  <c r="S3874" i="1"/>
  <c r="S3875" i="1"/>
  <c r="S3876" i="1"/>
  <c r="S3877" i="1"/>
  <c r="S3878" i="1"/>
  <c r="T3878" i="1" s="1"/>
  <c r="S3879" i="1"/>
  <c r="S3880" i="1"/>
  <c r="S3881" i="1"/>
  <c r="T3881" i="1" s="1"/>
  <c r="S3882" i="1"/>
  <c r="T3882" i="1" s="1"/>
  <c r="S3883" i="1"/>
  <c r="S3884" i="1"/>
  <c r="S3885" i="1"/>
  <c r="T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6" i="1"/>
  <c r="P1014" i="1"/>
  <c r="P3842" i="1"/>
  <c r="P3836" i="1"/>
  <c r="P3816" i="1"/>
  <c r="P3835" i="1"/>
  <c r="P3723" i="1"/>
  <c r="P3751" i="1"/>
  <c r="P3837" i="1"/>
  <c r="P3840" i="1"/>
  <c r="P3841" i="1"/>
  <c r="P3757" i="1"/>
  <c r="P3830" i="1"/>
  <c r="P3728" i="1"/>
  <c r="P3815" i="1"/>
  <c r="P2645" i="1"/>
  <c r="P3839" i="1"/>
  <c r="P3696" i="1"/>
  <c r="P3344" i="1"/>
  <c r="P3786" i="1"/>
  <c r="P3505" i="1"/>
  <c r="P3650" i="1"/>
  <c r="P3586" i="1"/>
  <c r="P3811" i="1"/>
  <c r="P3838" i="1"/>
  <c r="P3770" i="1"/>
  <c r="P3817" i="1"/>
  <c r="P1919" i="1"/>
  <c r="P3520" i="1"/>
  <c r="P3750" i="1"/>
  <c r="P3540" i="1"/>
  <c r="P3697" i="1"/>
  <c r="P3676" i="1"/>
  <c r="P3587" i="1"/>
  <c r="P3752" i="1"/>
  <c r="P3760" i="1"/>
  <c r="P3772" i="1"/>
  <c r="P3833" i="1"/>
  <c r="P3279" i="1"/>
  <c r="P3829" i="1"/>
  <c r="P3828" i="1"/>
  <c r="P3832" i="1"/>
  <c r="P3788" i="1"/>
  <c r="P3232" i="1"/>
  <c r="P3707" i="1"/>
  <c r="P3819" i="1"/>
  <c r="P3787" i="1"/>
  <c r="P3834" i="1"/>
  <c r="P3822" i="1"/>
  <c r="P3756" i="1"/>
  <c r="P206" i="1"/>
  <c r="P1007" i="1"/>
  <c r="P3813" i="1"/>
  <c r="P3729" i="1"/>
  <c r="P3831" i="1"/>
  <c r="P3622" i="1"/>
  <c r="P3293" i="1"/>
  <c r="P3363" i="1"/>
  <c r="P3810" i="1"/>
  <c r="P3818" i="1"/>
  <c r="P3755" i="1"/>
  <c r="P3777" i="1"/>
  <c r="P3820" i="1"/>
  <c r="P3754" i="1"/>
  <c r="P3782" i="1"/>
  <c r="P3515" i="1"/>
  <c r="P691" i="1"/>
  <c r="P3821" i="1"/>
  <c r="P3814" i="1"/>
  <c r="P3825" i="1"/>
  <c r="P3281" i="1"/>
  <c r="P3153" i="1"/>
  <c r="P3753" i="1"/>
  <c r="P3823" i="1"/>
  <c r="P701" i="1"/>
  <c r="P3679" i="1"/>
  <c r="P3727" i="1"/>
  <c r="P3785" i="1"/>
  <c r="P2299" i="1"/>
  <c r="P3824" i="1"/>
  <c r="P3523" i="1"/>
  <c r="P3812" i="1"/>
  <c r="P3827" i="1"/>
  <c r="P2984" i="1"/>
  <c r="P3826" i="1"/>
  <c r="P3781" i="1"/>
  <c r="P980" i="1"/>
  <c r="P3715" i="1"/>
  <c r="P3626" i="1"/>
  <c r="P3776" i="1"/>
  <c r="P2615" i="1"/>
  <c r="P3773" i="1"/>
  <c r="P3284" i="1"/>
  <c r="P3768" i="1"/>
  <c r="P3789" i="1"/>
  <c r="P3125" i="1"/>
  <c r="P1338" i="1"/>
  <c r="P3779" i="1"/>
  <c r="P3689" i="1"/>
  <c r="P1313" i="1"/>
  <c r="P3698" i="1"/>
  <c r="P3488" i="1"/>
  <c r="P3780" i="1"/>
  <c r="P3784" i="1"/>
  <c r="P3778" i="1"/>
  <c r="P3761" i="1"/>
  <c r="P3783" i="1"/>
  <c r="P3521" i="1"/>
  <c r="P3580" i="1"/>
  <c r="P3516" i="1"/>
  <c r="P3570" i="1"/>
  <c r="P3661" i="1"/>
  <c r="P3514" i="1"/>
  <c r="P3654" i="1"/>
  <c r="P3591" i="1"/>
  <c r="P1308" i="1"/>
  <c r="P3774" i="1"/>
  <c r="P3674" i="1"/>
  <c r="P3437" i="1"/>
  <c r="P3718" i="1"/>
  <c r="P3775" i="1"/>
  <c r="P1683" i="1"/>
  <c r="P3712" i="1"/>
  <c r="P3725" i="1"/>
  <c r="P3762" i="1"/>
  <c r="P3478" i="1"/>
  <c r="P3771" i="1"/>
  <c r="P3708" i="1"/>
  <c r="P3681" i="1"/>
  <c r="P3758" i="1"/>
  <c r="P3759" i="1"/>
  <c r="P3620" i="1"/>
  <c r="P3724" i="1"/>
  <c r="P3701" i="1"/>
  <c r="P3763" i="1"/>
  <c r="P3615" i="1"/>
  <c r="P1019" i="1"/>
  <c r="P3522" i="1"/>
  <c r="P2607" i="1"/>
  <c r="P3517" i="1"/>
  <c r="P3682" i="1"/>
  <c r="P3721" i="1"/>
  <c r="P3769" i="1"/>
  <c r="P3709" i="1"/>
  <c r="P3714" i="1"/>
  <c r="P3766" i="1"/>
  <c r="P3291" i="1"/>
  <c r="P709" i="1"/>
  <c r="P3699" i="1"/>
  <c r="P3726" i="1"/>
  <c r="P3703" i="1"/>
  <c r="P3719" i="1"/>
  <c r="P3722" i="1"/>
  <c r="P3717" i="1"/>
  <c r="P3720" i="1"/>
  <c r="P3767" i="1"/>
  <c r="P3705" i="1"/>
  <c r="P1345" i="1"/>
  <c r="P3509" i="1"/>
  <c r="P3765" i="1"/>
  <c r="P3764" i="1"/>
  <c r="P3624" i="1"/>
  <c r="P3692" i="1"/>
  <c r="P3706" i="1"/>
  <c r="P3573" i="1"/>
  <c r="P3612" i="1"/>
  <c r="P3301" i="1"/>
  <c r="P3582" i="1"/>
  <c r="P3716" i="1"/>
  <c r="P3710" i="1"/>
  <c r="P3694" i="1"/>
  <c r="P3288" i="1"/>
  <c r="P3673" i="1"/>
  <c r="P1078" i="1"/>
  <c r="P3531" i="1"/>
  <c r="P3713" i="1"/>
  <c r="P3695" i="1"/>
  <c r="P3607" i="1"/>
  <c r="P3711" i="1"/>
  <c r="P3702" i="1"/>
  <c r="P1893" i="1"/>
  <c r="P3581" i="1"/>
  <c r="P3693" i="1"/>
  <c r="P3672" i="1"/>
  <c r="P3668" i="1"/>
  <c r="P3663" i="1"/>
  <c r="P3629" i="1"/>
  <c r="P671" i="1"/>
  <c r="P3691" i="1"/>
  <c r="P3700" i="1"/>
  <c r="P2648" i="1"/>
  <c r="P3068" i="1"/>
  <c r="P3690" i="1"/>
  <c r="P2705" i="1"/>
  <c r="P3686" i="1"/>
  <c r="P2944" i="1"/>
  <c r="P3669" i="1"/>
  <c r="P3606" i="1"/>
  <c r="P3524" i="1"/>
  <c r="P1317" i="1"/>
  <c r="P3542" i="1"/>
  <c r="P3379" i="1"/>
  <c r="P3704" i="1"/>
  <c r="P2477" i="1"/>
  <c r="P963" i="1"/>
  <c r="P3687" i="1"/>
  <c r="P3685" i="1"/>
  <c r="P3675" i="1"/>
  <c r="P2828" i="1"/>
  <c r="P3230" i="1"/>
  <c r="P3628" i="1"/>
  <c r="P2542" i="1"/>
  <c r="P3680" i="1"/>
  <c r="P3400" i="1"/>
  <c r="P3365" i="1"/>
  <c r="P3670" i="1"/>
  <c r="P3574" i="1"/>
  <c r="P3688" i="1"/>
  <c r="P3664" i="1"/>
  <c r="P3415" i="1"/>
  <c r="P3665" i="1"/>
  <c r="P3625" i="1"/>
  <c r="P3671" i="1"/>
  <c r="P3666" i="1"/>
  <c r="P3677" i="1"/>
  <c r="P3667" i="1"/>
  <c r="P3621" i="1"/>
  <c r="P695" i="1"/>
  <c r="P3532" i="1"/>
  <c r="P3678" i="1"/>
  <c r="P3684" i="1"/>
  <c r="P1000" i="1"/>
  <c r="P3683" i="1"/>
  <c r="P3492" i="1"/>
  <c r="P3575" i="1"/>
  <c r="P3584" i="1"/>
  <c r="P3662" i="1"/>
  <c r="P3660" i="1"/>
  <c r="P3434" i="1"/>
  <c r="P713" i="1"/>
  <c r="P3047" i="1"/>
  <c r="P1912" i="1"/>
  <c r="P3461" i="1"/>
  <c r="P3623" i="1"/>
  <c r="P3579" i="1"/>
  <c r="P3659" i="1"/>
  <c r="P3572" i="1"/>
  <c r="P3655" i="1"/>
  <c r="P3608" i="1"/>
  <c r="P3557" i="1"/>
  <c r="P3151" i="1"/>
  <c r="P3549" i="1"/>
  <c r="P3356" i="1"/>
  <c r="P3394" i="1"/>
  <c r="P3585" i="1"/>
  <c r="P3613" i="1"/>
  <c r="P3658" i="1"/>
  <c r="P3366" i="1"/>
  <c r="P3602" i="1"/>
  <c r="P3614" i="1"/>
  <c r="P3651" i="1"/>
  <c r="P3616" i="1"/>
  <c r="P3009" i="1"/>
  <c r="P3653" i="1"/>
  <c r="P3578" i="1"/>
  <c r="P1114" i="1"/>
  <c r="P3657" i="1"/>
  <c r="P3234" i="1"/>
  <c r="P3425" i="1"/>
  <c r="P985" i="1"/>
  <c r="P3652" i="1"/>
  <c r="P3656" i="1"/>
  <c r="P3618" i="1"/>
  <c r="P3566" i="1"/>
  <c r="P7" i="1"/>
  <c r="P3436" i="1"/>
  <c r="P3619" i="1"/>
  <c r="P1888" i="1"/>
  <c r="P3443" i="1"/>
  <c r="P3617" i="1"/>
  <c r="P3555" i="1"/>
  <c r="P3611" i="1"/>
  <c r="P152" i="1"/>
  <c r="P3285" i="1"/>
  <c r="P3359" i="1"/>
  <c r="P3594" i="1"/>
  <c r="P3599" i="1"/>
  <c r="P3560" i="1"/>
  <c r="P3595" i="1"/>
  <c r="P3559" i="1"/>
  <c r="P3564" i="1"/>
  <c r="P3593" i="1"/>
  <c r="P981" i="1"/>
  <c r="P3289" i="1"/>
  <c r="P3609" i="1"/>
  <c r="P3565" i="1"/>
  <c r="P3592" i="1"/>
  <c r="P3610" i="1"/>
  <c r="P3290" i="1"/>
  <c r="P3423" i="1"/>
  <c r="P3600" i="1"/>
  <c r="P2296" i="1"/>
  <c r="P3154" i="1"/>
  <c r="P3554" i="1"/>
  <c r="P218" i="1"/>
  <c r="P3550" i="1"/>
  <c r="P3598" i="1"/>
  <c r="P3552" i="1"/>
  <c r="P3512" i="1"/>
  <c r="P3601" i="1"/>
  <c r="P3605" i="1"/>
  <c r="P3563" i="1"/>
  <c r="P3466" i="1"/>
  <c r="P3576" i="1"/>
  <c r="P3589" i="1"/>
  <c r="P3568" i="1"/>
  <c r="P3588" i="1"/>
  <c r="P3569" i="1"/>
  <c r="P3404" i="1"/>
  <c r="P3507" i="1"/>
  <c r="P3604" i="1"/>
  <c r="P672" i="1"/>
  <c r="P3583" i="1"/>
  <c r="P3518" i="1"/>
  <c r="P3577" i="1"/>
  <c r="P3567" i="1"/>
  <c r="P3408" i="1"/>
  <c r="P3464" i="1"/>
  <c r="P3596" i="1"/>
  <c r="P3525" i="1"/>
  <c r="P962" i="1"/>
  <c r="P3558" i="1"/>
  <c r="P3357" i="1"/>
  <c r="P3590" i="1"/>
  <c r="P3294" i="1"/>
  <c r="P3561" i="1"/>
  <c r="P3603" i="1"/>
  <c r="P3556" i="1"/>
  <c r="P3562" i="1"/>
  <c r="P1097" i="1"/>
  <c r="P3571" i="1"/>
  <c r="P3597" i="1"/>
  <c r="P2616" i="1"/>
  <c r="P1339" i="1"/>
  <c r="P517" i="1"/>
  <c r="P3219" i="1"/>
  <c r="P3543" i="1"/>
  <c r="P3553" i="1"/>
  <c r="P3417" i="1"/>
  <c r="P3292" i="1"/>
  <c r="P3424" i="1"/>
  <c r="P2552" i="1"/>
  <c r="P3491" i="1"/>
  <c r="P686" i="1"/>
  <c r="P3508" i="1"/>
  <c r="P3551" i="1"/>
  <c r="P3534" i="1"/>
  <c r="P2290" i="1"/>
  <c r="P3547" i="1"/>
  <c r="P3486" i="1"/>
  <c r="P3544" i="1"/>
  <c r="P2997" i="1"/>
  <c r="P3528" i="1"/>
  <c r="P2790" i="1"/>
  <c r="P3" i="1"/>
  <c r="P3548" i="1"/>
  <c r="P3502" i="1"/>
  <c r="P3545" i="1"/>
  <c r="P3495" i="1"/>
  <c r="P3546" i="1"/>
  <c r="P3427" i="1"/>
  <c r="P3494" i="1"/>
  <c r="P2676" i="1"/>
  <c r="P3519" i="1"/>
  <c r="P3510" i="1"/>
  <c r="P3541" i="1"/>
  <c r="P3476" i="1"/>
  <c r="P3442" i="1"/>
  <c r="P3539" i="1"/>
  <c r="P3533" i="1"/>
  <c r="P3475" i="1"/>
  <c r="P3498" i="1"/>
  <c r="P3470" i="1"/>
  <c r="P3360" i="1"/>
  <c r="P3536" i="1"/>
  <c r="P3497" i="1"/>
  <c r="P3473" i="1"/>
  <c r="P1908" i="1"/>
  <c r="P3504" i="1"/>
  <c r="P3529" i="1"/>
  <c r="P3501" i="1"/>
  <c r="P1021" i="1"/>
  <c r="P1777" i="1"/>
  <c r="P2159" i="1"/>
  <c r="P3530" i="1"/>
  <c r="P3527" i="1"/>
  <c r="P3500" i="1"/>
  <c r="P3526" i="1"/>
  <c r="P3430" i="1"/>
  <c r="P3493" i="1"/>
  <c r="P3472" i="1"/>
  <c r="P1006" i="1"/>
  <c r="P3485" i="1"/>
  <c r="P3389" i="1"/>
  <c r="P3489" i="1"/>
  <c r="P3396" i="1"/>
  <c r="P3538" i="1"/>
  <c r="P3480" i="1"/>
  <c r="P3511" i="1"/>
  <c r="P3482" i="1"/>
  <c r="P3499" i="1"/>
  <c r="P3503" i="1"/>
  <c r="P3537" i="1"/>
  <c r="P3506" i="1"/>
  <c r="P3513" i="1"/>
  <c r="P3496" i="1"/>
  <c r="P3535" i="1"/>
  <c r="P3390" i="1"/>
  <c r="P3393" i="1"/>
  <c r="P1002" i="1"/>
  <c r="P2160" i="1"/>
  <c r="P954" i="1"/>
  <c r="P2222" i="1"/>
  <c r="P3477" i="1"/>
  <c r="P682" i="1"/>
  <c r="P961" i="1"/>
  <c r="P3487" i="1"/>
  <c r="P3282" i="1"/>
  <c r="P953" i="1"/>
  <c r="P3490" i="1"/>
  <c r="P3484" i="1"/>
  <c r="P3413" i="1"/>
  <c r="P2618" i="1"/>
  <c r="P750" i="1"/>
  <c r="P3483" i="1"/>
  <c r="P3481" i="1"/>
  <c r="P3474" i="1"/>
  <c r="P3420" i="1"/>
  <c r="P3468" i="1"/>
  <c r="P3479" i="1"/>
  <c r="P3445" i="1"/>
  <c r="P3471" i="1"/>
  <c r="P3384" i="1"/>
  <c r="P2967" i="1"/>
  <c r="P3152" i="1"/>
  <c r="P3241" i="1"/>
  <c r="P3399" i="1"/>
  <c r="P3467" i="1"/>
  <c r="P2631" i="1"/>
  <c r="P3426" i="1"/>
  <c r="P1343" i="1"/>
  <c r="P995" i="1"/>
  <c r="P3431" i="1"/>
  <c r="P3469" i="1"/>
  <c r="P3447" i="1"/>
  <c r="P3410" i="1"/>
  <c r="P3465" i="1"/>
  <c r="P3433" i="1"/>
  <c r="P3362" i="1"/>
  <c r="P3225" i="1"/>
  <c r="P3458" i="1"/>
  <c r="P3298" i="1"/>
  <c r="P3462" i="1"/>
  <c r="P2658" i="1"/>
  <c r="P3406" i="1"/>
  <c r="P3245" i="1"/>
  <c r="P957" i="1"/>
  <c r="P1860" i="1"/>
  <c r="P3367" i="1"/>
  <c r="P3463" i="1"/>
  <c r="P3419" i="1"/>
  <c r="P3459" i="1"/>
  <c r="P3407" i="1"/>
  <c r="P3446" i="1"/>
  <c r="P3454" i="1"/>
  <c r="P3403" i="1"/>
  <c r="P3130" i="1"/>
  <c r="P3435" i="1"/>
  <c r="P2795" i="1"/>
  <c r="P3428" i="1"/>
  <c r="P3460" i="1"/>
  <c r="P3402" i="1"/>
  <c r="P3411" i="1"/>
  <c r="P3398" i="1"/>
  <c r="P3299" i="1"/>
  <c r="P3418" i="1"/>
  <c r="P1891" i="1"/>
  <c r="P1306" i="1"/>
  <c r="P3441" i="1"/>
  <c r="P3444" i="1"/>
  <c r="P2055" i="1"/>
  <c r="P3405" i="1"/>
  <c r="P3457" i="1"/>
  <c r="P3412" i="1"/>
  <c r="P3312" i="1"/>
  <c r="P3452" i="1"/>
  <c r="P3280" i="1"/>
  <c r="P3397" i="1"/>
  <c r="P3395" i="1"/>
  <c r="P3438" i="1"/>
  <c r="P3456" i="1"/>
  <c r="P3409" i="1"/>
  <c r="P3271" i="1"/>
  <c r="P3416" i="1"/>
  <c r="P3455" i="1"/>
  <c r="P3262" i="1"/>
  <c r="P3213" i="1"/>
  <c r="P3449" i="1"/>
  <c r="P3318" i="1"/>
  <c r="P3385" i="1"/>
  <c r="P700" i="1"/>
  <c r="P3421" i="1"/>
  <c r="P3453" i="1"/>
  <c r="P3432" i="1"/>
  <c r="P3450" i="1"/>
  <c r="P3401" i="1"/>
  <c r="P1794" i="1"/>
  <c r="P2491" i="1"/>
  <c r="P3451" i="1"/>
  <c r="P3440" i="1"/>
  <c r="P3429" i="1"/>
  <c r="P3422" i="1"/>
  <c r="P3439" i="1"/>
  <c r="P3448" i="1"/>
  <c r="P2527" i="1"/>
  <c r="P3414" i="1"/>
  <c r="P3029" i="1"/>
  <c r="P2004" i="1"/>
  <c r="P3383" i="1"/>
  <c r="P3337" i="1"/>
  <c r="P690" i="1"/>
  <c r="P3269" i="1"/>
  <c r="P3391" i="1"/>
  <c r="P3255" i="1"/>
  <c r="P1336" i="1"/>
  <c r="P2139" i="1"/>
  <c r="P3368" i="1"/>
  <c r="P2500" i="1"/>
  <c r="P3342" i="1"/>
  <c r="P2609" i="1"/>
  <c r="P971" i="1"/>
  <c r="P3358" i="1"/>
  <c r="P3381" i="1"/>
  <c r="P2289" i="1"/>
  <c r="P1772" i="1"/>
  <c r="P3354" i="1"/>
  <c r="P3170" i="1"/>
  <c r="P547" i="1"/>
  <c r="P3380" i="1"/>
  <c r="P3264" i="1"/>
  <c r="P752" i="1"/>
  <c r="P2617" i="1"/>
  <c r="P3261" i="1"/>
  <c r="P3189" i="1"/>
  <c r="P3382" i="1"/>
  <c r="P3387" i="1"/>
  <c r="P2971" i="1"/>
  <c r="P1009" i="1"/>
  <c r="P3386" i="1"/>
  <c r="P3364" i="1"/>
  <c r="P3218" i="1"/>
  <c r="P3378" i="1"/>
  <c r="P3392" i="1"/>
  <c r="P3369" i="1"/>
  <c r="P2606" i="1"/>
  <c r="P3388" i="1"/>
  <c r="P3376" i="1"/>
  <c r="P3231" i="1"/>
  <c r="P3375" i="1"/>
  <c r="P1311" i="1"/>
  <c r="P3351" i="1"/>
  <c r="P615" i="1"/>
  <c r="P3317" i="1"/>
  <c r="P3254" i="1"/>
  <c r="P3303" i="1"/>
  <c r="P679" i="1"/>
  <c r="P3341" i="1"/>
  <c r="P3315" i="1"/>
  <c r="P3352" i="1"/>
  <c r="P2633" i="1"/>
  <c r="P3374" i="1"/>
  <c r="P3377" i="1"/>
  <c r="P4024" i="1"/>
  <c r="P1315" i="1"/>
  <c r="P1848" i="1"/>
  <c r="P3336" i="1"/>
  <c r="P3276" i="1"/>
  <c r="P3286" i="1"/>
  <c r="P3373" i="1"/>
  <c r="P3252" i="1"/>
  <c r="P2668" i="1"/>
  <c r="P3370" i="1"/>
  <c r="P3371" i="1"/>
  <c r="P3361" i="1"/>
  <c r="P3329" i="1"/>
  <c r="P3353" i="1"/>
  <c r="P3309" i="1"/>
  <c r="P3287" i="1"/>
  <c r="P3343" i="1"/>
  <c r="P3372" i="1"/>
  <c r="P3349" i="1"/>
  <c r="P3257" i="1"/>
  <c r="P3348" i="1"/>
  <c r="P3345" i="1"/>
  <c r="P3040" i="1"/>
  <c r="P3350" i="1"/>
  <c r="P3355" i="1"/>
  <c r="P3229" i="1"/>
  <c r="P3300" i="1"/>
  <c r="P3182" i="1"/>
  <c r="P219" i="1"/>
  <c r="P1782" i="1"/>
  <c r="P3330" i="1"/>
  <c r="P673" i="1"/>
  <c r="P3275" i="1"/>
  <c r="P3035" i="1"/>
  <c r="P3347" i="1"/>
  <c r="P2608" i="1"/>
  <c r="P748" i="1"/>
  <c r="P3258" i="1"/>
  <c r="P1001" i="1"/>
  <c r="P3247" i="1"/>
  <c r="P3010" i="1"/>
  <c r="P3175" i="1"/>
  <c r="P3235" i="1"/>
  <c r="P1810" i="1"/>
  <c r="P3283" i="1"/>
  <c r="P3052" i="1"/>
  <c r="P3296" i="1"/>
  <c r="P3024" i="1"/>
  <c r="P3346" i="1"/>
  <c r="P3263" i="1"/>
  <c r="P1319" i="1"/>
  <c r="P3322" i="1"/>
  <c r="P3092" i="1"/>
  <c r="P3181" i="1"/>
  <c r="P3268" i="1"/>
  <c r="P3027" i="1"/>
  <c r="P3308" i="1"/>
  <c r="P3214" i="1"/>
  <c r="P2252" i="1"/>
  <c r="P3227" i="1"/>
  <c r="P2262" i="1"/>
  <c r="P3239" i="1"/>
  <c r="P3013" i="1"/>
  <c r="P3250" i="1"/>
  <c r="P3081" i="1"/>
  <c r="P2278" i="1"/>
  <c r="P3259" i="1"/>
  <c r="P3266" i="1"/>
  <c r="P3316" i="1"/>
  <c r="P3238" i="1"/>
  <c r="P3187" i="1"/>
  <c r="P3278" i="1"/>
  <c r="P3302" i="1"/>
  <c r="P3340" i="1"/>
  <c r="P2675" i="1"/>
  <c r="P393" i="1"/>
  <c r="P3273" i="1"/>
  <c r="P1797" i="1"/>
  <c r="P1542" i="1"/>
  <c r="P674" i="1"/>
  <c r="P3249" i="1"/>
  <c r="P2841" i="1"/>
  <c r="P3295" i="1"/>
  <c r="P3895" i="1"/>
  <c r="P3260" i="1"/>
  <c r="P3339" i="1"/>
  <c r="P3180" i="1"/>
  <c r="P3307" i="1"/>
  <c r="P1898" i="1"/>
  <c r="P2528" i="1"/>
  <c r="P3178" i="1"/>
  <c r="P3240" i="1"/>
  <c r="P2287" i="1"/>
  <c r="P3305" i="1"/>
  <c r="P3253" i="1"/>
  <c r="P3277" i="1"/>
  <c r="P3326" i="1"/>
  <c r="P2033" i="1"/>
  <c r="P3243" i="1"/>
  <c r="P3338" i="1"/>
  <c r="P3265" i="1"/>
  <c r="P3331" i="1"/>
  <c r="P2987" i="1"/>
  <c r="P3048" i="1"/>
  <c r="P3270" i="1"/>
  <c r="P3233" i="1"/>
  <c r="P3311" i="1"/>
  <c r="P2834" i="1"/>
  <c r="P3328" i="1"/>
  <c r="P3248" i="1"/>
  <c r="P3246" i="1"/>
  <c r="P3314" i="1"/>
  <c r="P3321" i="1"/>
  <c r="P3237" i="1"/>
  <c r="P3274" i="1"/>
  <c r="P3335" i="1"/>
  <c r="P3267" i="1"/>
  <c r="P3334" i="1"/>
  <c r="P2982" i="1"/>
  <c r="P2545" i="1"/>
  <c r="P3149" i="1"/>
  <c r="P3018" i="1"/>
  <c r="P3320" i="1"/>
  <c r="P3332" i="1"/>
  <c r="P3256" i="1"/>
  <c r="P3333" i="1"/>
  <c r="P3244" i="1"/>
  <c r="P3325" i="1"/>
  <c r="P3236" i="1"/>
  <c r="P3306" i="1"/>
  <c r="P3313" i="1"/>
  <c r="P3251" i="1"/>
  <c r="P2559" i="1"/>
  <c r="P2560" i="1"/>
  <c r="P2966" i="1"/>
  <c r="P2084" i="1"/>
  <c r="P3327" i="1"/>
  <c r="P3242" i="1"/>
  <c r="P2836" i="1"/>
  <c r="P1693" i="1"/>
  <c r="P3323" i="1"/>
  <c r="P3324" i="1"/>
  <c r="P3304" i="1"/>
  <c r="P3319" i="1"/>
  <c r="P3297" i="1"/>
  <c r="P2604" i="1"/>
  <c r="P3171" i="1"/>
  <c r="P3272" i="1"/>
  <c r="P3310" i="1"/>
  <c r="P1139" i="1"/>
  <c r="P3155" i="1"/>
  <c r="P3186" i="1"/>
  <c r="P2999" i="1"/>
  <c r="P3224" i="1"/>
  <c r="P3212" i="1"/>
  <c r="P3223" i="1"/>
  <c r="P3226" i="1"/>
  <c r="P3228" i="1"/>
  <c r="P2820" i="1"/>
  <c r="P3008" i="1"/>
  <c r="P1785" i="1"/>
  <c r="P1802" i="1"/>
  <c r="P3216" i="1"/>
  <c r="P2671" i="1"/>
  <c r="P1819" i="1"/>
  <c r="P3179" i="1"/>
  <c r="P3002" i="1"/>
  <c r="P3220" i="1"/>
  <c r="P2254" i="1"/>
  <c r="P3215" i="1"/>
  <c r="P2" i="1"/>
  <c r="P3222" i="1"/>
  <c r="P2493" i="1"/>
  <c r="P3049" i="1"/>
  <c r="P3172" i="1"/>
  <c r="P3217" i="1"/>
  <c r="P3042" i="1"/>
  <c r="P3221" i="1"/>
  <c r="P2213" i="1"/>
  <c r="P3188" i="1"/>
  <c r="P3211" i="1"/>
  <c r="P3210" i="1"/>
  <c r="P1861" i="1"/>
  <c r="P3051" i="1"/>
  <c r="P3033" i="1"/>
  <c r="P710" i="1"/>
  <c r="P3039" i="1"/>
  <c r="P681" i="1"/>
  <c r="P221" i="1"/>
  <c r="P1384" i="1"/>
  <c r="P2621" i="1"/>
  <c r="P3184" i="1"/>
  <c r="P3173" i="1"/>
  <c r="P2664" i="1"/>
  <c r="P3012" i="1"/>
  <c r="P3177" i="1"/>
  <c r="P1686" i="1"/>
  <c r="P3633" i="1"/>
  <c r="P3185" i="1"/>
  <c r="P2558" i="1"/>
  <c r="P3174" i="1"/>
  <c r="P3015" i="1"/>
  <c r="P2624" i="1"/>
  <c r="P3176" i="1"/>
  <c r="P1015" i="1"/>
  <c r="P3160" i="1"/>
  <c r="P2692" i="1"/>
  <c r="P3031" i="1"/>
  <c r="P3183" i="1"/>
  <c r="P3032" i="1"/>
  <c r="P1045" i="1"/>
  <c r="P3169" i="1"/>
  <c r="P2813" i="1"/>
  <c r="P3030" i="1"/>
  <c r="P3066" i="1"/>
  <c r="P2041" i="1"/>
  <c r="P3036" i="1"/>
  <c r="P2669" i="1"/>
  <c r="P2625" i="1"/>
  <c r="P3037" i="1"/>
  <c r="P3038" i="1"/>
  <c r="P3165" i="1"/>
  <c r="P2670" i="1"/>
  <c r="P487" i="1"/>
  <c r="P2835" i="1"/>
  <c r="P1889" i="1"/>
  <c r="P3020" i="1"/>
  <c r="P2603" i="1"/>
  <c r="P2598" i="1"/>
  <c r="P3161" i="1"/>
  <c r="P3158" i="1"/>
  <c r="P3162" i="1"/>
  <c r="P3156" i="1"/>
  <c r="P3044" i="1"/>
  <c r="P3045" i="1"/>
  <c r="P3023" i="1"/>
  <c r="P1807" i="1"/>
  <c r="P1436" i="1"/>
  <c r="P1892" i="1"/>
  <c r="P3157" i="1"/>
  <c r="P2551" i="1"/>
  <c r="P2965" i="1"/>
  <c r="P2996" i="1"/>
  <c r="P3163" i="1"/>
  <c r="P3168" i="1"/>
  <c r="P3164" i="1"/>
  <c r="P3014" i="1"/>
  <c r="P2303" i="1"/>
  <c r="P3028" i="1"/>
  <c r="P3043" i="1"/>
  <c r="P3016" i="1"/>
  <c r="P3167" i="1"/>
  <c r="P3041" i="1"/>
  <c r="P1066" i="1"/>
  <c r="P2129" i="1"/>
  <c r="P3050" i="1"/>
  <c r="P749" i="1"/>
  <c r="P2978" i="1"/>
  <c r="P3046" i="1"/>
  <c r="P3034" i="1"/>
  <c r="P3150" i="1"/>
  <c r="P2031" i="1"/>
  <c r="P3159" i="1"/>
  <c r="P3005" i="1"/>
  <c r="P3166" i="1"/>
  <c r="P3001" i="1"/>
  <c r="P2983" i="1"/>
  <c r="P2995" i="1"/>
  <c r="P2831" i="1"/>
  <c r="P3003" i="1"/>
  <c r="P3109" i="1"/>
  <c r="P2990" i="1"/>
  <c r="P2933" i="1"/>
  <c r="P2192" i="1"/>
  <c r="P1332" i="1"/>
  <c r="P3026" i="1"/>
  <c r="P2818" i="1"/>
  <c r="P896" i="1"/>
  <c r="P3022" i="1"/>
  <c r="P2726" i="1"/>
  <c r="P751" i="1"/>
  <c r="P1307" i="1"/>
  <c r="P3004" i="1"/>
  <c r="P3017" i="1"/>
  <c r="P482" i="1"/>
  <c r="P2980" i="1"/>
  <c r="P3025" i="1"/>
  <c r="P2975" i="1"/>
  <c r="P3000" i="1"/>
  <c r="P2998" i="1"/>
  <c r="P2464" i="1"/>
  <c r="P2816" i="1"/>
  <c r="P134" i="1"/>
  <c r="P3006" i="1"/>
  <c r="P3019" i="1"/>
  <c r="P2991" i="1"/>
  <c r="P2988" i="1"/>
  <c r="P3021" i="1"/>
  <c r="P2826" i="1"/>
  <c r="P1932" i="1"/>
  <c r="P3146" i="1"/>
  <c r="P485" i="1"/>
  <c r="P2974" i="1"/>
  <c r="P3011" i="1"/>
  <c r="P3007" i="1"/>
  <c r="P2986" i="1"/>
  <c r="P2859" i="1"/>
  <c r="P2973" i="1"/>
  <c r="P2050" i="1"/>
  <c r="P1767" i="1"/>
  <c r="P2483" i="1"/>
  <c r="P2837" i="1"/>
  <c r="P2634" i="1"/>
  <c r="P2976" i="1"/>
  <c r="P2994" i="1"/>
  <c r="P1079" i="1"/>
  <c r="P2985" i="1"/>
  <c r="P394" i="1"/>
  <c r="P1827" i="1"/>
  <c r="P2619" i="1"/>
  <c r="P2800" i="1"/>
  <c r="P2730" i="1"/>
  <c r="P2476" i="1"/>
  <c r="P2794" i="1"/>
  <c r="P2981" i="1"/>
  <c r="P3073" i="1"/>
  <c r="P2993" i="1"/>
  <c r="P2963" i="1"/>
  <c r="P2929" i="1"/>
  <c r="P2535" i="1"/>
  <c r="P2992" i="1"/>
  <c r="P2942" i="1"/>
  <c r="P2488" i="1"/>
  <c r="P2989" i="1"/>
  <c r="P2972" i="1"/>
  <c r="P2938" i="1"/>
  <c r="P1199" i="1"/>
  <c r="P2977" i="1"/>
  <c r="P2979" i="1"/>
  <c r="P515" i="1"/>
  <c r="P974" i="1"/>
  <c r="P2815" i="1"/>
  <c r="P2840" i="1"/>
  <c r="P2281" i="1"/>
  <c r="P1479" i="1"/>
  <c r="P3191" i="1"/>
  <c r="P1799" i="1"/>
  <c r="P2550" i="1"/>
  <c r="P2492" i="1"/>
  <c r="P2832" i="1"/>
  <c r="P444" i="1"/>
  <c r="P3064" i="1"/>
  <c r="P2620" i="1"/>
  <c r="P946" i="1"/>
  <c r="P2940" i="1"/>
  <c r="P2788" i="1"/>
  <c r="P2964" i="1"/>
  <c r="P3111" i="1"/>
  <c r="P2791" i="1"/>
  <c r="P2808" i="1"/>
  <c r="P989" i="1"/>
  <c r="P2799" i="1"/>
  <c r="P1011" i="1"/>
  <c r="P2969" i="1"/>
  <c r="P473" i="1"/>
  <c r="P2928" i="1"/>
  <c r="P2796" i="1"/>
  <c r="P956" i="1"/>
  <c r="P2941" i="1"/>
  <c r="P2970" i="1"/>
  <c r="P2541" i="1"/>
  <c r="P2968" i="1"/>
  <c r="P2817" i="1"/>
  <c r="P2827" i="1"/>
  <c r="P2924" i="1"/>
  <c r="P2814" i="1"/>
  <c r="P2630" i="1"/>
  <c r="P1090" i="1"/>
  <c r="P1568" i="1"/>
  <c r="P2842" i="1"/>
  <c r="P2824" i="1"/>
  <c r="P2931" i="1"/>
  <c r="P2502" i="1"/>
  <c r="P2870" i="1"/>
  <c r="P2613" i="1"/>
  <c r="P2530" i="1"/>
  <c r="P2638" i="1"/>
  <c r="P3104" i="1"/>
  <c r="P2926" i="1"/>
  <c r="P2266" i="1"/>
  <c r="P2555" i="1"/>
  <c r="P2830" i="1"/>
  <c r="P2193" i="1"/>
  <c r="P2937" i="1"/>
  <c r="P2040" i="1"/>
  <c r="P2810" i="1"/>
  <c r="P2276" i="1"/>
  <c r="P2605" i="1"/>
  <c r="P2809" i="1"/>
  <c r="P2823" i="1"/>
  <c r="P4035" i="1"/>
  <c r="P1320" i="1"/>
  <c r="P2531" i="1"/>
  <c r="P703" i="1"/>
  <c r="P2927" i="1"/>
  <c r="P2825" i="1"/>
  <c r="P2822" i="1"/>
  <c r="P2935" i="1"/>
  <c r="P2819" i="1"/>
  <c r="P2821" i="1"/>
  <c r="P2714" i="1"/>
  <c r="P2838" i="1"/>
  <c r="P2034" i="1"/>
  <c r="P2699" i="1"/>
  <c r="P2554" i="1"/>
  <c r="P2812" i="1"/>
  <c r="P2622" i="1"/>
  <c r="P2923" i="1"/>
  <c r="P2829" i="1"/>
  <c r="P2807" i="1"/>
  <c r="P1026" i="1"/>
  <c r="P2526" i="1"/>
  <c r="P2475" i="1"/>
  <c r="P2939" i="1"/>
  <c r="P2833" i="1"/>
  <c r="P2480" i="1"/>
  <c r="P2839" i="1"/>
  <c r="P2540" i="1"/>
  <c r="P1323" i="1"/>
  <c r="P2932" i="1"/>
  <c r="P2498" i="1"/>
  <c r="P2936" i="1"/>
  <c r="P2925" i="1"/>
  <c r="P2930" i="1"/>
  <c r="P2934" i="1"/>
  <c r="P2481" i="1"/>
  <c r="P1830" i="1"/>
  <c r="P2811" i="1"/>
  <c r="P2711" i="1"/>
  <c r="P2291" i="1"/>
  <c r="P2494" i="1"/>
  <c r="P2228" i="1"/>
  <c r="P2267" i="1"/>
  <c r="P1816" i="1"/>
  <c r="P2655" i="1"/>
  <c r="P1182" i="1"/>
  <c r="P2789" i="1"/>
  <c r="P3091" i="1"/>
  <c r="P2806" i="1"/>
  <c r="P2637" i="1"/>
  <c r="P2538" i="1"/>
  <c r="P2032" i="1"/>
  <c r="P2731" i="1"/>
  <c r="P2561" i="1"/>
  <c r="P2802" i="1"/>
  <c r="P1309" i="1"/>
  <c r="P2104" i="1"/>
  <c r="P2547" i="1"/>
  <c r="P2708" i="1"/>
  <c r="P2663" i="1"/>
  <c r="P924" i="1"/>
  <c r="P2719" i="1"/>
  <c r="P2727" i="1"/>
  <c r="P1222" i="1"/>
  <c r="P2639" i="1"/>
  <c r="P2269" i="1"/>
  <c r="P2797" i="1"/>
  <c r="P2489" i="1"/>
  <c r="P2798" i="1"/>
  <c r="P2724" i="1"/>
  <c r="P2501" i="1"/>
  <c r="P2805" i="1"/>
  <c r="P2659" i="1"/>
  <c r="P2787" i="1"/>
  <c r="P2479" i="1"/>
  <c r="P2801" i="1"/>
  <c r="P2199" i="1"/>
  <c r="P2533" i="1"/>
  <c r="P2793" i="1"/>
  <c r="P1468" i="1"/>
  <c r="P2496" i="1"/>
  <c r="P2409" i="1"/>
  <c r="P2495" i="1"/>
  <c r="P2556" i="1"/>
  <c r="P2548" i="1"/>
  <c r="P2473" i="1"/>
  <c r="P2735" i="1"/>
  <c r="P2804" i="1"/>
  <c r="P2741" i="1"/>
  <c r="P2626" i="1"/>
  <c r="P1894" i="1"/>
  <c r="P2803" i="1"/>
  <c r="P2783" i="1"/>
  <c r="P2792" i="1"/>
  <c r="P2298" i="1"/>
  <c r="P2641" i="1"/>
  <c r="P2709" i="1"/>
  <c r="P2529" i="1"/>
  <c r="P2282" i="1"/>
  <c r="P2712" i="1"/>
  <c r="P2268" i="1"/>
  <c r="P1806" i="1"/>
  <c r="P2210" i="1"/>
  <c r="P1513" i="1"/>
  <c r="P2623" i="1"/>
  <c r="P1433" i="1"/>
  <c r="P2713" i="1"/>
  <c r="P1784" i="1"/>
  <c r="P1606" i="1"/>
  <c r="P2742" i="1"/>
  <c r="P2203" i="1"/>
  <c r="P2457" i="1"/>
  <c r="P2611" i="1"/>
  <c r="P1805" i="1"/>
  <c r="P2497" i="1"/>
  <c r="P2482" i="1"/>
  <c r="P3799" i="1"/>
  <c r="P2718" i="1"/>
  <c r="P2260" i="1"/>
  <c r="P2786" i="1"/>
  <c r="P2614" i="1"/>
  <c r="P2191" i="1"/>
  <c r="P2549" i="1"/>
  <c r="P2725" i="1"/>
  <c r="P2342" i="1"/>
  <c r="P2562" i="1"/>
  <c r="P3113" i="1"/>
  <c r="P2019" i="1"/>
  <c r="P2470" i="1"/>
  <c r="P2311" i="1"/>
  <c r="P2544" i="1"/>
  <c r="P2285" i="1"/>
  <c r="P2721" i="1"/>
  <c r="P2732" i="1"/>
  <c r="P2733" i="1"/>
  <c r="P2784" i="1"/>
  <c r="P2523" i="1"/>
  <c r="P2722" i="1"/>
  <c r="P2484" i="1"/>
  <c r="P2474" i="1"/>
  <c r="P2463" i="1"/>
  <c r="P3148" i="1"/>
  <c r="P2640" i="1"/>
  <c r="P2557" i="1"/>
  <c r="P2612" i="1"/>
  <c r="P2635" i="1"/>
  <c r="P2653" i="1"/>
  <c r="P2525" i="1"/>
  <c r="P2715" i="1"/>
  <c r="P2271" i="1"/>
  <c r="P2543" i="1"/>
  <c r="P2460" i="1"/>
  <c r="P2462" i="1"/>
  <c r="P1702" i="1"/>
  <c r="P2546" i="1"/>
  <c r="P2487" i="1"/>
  <c r="P1003" i="1"/>
  <c r="P2720" i="1"/>
  <c r="P2490" i="1"/>
  <c r="P2737" i="1"/>
  <c r="P2710" i="1"/>
  <c r="P2738" i="1"/>
  <c r="P2309" i="1"/>
  <c r="P2632" i="1"/>
  <c r="P2553" i="1"/>
  <c r="P2723" i="1"/>
  <c r="P2532" i="1"/>
  <c r="P2524" i="1"/>
  <c r="P2667" i="1"/>
  <c r="P2665" i="1"/>
  <c r="P2334" i="1"/>
  <c r="P2534" i="1"/>
  <c r="P2184" i="1"/>
  <c r="P2313" i="1"/>
  <c r="P1535" i="1"/>
  <c r="P741" i="1"/>
  <c r="P2636" i="1"/>
  <c r="P2666" i="1"/>
  <c r="P2539" i="1"/>
  <c r="P2453" i="1"/>
  <c r="P2717" i="1"/>
  <c r="P2456" i="1"/>
  <c r="P1068" i="1"/>
  <c r="P2610" i="1"/>
  <c r="P2739" i="1"/>
  <c r="P2314" i="1"/>
  <c r="P2537" i="1"/>
  <c r="P2307" i="1"/>
  <c r="P2629" i="1"/>
  <c r="P2736" i="1"/>
  <c r="P2642" i="1"/>
  <c r="P2486" i="1"/>
  <c r="P2728" i="1"/>
  <c r="P2716" i="1"/>
  <c r="P2734" i="1"/>
  <c r="P669" i="1"/>
  <c r="P2729" i="1"/>
  <c r="P2536" i="1"/>
  <c r="P2627" i="1"/>
  <c r="P2485" i="1"/>
  <c r="P2499" i="1"/>
  <c r="P2628" i="1"/>
  <c r="P2740" i="1"/>
  <c r="P2785" i="1"/>
  <c r="P2472" i="1"/>
  <c r="P1337" i="1"/>
  <c r="P1911" i="1"/>
  <c r="P2469" i="1"/>
  <c r="P1326" i="1"/>
  <c r="P478" i="1"/>
  <c r="P2478" i="1"/>
  <c r="P1887" i="1"/>
  <c r="P481" i="1"/>
  <c r="P2471" i="1"/>
  <c r="P1787" i="1"/>
  <c r="P2447" i="1"/>
  <c r="P2215" i="1"/>
  <c r="P1266" i="1"/>
  <c r="P2451" i="1"/>
  <c r="P2275" i="1"/>
  <c r="P2444" i="1"/>
  <c r="P2329" i="1"/>
  <c r="P1478" i="1"/>
  <c r="P140" i="1"/>
  <c r="P2310" i="1"/>
  <c r="P2231" i="1"/>
  <c r="P1754" i="1"/>
  <c r="P996" i="1"/>
  <c r="P1873" i="1"/>
  <c r="P2454" i="1"/>
  <c r="P2107" i="1"/>
  <c r="P2449" i="1"/>
  <c r="P2016" i="1"/>
  <c r="P2061" i="1"/>
  <c r="P3115" i="1"/>
  <c r="P923" i="1"/>
  <c r="P704" i="1"/>
  <c r="P2445" i="1"/>
  <c r="P2467" i="1"/>
  <c r="P2171" i="1"/>
  <c r="P2461" i="1"/>
  <c r="P2147" i="1"/>
  <c r="P2465" i="1"/>
  <c r="P2219" i="1"/>
  <c r="P2448" i="1"/>
  <c r="P2468" i="1"/>
  <c r="P2333" i="1"/>
  <c r="P2337" i="1"/>
  <c r="P2455" i="1"/>
  <c r="P1971" i="1"/>
  <c r="P2450" i="1"/>
  <c r="P2458" i="1"/>
  <c r="P2304" i="1"/>
  <c r="P2301" i="1"/>
  <c r="P2459" i="1"/>
  <c r="P2302" i="1"/>
  <c r="P2452" i="1"/>
  <c r="P2466" i="1"/>
  <c r="P185" i="1"/>
  <c r="P2297" i="1"/>
  <c r="P2245" i="1"/>
  <c r="P2322" i="1"/>
  <c r="P1977" i="1"/>
  <c r="P2340" i="1"/>
  <c r="P2446" i="1"/>
  <c r="P2319" i="1"/>
  <c r="P2082" i="1"/>
  <c r="P2206" i="1"/>
  <c r="P2263" i="1"/>
  <c r="P281" i="1"/>
  <c r="P1533" i="1"/>
  <c r="P2036" i="1"/>
  <c r="P628" i="1"/>
  <c r="P2220" i="1"/>
  <c r="P2284" i="1"/>
  <c r="P2218" i="1"/>
  <c r="P1896" i="1"/>
  <c r="P469" i="1"/>
  <c r="P2194" i="1"/>
  <c r="P2234" i="1"/>
  <c r="P1969" i="1"/>
  <c r="P2341" i="1"/>
  <c r="P1922" i="1"/>
  <c r="P2317" i="1"/>
  <c r="P2306" i="1"/>
  <c r="P2274" i="1"/>
  <c r="P2240" i="1"/>
  <c r="P2214" i="1"/>
  <c r="P2293" i="1"/>
  <c r="P2320" i="1"/>
  <c r="P2072" i="1"/>
  <c r="P2294" i="1"/>
  <c r="P2443" i="1"/>
  <c r="P847" i="1"/>
  <c r="P2226" i="1"/>
  <c r="P2331" i="1"/>
  <c r="P2272" i="1"/>
  <c r="P1798" i="1"/>
  <c r="P2277" i="1"/>
  <c r="P2224" i="1"/>
  <c r="P2230" i="1"/>
  <c r="P3795" i="1"/>
  <c r="P2167" i="1"/>
  <c r="P2216" i="1"/>
  <c r="P1856" i="1"/>
  <c r="P2273" i="1"/>
  <c r="P2106" i="1"/>
  <c r="P2093" i="1"/>
  <c r="P2279" i="1"/>
  <c r="P2315" i="1"/>
  <c r="E6" i="8" s="1"/>
  <c r="P1765" i="1"/>
  <c r="P2323" i="1"/>
  <c r="P2020" i="1"/>
  <c r="P2295" i="1"/>
  <c r="P2283" i="1"/>
  <c r="P1593" i="1"/>
  <c r="P2321" i="1"/>
  <c r="P2305" i="1"/>
  <c r="P2091" i="1"/>
  <c r="P2318" i="1"/>
  <c r="P2300" i="1"/>
  <c r="P2336" i="1"/>
  <c r="P1511" i="1"/>
  <c r="P3846" i="1"/>
  <c r="P2288" i="1"/>
  <c r="P2308" i="1"/>
  <c r="P2257" i="1"/>
  <c r="P2264" i="1"/>
  <c r="P2196" i="1"/>
  <c r="P2037" i="1"/>
  <c r="P2255" i="1"/>
  <c r="P2312" i="1"/>
  <c r="P2200" i="1"/>
  <c r="P2286" i="1"/>
  <c r="P2330" i="1"/>
  <c r="P2339" i="1"/>
  <c r="P2292" i="1"/>
  <c r="P1853" i="1"/>
  <c r="P2211" i="1"/>
  <c r="P2280" i="1"/>
  <c r="P2316" i="1"/>
  <c r="P2225" i="1"/>
  <c r="P2338" i="1"/>
  <c r="P2092" i="1"/>
  <c r="P2335" i="1"/>
  <c r="P2265" i="1"/>
  <c r="P2259" i="1"/>
  <c r="P2270" i="1"/>
  <c r="P2332" i="1"/>
  <c r="P2256" i="1"/>
  <c r="P1781" i="1"/>
  <c r="P2205" i="1"/>
  <c r="P2204" i="1"/>
  <c r="P1759" i="1"/>
  <c r="P2054" i="1"/>
  <c r="P2046" i="1"/>
  <c r="P2261" i="1"/>
  <c r="P1764" i="1"/>
  <c r="P2221" i="1"/>
  <c r="P2233" i="1"/>
  <c r="P2118" i="1"/>
  <c r="P1615" i="1"/>
  <c r="P3975" i="1"/>
  <c r="P2182" i="1"/>
  <c r="P2235" i="1"/>
  <c r="P2247" i="1"/>
  <c r="P3985" i="1"/>
  <c r="P2223" i="1"/>
  <c r="P650" i="1"/>
  <c r="P2258" i="1"/>
  <c r="P2209" i="1"/>
  <c r="P2217" i="1"/>
  <c r="P2250" i="1"/>
  <c r="P1841" i="1"/>
  <c r="P2049" i="1"/>
  <c r="P553" i="1"/>
  <c r="P2253" i="1"/>
  <c r="P2087" i="1"/>
  <c r="P2248" i="1"/>
  <c r="P2183" i="1"/>
  <c r="P2076" i="1"/>
  <c r="P2232" i="1"/>
  <c r="P2229" i="1"/>
  <c r="P2207" i="1"/>
  <c r="P2109" i="1"/>
  <c r="P2243" i="1"/>
  <c r="P2237" i="1"/>
  <c r="P2014" i="1"/>
  <c r="P1207" i="1"/>
  <c r="P4037" i="1"/>
  <c r="P2065" i="1"/>
  <c r="P2212" i="1"/>
  <c r="P2197" i="1"/>
  <c r="P2241" i="1"/>
  <c r="P2251" i="1"/>
  <c r="P2242" i="1"/>
  <c r="P2057" i="1"/>
  <c r="P2208" i="1"/>
  <c r="P2108" i="1"/>
  <c r="P2201" i="1"/>
  <c r="P2017" i="1"/>
  <c r="P778" i="1"/>
  <c r="P2249" i="1"/>
  <c r="P2030" i="1"/>
  <c r="P2005" i="1"/>
  <c r="P969" i="1"/>
  <c r="P2027" i="1"/>
  <c r="P689" i="1"/>
  <c r="P2169" i="1"/>
  <c r="P2227" i="1"/>
  <c r="P2238" i="1"/>
  <c r="P2236" i="1"/>
  <c r="P4108" i="1"/>
  <c r="P2246" i="1"/>
  <c r="P2244" i="1"/>
  <c r="P2239" i="1"/>
  <c r="P1761" i="1"/>
  <c r="P2195" i="1"/>
  <c r="P2098" i="1"/>
  <c r="P2198" i="1"/>
  <c r="P2202" i="1"/>
  <c r="P1522" i="1"/>
  <c r="P1217" i="1"/>
  <c r="P1832" i="1"/>
  <c r="P2090" i="1"/>
  <c r="P2085" i="1"/>
  <c r="P2180" i="1"/>
  <c r="P2602" i="1"/>
  <c r="P1885" i="1"/>
  <c r="P2052" i="1"/>
  <c r="P2115" i="1"/>
  <c r="P2042" i="1"/>
  <c r="P1529" i="1"/>
  <c r="P2188" i="1"/>
  <c r="P2704" i="1"/>
  <c r="P2023" i="1"/>
  <c r="P2048" i="1"/>
  <c r="P2003" i="1"/>
  <c r="P1333" i="1"/>
  <c r="P2679" i="1"/>
  <c r="P1570" i="1"/>
  <c r="P1076" i="1"/>
  <c r="P2077" i="1"/>
  <c r="P2902" i="1"/>
  <c r="P2175" i="1"/>
  <c r="P1958" i="1"/>
  <c r="P2181" i="1"/>
  <c r="P1746" i="1"/>
  <c r="P2174" i="1"/>
  <c r="P1970" i="1"/>
  <c r="P2698" i="1"/>
  <c r="P2117" i="1"/>
  <c r="P1264" i="1"/>
  <c r="P2166" i="1"/>
  <c r="P2189" i="1"/>
  <c r="P1854" i="1"/>
  <c r="P2039" i="1"/>
  <c r="P2187" i="1"/>
  <c r="P2071" i="1"/>
  <c r="P2177" i="1"/>
  <c r="P2022" i="1"/>
  <c r="P2190" i="1"/>
  <c r="P2186" i="1"/>
  <c r="P2038" i="1"/>
  <c r="P2047" i="1"/>
  <c r="P2163" i="1"/>
  <c r="P2062" i="1"/>
  <c r="P2075" i="1"/>
  <c r="P2674" i="1"/>
  <c r="P2116" i="1"/>
  <c r="P2012" i="1"/>
  <c r="P1341" i="1"/>
  <c r="P2185" i="1"/>
  <c r="P2008" i="1"/>
  <c r="P280" i="1"/>
  <c r="P1884" i="1"/>
  <c r="P1096" i="1"/>
  <c r="P2119" i="1"/>
  <c r="P2015" i="1"/>
  <c r="P2078" i="1"/>
  <c r="P2168" i="1"/>
  <c r="P2170" i="1"/>
  <c r="P2102" i="1"/>
  <c r="P2172" i="1"/>
  <c r="P2179" i="1"/>
  <c r="P2173" i="1"/>
  <c r="P2060" i="1"/>
  <c r="P2099" i="1"/>
  <c r="P2114" i="1"/>
  <c r="P2051" i="1"/>
  <c r="P2058" i="1"/>
  <c r="P2059" i="1"/>
  <c r="P2028" i="1"/>
  <c r="P1840" i="1"/>
  <c r="P2083" i="1"/>
  <c r="P1756" i="1"/>
  <c r="P2026" i="1"/>
  <c r="P2044" i="1"/>
  <c r="P1005" i="1"/>
  <c r="P1480" i="1"/>
  <c r="P2176" i="1"/>
  <c r="P2178" i="1"/>
  <c r="P2063" i="1"/>
  <c r="P1181" i="1"/>
  <c r="P898" i="1"/>
  <c r="P2064" i="1"/>
  <c r="P2111" i="1"/>
  <c r="P1362" i="1"/>
  <c r="P3636" i="1"/>
  <c r="P2095" i="1"/>
  <c r="P2007" i="1"/>
  <c r="P1986" i="1"/>
  <c r="P1831" i="1"/>
  <c r="P2067" i="1"/>
  <c r="P2069" i="1"/>
  <c r="P1618" i="1"/>
  <c r="P2657" i="1"/>
  <c r="P2029" i="1"/>
  <c r="P2120" i="1"/>
  <c r="P2006" i="1"/>
  <c r="P2079" i="1"/>
  <c r="P2097" i="1"/>
  <c r="P2035" i="1"/>
  <c r="P1689" i="1"/>
  <c r="P1023" i="1"/>
  <c r="P1937" i="1"/>
  <c r="P1961" i="1"/>
  <c r="P2101" i="1"/>
  <c r="P1934" i="1"/>
  <c r="P1312" i="1"/>
  <c r="P2018" i="1"/>
  <c r="P2073" i="1"/>
  <c r="P1671" i="1"/>
  <c r="P2164" i="1"/>
  <c r="P2113" i="1"/>
  <c r="P1973" i="1"/>
  <c r="P2112" i="1"/>
  <c r="P2121" i="1"/>
  <c r="P1846" i="1"/>
  <c r="P1541" i="1"/>
  <c r="P2122" i="1"/>
  <c r="P1852" i="1"/>
  <c r="P1016" i="1"/>
  <c r="P2094" i="1"/>
  <c r="P2070" i="1"/>
  <c r="P1982" i="1"/>
  <c r="P2089" i="1"/>
  <c r="P2165" i="1"/>
  <c r="P4069" i="1"/>
  <c r="P2110" i="1"/>
  <c r="P1838" i="1"/>
  <c r="P2009" i="1"/>
  <c r="P2021" i="1"/>
  <c r="P2068" i="1"/>
  <c r="P2080" i="1"/>
  <c r="P2081" i="1"/>
  <c r="P2086" i="1"/>
  <c r="P212" i="1"/>
  <c r="P2103" i="1"/>
  <c r="P2105" i="1"/>
  <c r="P2056" i="1"/>
  <c r="P1855" i="1"/>
  <c r="P2025" i="1"/>
  <c r="P2088" i="1"/>
  <c r="P1981" i="1"/>
  <c r="P2013" i="1"/>
  <c r="P1680" i="1"/>
  <c r="P2024" i="1"/>
  <c r="P1834" i="1"/>
  <c r="P1862" i="1"/>
  <c r="P1394" i="1"/>
  <c r="P2066" i="1"/>
  <c r="P2043" i="1"/>
  <c r="P4050" i="1"/>
  <c r="P168" i="1"/>
  <c r="P2045" i="1"/>
  <c r="P2053" i="1"/>
  <c r="P2074" i="1"/>
  <c r="P2096" i="1"/>
  <c r="P2100" i="1"/>
  <c r="P1962" i="1"/>
  <c r="P1964" i="1"/>
  <c r="P1966" i="1"/>
  <c r="P500" i="1"/>
  <c r="P3913" i="1"/>
  <c r="P1895" i="1"/>
  <c r="P1106" i="1"/>
  <c r="P1914" i="1"/>
  <c r="P1004" i="1"/>
  <c r="P2011" i="1"/>
  <c r="P1923" i="1"/>
  <c r="P1975" i="1"/>
  <c r="P1935" i="1"/>
  <c r="P1540" i="1"/>
  <c r="P1259" i="1"/>
  <c r="P1979" i="1"/>
  <c r="P648" i="1"/>
  <c r="P2010" i="1"/>
  <c r="P1976" i="1"/>
  <c r="P1475" i="1"/>
  <c r="P978" i="1"/>
  <c r="P1260" i="1"/>
  <c r="P1763" i="1"/>
  <c r="P528" i="1"/>
  <c r="P1760" i="1"/>
  <c r="P1168" i="1"/>
  <c r="P823" i="1"/>
  <c r="P1927" i="1"/>
  <c r="P1678" i="1"/>
  <c r="P1972" i="1"/>
  <c r="P1950" i="1"/>
  <c r="P1018" i="1"/>
  <c r="P1225" i="1"/>
  <c r="P1847" i="1"/>
  <c r="P2673" i="1"/>
  <c r="P1762" i="1"/>
  <c r="P1463" i="1"/>
  <c r="P1518" i="1"/>
  <c r="P1978" i="1"/>
  <c r="P4038" i="1"/>
  <c r="P1939" i="1"/>
  <c r="P1650" i="1"/>
  <c r="P2882" i="1"/>
  <c r="P1902" i="1"/>
  <c r="P1520" i="1"/>
  <c r="P1866" i="1"/>
  <c r="P1946" i="1"/>
  <c r="P1828" i="1"/>
  <c r="P1980" i="1"/>
  <c r="P521" i="1"/>
  <c r="P1943" i="1"/>
  <c r="P1392" i="1"/>
  <c r="P1858" i="1"/>
  <c r="P1849" i="1"/>
  <c r="P3204" i="1"/>
  <c r="P589" i="1"/>
  <c r="P1936" i="1"/>
  <c r="P2149" i="1"/>
  <c r="P1270" i="1"/>
  <c r="P1859" i="1"/>
  <c r="P1850" i="1"/>
  <c r="P1925" i="1"/>
  <c r="P3141" i="1"/>
  <c r="P866" i="1"/>
  <c r="P1930" i="1"/>
  <c r="P1974" i="1"/>
  <c r="P1747" i="1"/>
  <c r="P1951" i="1"/>
  <c r="P1931" i="1"/>
  <c r="P1473" i="1"/>
  <c r="P1903" i="1"/>
  <c r="P1960" i="1"/>
  <c r="P1933" i="1"/>
  <c r="P1926" i="1"/>
  <c r="P363" i="1"/>
  <c r="P1967" i="1"/>
  <c r="P1938" i="1"/>
  <c r="P1481" i="1"/>
  <c r="P1390" i="1"/>
  <c r="P2368" i="1"/>
  <c r="P1968" i="1"/>
  <c r="P1288" i="1"/>
  <c r="P1955" i="1"/>
  <c r="P1900" i="1"/>
  <c r="P1351" i="1"/>
  <c r="P1829" i="1"/>
  <c r="P1476" i="1"/>
  <c r="P3201" i="1"/>
  <c r="P1839" i="1"/>
  <c r="P977" i="1"/>
  <c r="P1842" i="1"/>
  <c r="P1948" i="1"/>
  <c r="P1857" i="1"/>
  <c r="P1928" i="1"/>
  <c r="P1947" i="1"/>
  <c r="P1223" i="1"/>
  <c r="P1826" i="1"/>
  <c r="P1952" i="1"/>
  <c r="P1901" i="1"/>
  <c r="P1941" i="1"/>
  <c r="P859" i="1"/>
  <c r="P1284" i="1"/>
  <c r="E4" i="8" s="1"/>
  <c r="P1940" i="1"/>
  <c r="P1929" i="1"/>
  <c r="P1660" i="1"/>
  <c r="P1897" i="1"/>
  <c r="P1949" i="1"/>
  <c r="P1957" i="1"/>
  <c r="P1924" i="1"/>
  <c r="P1956" i="1"/>
  <c r="P1632" i="1"/>
  <c r="P1350" i="1"/>
  <c r="P1845" i="1"/>
  <c r="P1655" i="1"/>
  <c r="P988" i="1"/>
  <c r="P3209" i="1"/>
  <c r="P1836" i="1"/>
  <c r="P1843" i="1"/>
  <c r="P1835" i="1"/>
  <c r="P1663" i="1"/>
  <c r="P862" i="1"/>
  <c r="P1243" i="1"/>
  <c r="P1833" i="1"/>
  <c r="P1851" i="1"/>
  <c r="P1823" i="1"/>
  <c r="P1699" i="1"/>
  <c r="P1945" i="1"/>
  <c r="P3892" i="1"/>
  <c r="P767" i="1"/>
  <c r="P1825" i="1"/>
  <c r="P1959" i="1"/>
  <c r="P1963" i="1"/>
  <c r="P1636" i="1"/>
  <c r="P1837" i="1"/>
  <c r="P1510" i="1"/>
  <c r="P1516" i="1"/>
  <c r="P1527" i="1"/>
  <c r="P1886" i="1"/>
  <c r="P1890" i="1"/>
  <c r="P2422" i="1"/>
  <c r="P1944" i="1"/>
  <c r="P1255" i="1"/>
  <c r="P4042" i="1"/>
  <c r="P1844" i="1"/>
  <c r="P1883" i="1"/>
  <c r="P1899" i="1"/>
  <c r="P1942" i="1"/>
  <c r="P1953" i="1"/>
  <c r="P1954" i="1"/>
  <c r="P1965" i="1"/>
  <c r="P2672" i="1"/>
  <c r="P3939" i="1"/>
  <c r="P947" i="1"/>
  <c r="P1572" i="1"/>
  <c r="P3107" i="1"/>
  <c r="P692" i="1"/>
  <c r="P1605" i="1"/>
  <c r="P1753" i="1"/>
  <c r="P894" i="1"/>
  <c r="P1634" i="1"/>
  <c r="P1532" i="1"/>
  <c r="P1467" i="1"/>
  <c r="P1503" i="1"/>
  <c r="P1623" i="1"/>
  <c r="P1624" i="1"/>
  <c r="P1691" i="1"/>
  <c r="P1824" i="1"/>
  <c r="P1215" i="1"/>
  <c r="P1694" i="1"/>
  <c r="P1637" i="1"/>
  <c r="P1751" i="1"/>
  <c r="P1404" i="1"/>
  <c r="P1398" i="1"/>
  <c r="P1280" i="1"/>
  <c r="P2847" i="1"/>
  <c r="P1752" i="1"/>
  <c r="P1386" i="1"/>
  <c r="P891" i="1"/>
  <c r="P3805" i="1"/>
  <c r="P1803" i="1"/>
  <c r="P1755" i="1"/>
  <c r="P1385" i="1"/>
  <c r="P1474" i="1"/>
  <c r="P1504" i="1"/>
  <c r="P1514" i="1"/>
  <c r="P1989" i="1"/>
  <c r="P1675" i="1"/>
  <c r="P1274" i="1"/>
  <c r="P1757" i="1"/>
  <c r="P1405" i="1"/>
  <c r="P1608" i="1"/>
  <c r="P1635" i="1"/>
  <c r="P699" i="1"/>
  <c r="P1531" i="1"/>
  <c r="P1748" i="1"/>
  <c r="P4107" i="1"/>
  <c r="P1628" i="1"/>
  <c r="P276" i="1"/>
  <c r="P1477" i="1"/>
  <c r="P972" i="1"/>
  <c r="P1577" i="1"/>
  <c r="P3926" i="1"/>
  <c r="P1662" i="1"/>
  <c r="P1769" i="1"/>
  <c r="P1213" i="1"/>
  <c r="P1617" i="1"/>
  <c r="P1403" i="1"/>
  <c r="P1534" i="1"/>
  <c r="P1654" i="1"/>
  <c r="P716" i="1"/>
  <c r="P1627" i="1"/>
  <c r="P1381" i="1"/>
  <c r="P1472" i="1"/>
  <c r="P213" i="1"/>
  <c r="P1609" i="1"/>
  <c r="P1212" i="1"/>
  <c r="P1668" i="1"/>
  <c r="P1758" i="1"/>
  <c r="P1379" i="1"/>
  <c r="P1517" i="1"/>
  <c r="P1670" i="1"/>
  <c r="P187" i="1"/>
  <c r="P1367" i="1"/>
  <c r="P1728" i="1"/>
  <c r="P646" i="1"/>
  <c r="P1648" i="1"/>
  <c r="P1603" i="1"/>
  <c r="P1682" i="1"/>
  <c r="P1800" i="1"/>
  <c r="P1393" i="1"/>
  <c r="P1218" i="1"/>
  <c r="P1523" i="1"/>
  <c r="P1646" i="1"/>
  <c r="P1287" i="1"/>
  <c r="P1672" i="1"/>
  <c r="P1402" i="1"/>
  <c r="P1766" i="1"/>
  <c r="P1622" i="1"/>
  <c r="P1536" i="1"/>
  <c r="P1098" i="1"/>
  <c r="P1621" i="1"/>
  <c r="P1366" i="1"/>
  <c r="P1616" i="1"/>
  <c r="P1607" i="1"/>
  <c r="P1743" i="1"/>
  <c r="P1610" i="1"/>
  <c r="P1253" i="1"/>
  <c r="P1644" i="1"/>
  <c r="P1469" i="1"/>
  <c r="P1749" i="1"/>
  <c r="P1300" i="1"/>
  <c r="P1396" i="1"/>
  <c r="P1530" i="1"/>
  <c r="P209" i="1"/>
  <c r="P1538" i="1"/>
  <c r="P3850" i="1"/>
  <c r="P1631" i="1"/>
  <c r="P1750" i="1"/>
  <c r="P1554" i="1"/>
  <c r="P3851" i="1"/>
  <c r="P2134" i="1"/>
  <c r="P661" i="1"/>
  <c r="P1656" i="1"/>
  <c r="P1625" i="1"/>
  <c r="P3083" i="1"/>
  <c r="P1626" i="1"/>
  <c r="P1360" i="1"/>
  <c r="P1524" i="1"/>
  <c r="P2647" i="1"/>
  <c r="P1614" i="1"/>
  <c r="P1642" i="1"/>
  <c r="P381" i="1"/>
  <c r="P1395" i="1"/>
  <c r="P1661" i="1"/>
  <c r="P1508" i="1"/>
  <c r="P1664" i="1"/>
  <c r="P1389" i="1"/>
  <c r="P2772" i="1"/>
  <c r="P852" i="1"/>
  <c r="P1482" i="1"/>
  <c r="P1391" i="1"/>
  <c r="P1471" i="1"/>
  <c r="P1640" i="1"/>
  <c r="P1167" i="1"/>
  <c r="P146" i="1"/>
  <c r="P3197" i="1"/>
  <c r="P1613" i="1"/>
  <c r="P642" i="1"/>
  <c r="P1659" i="1"/>
  <c r="P1633" i="1"/>
  <c r="P1651" i="1"/>
  <c r="P3878" i="1"/>
  <c r="P1216" i="1"/>
  <c r="P1509" i="1"/>
  <c r="P1645" i="1"/>
  <c r="P2646" i="1"/>
  <c r="P735" i="1"/>
  <c r="P1257" i="1"/>
  <c r="P1466" i="1"/>
  <c r="P1619" i="1"/>
  <c r="P1620" i="1"/>
  <c r="P1669" i="1"/>
  <c r="P1630" i="1"/>
  <c r="P1744" i="1"/>
  <c r="P1652" i="1"/>
  <c r="P656" i="1"/>
  <c r="P1526" i="1"/>
  <c r="P1679" i="1"/>
  <c r="P1507" i="1"/>
  <c r="P1464" i="1"/>
  <c r="P2914" i="1"/>
  <c r="P1673" i="1"/>
  <c r="P1316" i="1"/>
  <c r="P1399" i="1"/>
  <c r="P1657" i="1"/>
  <c r="P1505" i="1"/>
  <c r="P1528" i="1"/>
  <c r="P1681" i="1"/>
  <c r="P1745" i="1"/>
  <c r="P1443" i="1"/>
  <c r="P1506" i="1"/>
  <c r="P1525" i="1"/>
  <c r="P1638" i="1"/>
  <c r="P1653" i="1"/>
  <c r="E2" i="8" s="1"/>
  <c r="P1665" i="1"/>
  <c r="E3" i="8" s="1"/>
  <c r="P1519" i="1"/>
  <c r="P1539" i="1"/>
  <c r="P1658" i="1"/>
  <c r="P1674" i="1"/>
  <c r="P1369" i="1"/>
  <c r="P1521" i="1"/>
  <c r="P1515" i="1"/>
  <c r="P1667" i="1"/>
  <c r="P1537" i="1"/>
  <c r="P2431" i="1"/>
  <c r="P1470" i="1"/>
  <c r="P1639" i="1"/>
  <c r="P1677" i="1"/>
  <c r="P1397" i="1"/>
  <c r="P1465" i="1"/>
  <c r="P1283" i="1"/>
  <c r="P885" i="1"/>
  <c r="P1629" i="1"/>
  <c r="P1512" i="1"/>
  <c r="P1400" i="1"/>
  <c r="P1401" i="1"/>
  <c r="P1604" i="1"/>
  <c r="P1611" i="1"/>
  <c r="P1612" i="1"/>
  <c r="P1641" i="1"/>
  <c r="P1643" i="1"/>
  <c r="P1647" i="1"/>
  <c r="P1649" i="1"/>
  <c r="P1666" i="1"/>
  <c r="P1676" i="1"/>
  <c r="P1252" i="1"/>
  <c r="P1278" i="1"/>
  <c r="P1265" i="1"/>
  <c r="P1786" i="1"/>
  <c r="P915" i="1"/>
  <c r="P1275" i="1"/>
  <c r="P1716" i="1"/>
  <c r="P1380" i="1"/>
  <c r="P1286" i="1"/>
  <c r="P1382" i="1"/>
  <c r="P1040" i="1"/>
  <c r="P1228" i="1"/>
  <c r="P1375" i="1"/>
  <c r="P1282" i="1"/>
  <c r="P1299" i="1"/>
  <c r="P1273" i="1"/>
  <c r="P501" i="1"/>
  <c r="P2885" i="1"/>
  <c r="P2677" i="1"/>
  <c r="P987" i="1"/>
  <c r="P761" i="1"/>
  <c r="P1028" i="1"/>
  <c r="P1775" i="1"/>
  <c r="P1246" i="1"/>
  <c r="P440" i="1"/>
  <c r="P1221" i="1"/>
  <c r="P782" i="1"/>
  <c r="P790" i="1"/>
  <c r="P1374" i="1"/>
  <c r="P130" i="1"/>
  <c r="P1378" i="1"/>
  <c r="P667" i="1"/>
  <c r="P3730" i="1"/>
  <c r="P1373" i="1"/>
  <c r="P832" i="1"/>
  <c r="P809" i="1"/>
  <c r="P342" i="1"/>
  <c r="P1365" i="1"/>
  <c r="P1196" i="1"/>
  <c r="P1347" i="1"/>
  <c r="P483" i="1"/>
  <c r="P1387" i="1"/>
  <c r="P3102" i="1"/>
  <c r="P1359" i="1"/>
  <c r="P2597" i="1"/>
  <c r="P1082" i="1"/>
  <c r="P1355" i="1"/>
  <c r="P1247" i="1"/>
  <c r="P1388" i="1"/>
  <c r="P1100" i="1"/>
  <c r="P3198" i="1"/>
  <c r="P1383" i="1"/>
  <c r="P1353" i="1"/>
  <c r="P1361" i="1"/>
  <c r="P3856" i="1"/>
  <c r="P158" i="1"/>
  <c r="P1219" i="1"/>
  <c r="P3945" i="1"/>
  <c r="P968" i="1"/>
  <c r="P1377" i="1"/>
  <c r="P1254" i="1"/>
  <c r="P1250" i="1"/>
  <c r="P1025" i="1"/>
  <c r="P1690" i="1"/>
  <c r="P2519" i="1"/>
  <c r="P1293" i="1"/>
  <c r="P3635" i="1"/>
  <c r="P3100" i="1"/>
  <c r="P348" i="1"/>
  <c r="P2747" i="1"/>
  <c r="P371" i="1"/>
  <c r="P1330" i="1"/>
  <c r="P4012" i="1"/>
  <c r="P2707" i="1"/>
  <c r="P857" i="1"/>
  <c r="P1205" i="1"/>
  <c r="P3099" i="1"/>
  <c r="P1209" i="1"/>
  <c r="P1822" i="1"/>
  <c r="P783" i="1"/>
  <c r="P1329" i="1"/>
  <c r="P1376" i="1"/>
  <c r="P1192" i="1"/>
  <c r="P2684" i="1"/>
  <c r="P3849" i="1"/>
  <c r="P1804" i="1"/>
  <c r="P1245" i="1"/>
  <c r="P1371" i="1"/>
  <c r="P1363" i="1"/>
  <c r="P1210" i="1"/>
  <c r="P415" i="1"/>
  <c r="P991" i="1"/>
  <c r="P1248" i="1"/>
  <c r="P1372" i="1"/>
  <c r="P1356" i="1"/>
  <c r="P644" i="1"/>
  <c r="P1261" i="1"/>
  <c r="P1285" i="1"/>
  <c r="P1370" i="1"/>
  <c r="P1276" i="1"/>
  <c r="P771" i="1"/>
  <c r="P2778" i="1"/>
  <c r="P1258" i="1"/>
  <c r="P1190" i="1"/>
  <c r="P1304" i="1"/>
  <c r="P1291" i="1"/>
  <c r="P1368" i="1"/>
  <c r="P1792" i="1"/>
  <c r="P1279" i="1"/>
  <c r="P2141" i="1"/>
  <c r="P1220" i="1"/>
  <c r="P794" i="1"/>
  <c r="P825" i="1"/>
  <c r="P1034" i="1"/>
  <c r="P1277" i="1"/>
  <c r="P1364" i="1"/>
  <c r="P745" i="1"/>
  <c r="P1268" i="1"/>
  <c r="P800" i="1"/>
  <c r="P2954" i="1"/>
  <c r="P1198" i="1"/>
  <c r="P1211" i="1"/>
  <c r="P1290" i="1"/>
  <c r="P1206" i="1"/>
  <c r="P1296" i="1"/>
  <c r="P1587" i="1"/>
  <c r="P3951" i="1"/>
  <c r="P1251" i="1"/>
  <c r="P930" i="1"/>
  <c r="P1457" i="1"/>
  <c r="P1214" i="1"/>
  <c r="P294" i="1"/>
  <c r="P202" i="1"/>
  <c r="P2383" i="1"/>
  <c r="P2703" i="1"/>
  <c r="P1305" i="1"/>
  <c r="P112" i="1"/>
  <c r="P1297" i="1"/>
  <c r="P854" i="1"/>
  <c r="P858" i="1"/>
  <c r="P1269" i="1"/>
  <c r="P273" i="1"/>
  <c r="P1294" i="1"/>
  <c r="P2326" i="1"/>
  <c r="P1224" i="1"/>
  <c r="P1262" i="1"/>
  <c r="P3120" i="1"/>
  <c r="P1202" i="1"/>
  <c r="P1037" i="1"/>
  <c r="P942" i="1"/>
  <c r="P753" i="1"/>
  <c r="P1263" i="1"/>
  <c r="P1295" i="1"/>
  <c r="P1357" i="1"/>
  <c r="P338" i="1"/>
  <c r="P805" i="1"/>
  <c r="P1789" i="1"/>
  <c r="P812" i="1"/>
  <c r="P662" i="1"/>
  <c r="P1346" i="1"/>
  <c r="P1426" i="1"/>
  <c r="P1289" i="1"/>
  <c r="P1256" i="1"/>
  <c r="P1292" i="1"/>
  <c r="P936" i="1"/>
  <c r="P1303" i="1"/>
  <c r="P1272" i="1"/>
  <c r="P1208" i="1"/>
  <c r="P1204" i="1"/>
  <c r="P1302" i="1"/>
  <c r="P1352" i="1"/>
  <c r="P1194" i="1"/>
  <c r="P3078" i="1"/>
  <c r="P853" i="1"/>
  <c r="P1354" i="1"/>
  <c r="P1027" i="1"/>
  <c r="P1249" i="1"/>
  <c r="P1267" i="1"/>
  <c r="P1271" i="1"/>
  <c r="P1348" i="1"/>
  <c r="P3872" i="1"/>
  <c r="P1281" i="1"/>
  <c r="P1298" i="1"/>
  <c r="P1301" i="1"/>
  <c r="P1349" i="1"/>
  <c r="P1358" i="1"/>
  <c r="P1203" i="1"/>
  <c r="P1032" i="1"/>
  <c r="P2158" i="1"/>
  <c r="P982" i="1"/>
  <c r="P384" i="1"/>
  <c r="P678" i="1"/>
  <c r="P842" i="1"/>
  <c r="P1230" i="1"/>
  <c r="P198" i="1"/>
  <c r="P3904" i="1"/>
  <c r="P610" i="1"/>
  <c r="P835" i="1"/>
  <c r="P1864" i="1"/>
  <c r="P647" i="1"/>
  <c r="P739" i="1"/>
  <c r="P1134" i="1"/>
  <c r="P1030" i="1"/>
  <c r="P404" i="1"/>
  <c r="P33" i="1"/>
  <c r="P1107" i="1"/>
  <c r="P1201" i="1"/>
  <c r="P1985" i="1"/>
  <c r="P1783" i="1"/>
  <c r="P556" i="1"/>
  <c r="P533" i="1"/>
  <c r="P1697" i="1"/>
  <c r="P2780" i="1"/>
  <c r="P952" i="1"/>
  <c r="P1039" i="1"/>
  <c r="P1905" i="1"/>
  <c r="P1719" i="1"/>
  <c r="P1200" i="1"/>
  <c r="P1193" i="1"/>
  <c r="P391" i="1"/>
  <c r="P717" i="1"/>
  <c r="P128" i="1"/>
  <c r="P3925" i="1"/>
  <c r="P829" i="1"/>
  <c r="P934" i="1"/>
  <c r="P730" i="1"/>
  <c r="P85" i="1"/>
  <c r="P855" i="1"/>
  <c r="P1191" i="1"/>
  <c r="P559" i="1"/>
  <c r="P1197" i="1"/>
  <c r="P417" i="1"/>
  <c r="P1029" i="1"/>
  <c r="P2920" i="1"/>
  <c r="P1041" i="1"/>
  <c r="P742" i="1"/>
  <c r="P413" i="1"/>
  <c r="P879" i="1"/>
  <c r="P737" i="1"/>
  <c r="P14" i="1"/>
  <c r="P743" i="1"/>
  <c r="P2408" i="1"/>
  <c r="P843" i="1"/>
  <c r="P722" i="1"/>
  <c r="P4079" i="1"/>
  <c r="P2661" i="1"/>
  <c r="P1325" i="1"/>
  <c r="P1022" i="1"/>
  <c r="P851" i="1"/>
  <c r="P787" i="1"/>
  <c r="P1189" i="1"/>
  <c r="P834" i="1"/>
  <c r="P2958" i="1"/>
  <c r="P844" i="1"/>
  <c r="P1186" i="1"/>
  <c r="P3937" i="1"/>
  <c r="P801" i="1"/>
  <c r="P694" i="1"/>
  <c r="P3979" i="1"/>
  <c r="P1706" i="1"/>
  <c r="P1195" i="1"/>
  <c r="P207" i="1"/>
  <c r="P1187" i="1"/>
  <c r="P177" i="1"/>
  <c r="P3077" i="1"/>
  <c r="P841" i="1"/>
  <c r="P143" i="1"/>
  <c r="P535" i="1"/>
  <c r="P878" i="1"/>
  <c r="P392" i="1"/>
  <c r="P652" i="1"/>
  <c r="P792" i="1"/>
  <c r="P817" i="1"/>
  <c r="P3637" i="1"/>
  <c r="P813" i="1"/>
  <c r="P658" i="1"/>
  <c r="P349" i="1"/>
  <c r="P797" i="1"/>
  <c r="P740" i="1"/>
  <c r="P372" i="1"/>
  <c r="P1035" i="1"/>
  <c r="P831" i="1"/>
  <c r="P803" i="1"/>
  <c r="P1038" i="1"/>
  <c r="P846" i="1"/>
  <c r="P465" i="1"/>
  <c r="P1188" i="1"/>
  <c r="P1031" i="1"/>
  <c r="P421" i="1"/>
  <c r="P635" i="1"/>
  <c r="P1033" i="1"/>
  <c r="P3879" i="1"/>
  <c r="P524" i="1"/>
  <c r="P3983" i="1"/>
  <c r="P1024" i="1"/>
  <c r="P380" i="1"/>
  <c r="P2437" i="1"/>
  <c r="P397" i="1"/>
  <c r="P793" i="1"/>
  <c r="P367" i="1"/>
  <c r="P2589" i="1"/>
  <c r="P1870" i="1"/>
  <c r="P541" i="1"/>
  <c r="P860" i="1"/>
  <c r="P653" i="1"/>
  <c r="P869" i="1"/>
  <c r="P856" i="1"/>
  <c r="P861" i="1"/>
  <c r="P1036" i="1"/>
  <c r="P784" i="1"/>
  <c r="P532" i="1"/>
  <c r="P525" i="1"/>
  <c r="P377" i="1"/>
  <c r="P786" i="1"/>
  <c r="P323" i="1"/>
  <c r="P3106" i="1"/>
  <c r="P849" i="1"/>
  <c r="P756" i="1"/>
  <c r="P3094" i="1"/>
  <c r="P726" i="1"/>
  <c r="P731" i="1"/>
  <c r="P537" i="1"/>
  <c r="P1091" i="1"/>
  <c r="P2600" i="1"/>
  <c r="P804" i="1"/>
  <c r="E5" i="8" s="1"/>
  <c r="P23" i="1"/>
  <c r="P943" i="1"/>
  <c r="P4001" i="1"/>
  <c r="P1162" i="1"/>
  <c r="P788" i="1"/>
  <c r="P836" i="1"/>
  <c r="P1776" i="1"/>
  <c r="P732" i="1"/>
  <c r="P2706" i="1"/>
  <c r="P3199" i="1"/>
  <c r="P738" i="1"/>
  <c r="P785" i="1"/>
  <c r="P2891" i="1"/>
  <c r="P540" i="1"/>
  <c r="P390" i="1"/>
  <c r="P1310" i="1"/>
  <c r="P1328" i="1"/>
  <c r="P845" i="1"/>
  <c r="P725" i="1"/>
  <c r="P826" i="1"/>
  <c r="P2407" i="1"/>
  <c r="P4054" i="1"/>
  <c r="P848" i="1"/>
  <c r="P344" i="1"/>
  <c r="P808" i="1"/>
  <c r="P830" i="1"/>
  <c r="P840" i="1"/>
  <c r="P297" i="1"/>
  <c r="P362" i="1"/>
  <c r="P822" i="1"/>
  <c r="P680" i="1"/>
  <c r="P645" i="1"/>
  <c r="P296" i="1"/>
  <c r="P3935" i="1"/>
  <c r="P2361" i="1"/>
  <c r="P824" i="1"/>
  <c r="P2680" i="1"/>
  <c r="P850" i="1"/>
  <c r="P760" i="1"/>
  <c r="P3844" i="1"/>
  <c r="P2953" i="1"/>
  <c r="P723" i="1"/>
  <c r="P295" i="1"/>
  <c r="P821" i="1"/>
  <c r="P833" i="1"/>
  <c r="P810" i="1"/>
  <c r="P361" i="1"/>
  <c r="P1771" i="1"/>
  <c r="P728" i="1"/>
  <c r="P354" i="1"/>
  <c r="P811" i="1"/>
  <c r="P308" i="1"/>
  <c r="P2949" i="1"/>
  <c r="P248" i="1"/>
  <c r="P802" i="1"/>
  <c r="P534" i="1"/>
  <c r="P286" i="1"/>
  <c r="P403" i="1"/>
  <c r="P3845" i="1"/>
  <c r="P839" i="1"/>
  <c r="P814" i="1"/>
  <c r="P1226" i="1"/>
  <c r="P3862" i="1"/>
  <c r="P2678" i="1"/>
  <c r="P759" i="1"/>
  <c r="P402" i="1"/>
  <c r="P301" i="1"/>
  <c r="P78" i="1"/>
  <c r="P1713" i="1"/>
  <c r="P727" i="1"/>
  <c r="P117" i="1"/>
  <c r="P2758" i="1"/>
  <c r="P643" i="1"/>
  <c r="P806" i="1"/>
  <c r="P400" i="1"/>
  <c r="P649" i="1"/>
  <c r="P3128" i="1"/>
  <c r="P871" i="1"/>
  <c r="P654" i="1"/>
  <c r="P657" i="1"/>
  <c r="P408" i="1"/>
  <c r="P807" i="1"/>
  <c r="P819" i="1"/>
  <c r="P828" i="1"/>
  <c r="P530" i="1"/>
  <c r="P757" i="1"/>
  <c r="P733" i="1"/>
  <c r="P420" i="1"/>
  <c r="P2389" i="1"/>
  <c r="P1087" i="1"/>
  <c r="P729" i="1"/>
  <c r="P3800" i="1"/>
  <c r="P655" i="1"/>
  <c r="P538" i="1"/>
  <c r="P659" i="1"/>
  <c r="P1592" i="1"/>
  <c r="P1170" i="1"/>
  <c r="P818" i="1"/>
  <c r="P746" i="1"/>
  <c r="P724" i="1"/>
  <c r="P747" i="1"/>
  <c r="P660" i="1"/>
  <c r="P3908" i="1"/>
  <c r="P318" i="1"/>
  <c r="P755" i="1"/>
  <c r="P798" i="1"/>
  <c r="P820" i="1"/>
  <c r="P1882" i="1"/>
  <c r="P796" i="1"/>
  <c r="P19" i="1"/>
  <c r="P2770" i="1"/>
  <c r="P734" i="1"/>
  <c r="P754" i="1"/>
  <c r="P758" i="1"/>
  <c r="P405" i="1"/>
  <c r="P411" i="1"/>
  <c r="P387" i="1"/>
  <c r="P827" i="1"/>
  <c r="P838" i="1"/>
  <c r="P2511" i="1"/>
  <c r="P3915" i="1"/>
  <c r="P651" i="1"/>
  <c r="P736" i="1"/>
  <c r="P744" i="1"/>
  <c r="P789" i="1"/>
  <c r="P791" i="1"/>
  <c r="P795" i="1"/>
  <c r="P799" i="1"/>
  <c r="P815" i="1"/>
  <c r="P816" i="1"/>
  <c r="P837" i="1"/>
  <c r="P1796" i="1"/>
  <c r="P1780" i="1"/>
  <c r="P1340" i="1"/>
  <c r="P539" i="1"/>
  <c r="P3882" i="1"/>
  <c r="P531" i="1"/>
  <c r="P1169" i="1"/>
  <c r="P707" i="1"/>
  <c r="P396" i="1"/>
  <c r="P34" i="1"/>
  <c r="P378" i="1"/>
  <c r="P2875" i="1"/>
  <c r="P306" i="1"/>
  <c r="P2517" i="1"/>
  <c r="P3639" i="1"/>
  <c r="P523" i="1"/>
  <c r="P412" i="1"/>
  <c r="P526" i="1"/>
  <c r="P299" i="1"/>
  <c r="P385" i="1"/>
  <c r="P1154" i="1"/>
  <c r="P340" i="1"/>
  <c r="P3095" i="1"/>
  <c r="P979" i="1"/>
  <c r="P3916" i="1"/>
  <c r="P1788" i="1"/>
  <c r="P536" i="1"/>
  <c r="P666" i="1"/>
  <c r="P260" i="1"/>
  <c r="P529" i="1"/>
  <c r="P522" i="1"/>
  <c r="P389" i="1"/>
  <c r="P1773" i="1"/>
  <c r="P1492" i="1"/>
  <c r="P677" i="1"/>
  <c r="P410" i="1"/>
  <c r="P398" i="1"/>
  <c r="P1176" i="1"/>
  <c r="P341" i="1"/>
  <c r="P2654" i="1"/>
  <c r="P22" i="1"/>
  <c r="P3802" i="1"/>
  <c r="P960" i="1"/>
  <c r="P4057" i="1"/>
  <c r="P382" i="1"/>
  <c r="P966" i="1"/>
  <c r="P1321" i="1"/>
  <c r="P419" i="1"/>
  <c r="P115" i="1"/>
  <c r="P3843" i="1"/>
  <c r="P88" i="1"/>
  <c r="P1814" i="1"/>
  <c r="P958" i="1"/>
  <c r="P475" i="1"/>
  <c r="P330" i="1"/>
  <c r="P1774" i="1"/>
  <c r="P1730" i="1"/>
  <c r="P2127" i="1"/>
  <c r="P3853" i="1"/>
  <c r="P1739" i="1"/>
  <c r="P600" i="1"/>
  <c r="P1071" i="1"/>
  <c r="P527" i="1"/>
  <c r="P388" i="1"/>
  <c r="P3847" i="1"/>
  <c r="P414" i="1"/>
  <c r="P705" i="1"/>
  <c r="P2746" i="1"/>
  <c r="P282" i="1"/>
  <c r="P3053" i="1"/>
  <c r="P64" i="1"/>
  <c r="P368" i="1"/>
  <c r="P460" i="1"/>
  <c r="P3646" i="1"/>
  <c r="P347" i="1"/>
  <c r="P406" i="1"/>
  <c r="P3900" i="1"/>
  <c r="P329" i="1"/>
  <c r="P275" i="1"/>
  <c r="P370" i="1"/>
  <c r="P409" i="1"/>
  <c r="P416" i="1"/>
  <c r="P1439" i="1"/>
  <c r="P407" i="1"/>
  <c r="P1435" i="1"/>
  <c r="P3741" i="1"/>
  <c r="P2748" i="1"/>
  <c r="P350" i="1"/>
  <c r="P2686" i="1"/>
  <c r="P4097" i="1"/>
  <c r="P189" i="1"/>
  <c r="P1417" i="1"/>
  <c r="P418" i="1"/>
  <c r="P335" i="1"/>
  <c r="P81" i="1"/>
  <c r="P3093" i="1"/>
  <c r="P3098" i="1"/>
  <c r="P4058" i="1"/>
  <c r="P395" i="1"/>
  <c r="P309" i="1"/>
  <c r="P2387" i="1"/>
  <c r="P383" i="1"/>
  <c r="P332" i="1"/>
  <c r="P399" i="1"/>
  <c r="P353" i="1"/>
  <c r="P358" i="1"/>
  <c r="P4059" i="1"/>
  <c r="P401" i="1"/>
  <c r="P448" i="1"/>
  <c r="P366" i="1"/>
  <c r="P337" i="1"/>
  <c r="P1685" i="1"/>
  <c r="P364" i="1"/>
  <c r="P304" i="1"/>
  <c r="P4085" i="1"/>
  <c r="P386" i="1"/>
  <c r="P274" i="1"/>
  <c r="P93" i="1"/>
  <c r="P2872" i="1"/>
  <c r="P887" i="1"/>
  <c r="P351" i="1"/>
  <c r="P205" i="1"/>
  <c r="P287" i="1"/>
  <c r="P4076" i="1"/>
  <c r="P1110" i="1"/>
  <c r="P2744" i="1"/>
  <c r="P876" i="1"/>
  <c r="P4096" i="1"/>
  <c r="P374" i="1"/>
  <c r="P266" i="1"/>
  <c r="P997" i="1"/>
  <c r="P373" i="1"/>
  <c r="P183" i="1"/>
  <c r="P375" i="1"/>
  <c r="P376" i="1"/>
  <c r="P357" i="1"/>
  <c r="P718" i="1"/>
  <c r="P4000" i="1"/>
  <c r="P2957" i="1"/>
  <c r="P359" i="1"/>
  <c r="P360" i="1"/>
  <c r="P334" i="1"/>
  <c r="P964" i="1"/>
  <c r="P356" i="1"/>
  <c r="P379" i="1"/>
  <c r="P1502" i="1"/>
  <c r="P665" i="1"/>
  <c r="P369" i="1"/>
  <c r="P307" i="1"/>
  <c r="P633" i="1"/>
  <c r="P670" i="1"/>
  <c r="P258" i="1"/>
  <c r="P272" i="1"/>
  <c r="P352" i="1"/>
  <c r="P116" i="1"/>
  <c r="P1081" i="1"/>
  <c r="P1558" i="1"/>
  <c r="P430" i="1"/>
  <c r="P263" i="1"/>
  <c r="P2922" i="1"/>
  <c r="P2369" i="1"/>
  <c r="P944" i="1"/>
  <c r="P283" i="1"/>
  <c r="P289" i="1"/>
  <c r="P312" i="1"/>
  <c r="P365" i="1"/>
  <c r="P2913" i="1"/>
  <c r="P2000" i="1"/>
  <c r="P3930" i="1"/>
  <c r="P1779" i="1"/>
  <c r="P1725" i="1"/>
  <c r="P2879" i="1"/>
  <c r="P1578" i="1"/>
  <c r="P3867" i="1"/>
  <c r="P293" i="1"/>
  <c r="P303" i="1"/>
  <c r="P3075" i="1"/>
  <c r="P3133" i="1"/>
  <c r="P881" i="1"/>
  <c r="P4106" i="1"/>
  <c r="P3960" i="1"/>
  <c r="P3987" i="1"/>
  <c r="P262" i="1"/>
  <c r="P166" i="1"/>
  <c r="P509" i="1"/>
  <c r="P868" i="1"/>
  <c r="P277" i="1"/>
  <c r="P3138" i="1"/>
  <c r="P1915" i="1"/>
  <c r="P697" i="1"/>
  <c r="P355" i="1"/>
  <c r="P252" i="1"/>
  <c r="P1692" i="1"/>
  <c r="P317" i="1"/>
  <c r="P105" i="1"/>
  <c r="P245" i="1"/>
  <c r="P305" i="1"/>
  <c r="P313" i="1"/>
  <c r="P251" i="1"/>
  <c r="P249" i="1"/>
  <c r="P2002" i="1"/>
  <c r="P2898" i="1"/>
  <c r="P2907" i="1"/>
  <c r="P1020" i="1"/>
  <c r="P3733" i="1"/>
  <c r="P3978" i="1"/>
  <c r="P343" i="1"/>
  <c r="P265" i="1"/>
  <c r="P302" i="1"/>
  <c r="P345" i="1"/>
  <c r="P2917" i="1"/>
  <c r="P3087" i="1"/>
  <c r="P346" i="1"/>
  <c r="P264" i="1"/>
  <c r="P300" i="1"/>
  <c r="P2146" i="1"/>
  <c r="P278" i="1"/>
  <c r="P321" i="1"/>
  <c r="P2955" i="1"/>
  <c r="P52" i="1"/>
  <c r="P54" i="1"/>
  <c r="P2144" i="1"/>
  <c r="P339" i="1"/>
  <c r="P1440" i="1"/>
  <c r="P336" i="1"/>
  <c r="P256" i="1"/>
  <c r="P257" i="1"/>
  <c r="P40" i="1"/>
  <c r="P50" i="1"/>
  <c r="P108" i="1"/>
  <c r="P331" i="1"/>
  <c r="P1808" i="1"/>
  <c r="P605" i="1"/>
  <c r="P696" i="1"/>
  <c r="P3195" i="1"/>
  <c r="P3065" i="1"/>
  <c r="P103" i="1"/>
  <c r="P1129" i="1"/>
  <c r="P1177" i="1"/>
  <c r="P333" i="1"/>
  <c r="P4077" i="1"/>
  <c r="P434" i="1"/>
  <c r="P2776" i="1"/>
  <c r="P290" i="1"/>
  <c r="P322" i="1"/>
  <c r="P65" i="1"/>
  <c r="P2908" i="1"/>
  <c r="P325" i="1"/>
  <c r="P253" i="1"/>
  <c r="P270" i="1"/>
  <c r="P4030" i="1"/>
  <c r="P2142" i="1"/>
  <c r="P1727" i="1"/>
  <c r="P171" i="1"/>
  <c r="P247" i="1"/>
  <c r="P106" i="1"/>
  <c r="P77" i="1"/>
  <c r="P1809" i="1"/>
  <c r="P687" i="1"/>
  <c r="P267" i="1"/>
  <c r="P2899" i="1"/>
  <c r="P2754" i="1"/>
  <c r="P3936" i="1"/>
  <c r="P268" i="1"/>
  <c r="P310" i="1"/>
  <c r="P79" i="1"/>
  <c r="P288" i="1"/>
  <c r="P102" i="1"/>
  <c r="P51" i="1"/>
  <c r="P3890" i="1"/>
  <c r="P3994" i="1"/>
  <c r="P3135" i="1"/>
  <c r="P291" i="1"/>
  <c r="P292" i="1"/>
  <c r="P328" i="1"/>
  <c r="P1148" i="1"/>
  <c r="P2583" i="1"/>
  <c r="P311" i="1"/>
  <c r="P314" i="1"/>
  <c r="P3970" i="1"/>
  <c r="P250" i="1"/>
  <c r="P324" i="1"/>
  <c r="P87" i="1"/>
  <c r="P3114" i="1"/>
  <c r="P911" i="1"/>
  <c r="P3896" i="1"/>
  <c r="P261" i="1"/>
  <c r="P271" i="1"/>
  <c r="P320" i="1"/>
  <c r="P269" i="1"/>
  <c r="P279" i="1"/>
  <c r="P1818" i="1"/>
  <c r="P1992" i="1"/>
  <c r="P1576" i="1"/>
  <c r="P59" i="1"/>
  <c r="P2869" i="1"/>
  <c r="P109" i="1"/>
  <c r="P259" i="1"/>
  <c r="P1322" i="1"/>
  <c r="P255" i="1"/>
  <c r="P327" i="1"/>
  <c r="P3790" i="1"/>
  <c r="P2894" i="1"/>
  <c r="P254" i="1"/>
  <c r="P141" i="1"/>
  <c r="P284" i="1"/>
  <c r="P285" i="1"/>
  <c r="P298" i="1"/>
  <c r="P315" i="1"/>
  <c r="P316" i="1"/>
  <c r="P319" i="1"/>
  <c r="P326" i="1"/>
  <c r="P104" i="1"/>
  <c r="P3998" i="1"/>
  <c r="P82" i="1"/>
  <c r="P4064" i="1"/>
  <c r="P3988" i="1"/>
  <c r="P1709" i="1"/>
  <c r="P1327" i="1"/>
  <c r="P246" i="1"/>
  <c r="P107" i="1"/>
  <c r="P706" i="1"/>
  <c r="P3648" i="1"/>
  <c r="P950" i="1"/>
  <c r="P454" i="1"/>
  <c r="P2137" i="1"/>
  <c r="P3086" i="1"/>
  <c r="P97" i="1"/>
  <c r="P994" i="1"/>
  <c r="P2873" i="1"/>
  <c r="P2390" i="1"/>
  <c r="P118" i="1"/>
  <c r="P2411" i="1"/>
  <c r="P2416" i="1"/>
  <c r="P4048" i="1"/>
  <c r="P101" i="1"/>
  <c r="P67" i="1"/>
  <c r="P62" i="1"/>
  <c r="P3809" i="1"/>
  <c r="P3931" i="1"/>
  <c r="P4003" i="1"/>
  <c r="P3871" i="1"/>
  <c r="P3061" i="1"/>
  <c r="P3982" i="1"/>
  <c r="P242" i="1"/>
  <c r="P1421" i="1"/>
  <c r="P1496" i="1"/>
  <c r="P3899" i="1"/>
  <c r="P121" i="1"/>
  <c r="P2919" i="1"/>
  <c r="P2385" i="1"/>
  <c r="P164" i="1"/>
  <c r="P114" i="1"/>
  <c r="P1910" i="1"/>
  <c r="P424" i="1"/>
  <c r="P4071" i="1"/>
  <c r="P3118" i="1"/>
  <c r="P120" i="1"/>
  <c r="P98" i="1"/>
  <c r="P96" i="1"/>
  <c r="P3736" i="1"/>
  <c r="P597" i="1"/>
  <c r="P3803" i="1"/>
  <c r="P1126" i="1"/>
  <c r="P1104" i="1"/>
  <c r="P3957" i="1"/>
  <c r="P244" i="1"/>
  <c r="P113" i="1"/>
  <c r="P30" i="1"/>
  <c r="P45" i="1"/>
  <c r="P1429" i="1"/>
  <c r="P2856" i="1"/>
  <c r="P119" i="1"/>
  <c r="P433" i="1"/>
  <c r="P4034" i="1"/>
  <c r="P975" i="1"/>
  <c r="P1085" i="1"/>
  <c r="P3969" i="1"/>
  <c r="P100" i="1"/>
  <c r="P94" i="1"/>
  <c r="P1331" i="1"/>
  <c r="P2152" i="1"/>
  <c r="P702" i="1"/>
  <c r="P1432" i="1"/>
  <c r="P137" i="1"/>
  <c r="P3801" i="1"/>
  <c r="P182" i="1"/>
  <c r="P236" i="1"/>
  <c r="P80" i="1"/>
  <c r="P510" i="1"/>
  <c r="P781" i="1"/>
  <c r="P4098" i="1"/>
  <c r="P4032" i="1"/>
  <c r="P243" i="1"/>
  <c r="P3940" i="1"/>
  <c r="P452" i="1"/>
  <c r="P53" i="1"/>
  <c r="P4066" i="1"/>
  <c r="P89" i="1"/>
  <c r="P1983" i="1"/>
  <c r="P95" i="1"/>
  <c r="P1811" i="1"/>
  <c r="P2755" i="1"/>
  <c r="P203" i="1"/>
  <c r="P965" i="1"/>
  <c r="P3082" i="1"/>
  <c r="P68" i="1"/>
  <c r="P3132" i="1"/>
  <c r="P917" i="1"/>
  <c r="P72" i="1"/>
  <c r="P60" i="1"/>
  <c r="P86" i="1"/>
  <c r="P92" i="1"/>
  <c r="P1602" i="1"/>
  <c r="P3731" i="1"/>
  <c r="P1872" i="1"/>
  <c r="P222" i="1"/>
  <c r="P1490" i="1"/>
  <c r="P1687" i="1"/>
  <c r="P155" i="1"/>
  <c r="P2652" i="1"/>
  <c r="P3742" i="1"/>
  <c r="P110" i="1"/>
  <c r="P99" i="1"/>
  <c r="P776" i="1"/>
  <c r="P111" i="1"/>
  <c r="P631" i="1"/>
  <c r="P1569" i="1"/>
  <c r="P4083" i="1"/>
  <c r="P57" i="1"/>
  <c r="P575" i="1"/>
  <c r="P191" i="1"/>
  <c r="P932" i="1"/>
  <c r="P624" i="1"/>
  <c r="P90" i="1"/>
  <c r="P147" i="1"/>
  <c r="P3062" i="1"/>
  <c r="P506" i="1"/>
  <c r="P2417" i="1"/>
  <c r="P1778" i="1"/>
  <c r="P3072" i="1"/>
  <c r="P925" i="1"/>
  <c r="P926" i="1"/>
  <c r="P2378" i="1"/>
  <c r="P172" i="1"/>
  <c r="P170" i="1"/>
  <c r="P873" i="1"/>
  <c r="P1156" i="1"/>
  <c r="P1414" i="1"/>
  <c r="P3976" i="1"/>
  <c r="P46" i="1"/>
  <c r="P76" i="1"/>
  <c r="P2900" i="1"/>
  <c r="P91" i="1"/>
  <c r="P2852" i="1"/>
  <c r="P2124" i="1"/>
  <c r="P2426" i="1"/>
  <c r="P69" i="1"/>
  <c r="P83" i="1"/>
  <c r="P719" i="1"/>
  <c r="P884" i="1"/>
  <c r="P423" i="1"/>
  <c r="P590" i="1"/>
  <c r="P4040" i="1"/>
  <c r="P74" i="1"/>
  <c r="P31" i="1"/>
  <c r="P622" i="1"/>
  <c r="P2345" i="1"/>
  <c r="P3117" i="1"/>
  <c r="P3103" i="1"/>
  <c r="P2857" i="1"/>
  <c r="P4041" i="1"/>
  <c r="P70" i="1"/>
  <c r="P71" i="1"/>
  <c r="P73" i="1"/>
  <c r="P75" i="1"/>
  <c r="P84" i="1"/>
  <c r="P685" i="1"/>
  <c r="P967" i="1"/>
  <c r="P3961" i="1"/>
  <c r="P20" i="1"/>
  <c r="P945" i="1"/>
  <c r="P1548" i="1"/>
  <c r="P29" i="1"/>
  <c r="P948" i="1"/>
  <c r="P4062" i="1"/>
  <c r="P3967" i="1"/>
  <c r="P2123" i="1"/>
  <c r="P2503" i="1"/>
  <c r="P1597" i="1"/>
  <c r="P976" i="1"/>
  <c r="P2959" i="1"/>
  <c r="P1695" i="1"/>
  <c r="P901" i="1"/>
  <c r="P56" i="1"/>
  <c r="P200" i="1"/>
  <c r="P3101" i="1"/>
  <c r="P2581" i="1"/>
  <c r="P42" i="1"/>
  <c r="P2682" i="1"/>
  <c r="P951" i="1"/>
  <c r="P2893" i="1"/>
  <c r="P3207" i="1"/>
  <c r="P41" i="1"/>
  <c r="P2876" i="1"/>
  <c r="P2350" i="1"/>
  <c r="P1138" i="1"/>
  <c r="P3740" i="1"/>
  <c r="P66" i="1"/>
  <c r="P1047" i="1"/>
  <c r="P2862" i="1"/>
  <c r="P2910" i="1"/>
  <c r="P199" i="1"/>
  <c r="P623" i="1"/>
  <c r="P693" i="1"/>
  <c r="P1920" i="1"/>
  <c r="P893" i="1"/>
  <c r="P3859" i="1"/>
  <c r="P3893" i="1"/>
  <c r="P2757" i="1"/>
  <c r="P49" i="1"/>
  <c r="P577" i="1"/>
  <c r="P3143" i="1"/>
  <c r="P1112" i="1"/>
  <c r="P1152" i="1"/>
  <c r="P2884" i="1"/>
  <c r="P3869" i="1"/>
  <c r="P61" i="1"/>
  <c r="P508" i="1"/>
  <c r="P1010" i="1"/>
  <c r="P1042" i="1"/>
  <c r="P2573" i="1"/>
  <c r="P228" i="1"/>
  <c r="P594" i="1"/>
  <c r="P4061" i="1"/>
  <c r="P193" i="1"/>
  <c r="P4027" i="1"/>
  <c r="P241" i="1"/>
  <c r="P3205" i="1"/>
  <c r="P55" i="1"/>
  <c r="P58" i="1"/>
  <c r="P63" i="1"/>
  <c r="P570" i="1"/>
  <c r="P1105" i="1"/>
  <c r="P1406" i="1"/>
  <c r="P1242" i="1"/>
  <c r="P47" i="1"/>
  <c r="P1017" i="1"/>
  <c r="P4091" i="1"/>
  <c r="P1921" i="1"/>
  <c r="P2001" i="1"/>
  <c r="P2131" i="1"/>
  <c r="P763" i="1"/>
  <c r="P1008" i="1"/>
  <c r="P2760" i="1"/>
  <c r="P48" i="1"/>
  <c r="P959" i="1"/>
  <c r="P2590" i="1"/>
  <c r="P504" i="1"/>
  <c r="P36" i="1"/>
  <c r="P973" i="1"/>
  <c r="P1722" i="1"/>
  <c r="P2145" i="1"/>
  <c r="P3136" i="1"/>
  <c r="P4046" i="1"/>
  <c r="P28" i="1"/>
  <c r="P1575" i="1"/>
  <c r="P592" i="1"/>
  <c r="P1012" i="1"/>
  <c r="P1701" i="1"/>
  <c r="P3640" i="1"/>
  <c r="P4090" i="1"/>
  <c r="P491" i="1"/>
  <c r="P502" i="1"/>
  <c r="P4029" i="1"/>
  <c r="P3980" i="1"/>
  <c r="P1050" i="1"/>
  <c r="P1874" i="1"/>
  <c r="P993" i="1"/>
  <c r="P3971" i="1"/>
  <c r="P3974" i="1"/>
  <c r="P2516" i="1"/>
  <c r="P1237" i="1"/>
  <c r="P675" i="1"/>
  <c r="P519" i="1"/>
  <c r="P1580" i="1"/>
  <c r="P1596" i="1"/>
  <c r="P888" i="1"/>
  <c r="P38" i="1"/>
  <c r="P4093" i="1"/>
  <c r="P426" i="1"/>
  <c r="P3748" i="1"/>
  <c r="P2405" i="1"/>
  <c r="P2403" i="1"/>
  <c r="P4005" i="1"/>
  <c r="P44" i="1"/>
  <c r="P1423" i="1"/>
  <c r="P4036" i="1"/>
  <c r="P558" i="1"/>
  <c r="P3069" i="1"/>
  <c r="P895" i="1"/>
  <c r="P181" i="1"/>
  <c r="P39" i="1"/>
  <c r="P43" i="1"/>
  <c r="P715" i="1"/>
  <c r="P907" i="1"/>
  <c r="P920" i="1"/>
  <c r="P897" i="1"/>
  <c r="P3948" i="1"/>
  <c r="P35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32" i="1"/>
  <c r="P26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05" i="1"/>
  <c r="P927" i="1"/>
  <c r="P664" i="1"/>
  <c r="P21" i="1"/>
  <c r="P425" i="1"/>
  <c r="P3909" i="1"/>
  <c r="P37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5" i="1"/>
  <c r="P3122" i="1"/>
  <c r="P2140" i="1"/>
  <c r="P3090" i="1"/>
  <c r="P955" i="1"/>
  <c r="P3966" i="1"/>
  <c r="P1140" i="1"/>
  <c r="P1868" i="1"/>
  <c r="P3089" i="1"/>
  <c r="P3901" i="1"/>
  <c r="P4023" i="1"/>
  <c r="P892" i="1"/>
  <c r="P436" i="1"/>
  <c r="P1574" i="1"/>
  <c r="P2651" i="1"/>
  <c r="P24" i="1"/>
  <c r="P555" i="1"/>
  <c r="P912" i="1"/>
  <c r="P2569" i="1"/>
  <c r="P3920" i="1"/>
  <c r="P935" i="1"/>
  <c r="P2364" i="1"/>
  <c r="P2325" i="1"/>
  <c r="P1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28" i="1"/>
  <c r="P2353" i="1"/>
  <c r="P1793" i="1"/>
  <c r="P573" i="1"/>
  <c r="P1324" i="1"/>
  <c r="P970" i="1"/>
  <c r="P986" i="1"/>
  <c r="P2650" i="1"/>
  <c r="P10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17" i="1"/>
  <c r="P1147" i="1"/>
  <c r="P1172" i="1"/>
  <c r="P1344" i="1"/>
  <c r="P1425" i="1"/>
  <c r="P2370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27" i="1"/>
  <c r="P3142" i="1"/>
  <c r="P663" i="1"/>
  <c r="P2854" i="1"/>
  <c r="P4060" i="1"/>
  <c r="P3986" i="1"/>
  <c r="P4113" i="1"/>
  <c r="P1562" i="1"/>
  <c r="P1584" i="1"/>
  <c r="P151" i="1"/>
  <c r="P2660" i="1"/>
  <c r="P629" i="1"/>
  <c r="P904" i="1"/>
  <c r="P2765" i="1"/>
  <c r="P720" i="1"/>
  <c r="P2601" i="1"/>
  <c r="P3921" i="1"/>
  <c r="P865" i="1"/>
  <c r="P2504" i="1"/>
  <c r="P4112" i="1"/>
  <c r="P1909" i="1"/>
  <c r="P2132" i="1"/>
  <c r="P1565" i="1"/>
  <c r="P2162" i="1"/>
  <c r="P2324" i="1"/>
  <c r="P1711" i="1"/>
  <c r="P2599" i="1"/>
  <c r="P1119" i="1"/>
  <c r="P450" i="1"/>
  <c r="P2372" i="1"/>
  <c r="P456" i="1"/>
  <c r="P157" i="1"/>
  <c r="P1067" i="1"/>
  <c r="P576" i="1"/>
  <c r="P1573" i="1"/>
  <c r="P2327" i="1"/>
  <c r="P4039" i="1"/>
  <c r="P2863" i="1"/>
  <c r="P1997" i="1"/>
  <c r="P1438" i="1"/>
  <c r="P468" i="1"/>
  <c r="P1790" i="1"/>
  <c r="P1013" i="1"/>
  <c r="P1151" i="1"/>
  <c r="P1449" i="1"/>
  <c r="P1720" i="1"/>
  <c r="P2512" i="1"/>
  <c r="P3054" i="1"/>
  <c r="P2564" i="1"/>
  <c r="P1598" i="1"/>
  <c r="P2384" i="1"/>
  <c r="P4011" i="1"/>
  <c r="P2906" i="1"/>
  <c r="P15" i="1"/>
  <c r="P2690" i="1"/>
  <c r="P1150" i="1"/>
  <c r="P890" i="1"/>
  <c r="P1410" i="1"/>
  <c r="P2697" i="1"/>
  <c r="P3080" i="1"/>
  <c r="P545" i="1"/>
  <c r="P2850" i="1"/>
  <c r="P1072" i="1"/>
  <c r="P2702" i="1"/>
  <c r="P900" i="1"/>
  <c r="P127" i="1"/>
  <c r="P4018" i="1"/>
  <c r="P3997" i="1"/>
  <c r="P16" i="1"/>
  <c r="P1801" i="1"/>
  <c r="P3992" i="1"/>
  <c r="P565" i="1"/>
  <c r="P551" i="1"/>
  <c r="P1563" i="1"/>
  <c r="P2521" i="1"/>
  <c r="P874" i="1"/>
  <c r="P880" i="1"/>
  <c r="P999" i="1"/>
  <c r="P998" i="1"/>
  <c r="P3910" i="1"/>
  <c r="P4" i="1"/>
  <c r="P13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419" i="1"/>
  <c r="P1579" i="1"/>
  <c r="P2357" i="1"/>
  <c r="P2683" i="1"/>
  <c r="P3642" i="1"/>
  <c r="P684" i="1"/>
  <c r="P1117" i="1"/>
  <c r="P2750" i="1"/>
  <c r="P2781" i="1"/>
  <c r="P507" i="1"/>
  <c r="P548" i="1"/>
  <c r="P2404" i="1"/>
  <c r="P1074" i="1"/>
  <c r="P2656" i="1"/>
  <c r="P472" i="1"/>
  <c r="P1705" i="1"/>
  <c r="P1877" i="1"/>
  <c r="P2582" i="1"/>
  <c r="P186" i="1"/>
  <c r="P1987" i="1"/>
  <c r="P2921" i="1"/>
  <c r="P192" i="1"/>
  <c r="P239" i="1"/>
  <c r="P488" i="1"/>
  <c r="P561" i="1"/>
  <c r="P870" i="1"/>
  <c r="P1561" i="1"/>
  <c r="P1906" i="1"/>
  <c r="P2154" i="1"/>
  <c r="P2375" i="1"/>
  <c r="P2395" i="1"/>
  <c r="P2440" i="1"/>
  <c r="P2587" i="1"/>
  <c r="P2594" i="1"/>
  <c r="P3088" i="1"/>
  <c r="P3097" i="1"/>
  <c r="P937" i="1"/>
  <c r="P1062" i="1"/>
  <c r="P1155" i="1"/>
  <c r="P1485" i="1"/>
  <c r="P1991" i="1"/>
  <c r="P2570" i="1"/>
  <c r="P3796" i="1"/>
  <c r="P3943" i="1"/>
  <c r="P4101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457" i="1"/>
  <c r="P1070" i="1"/>
  <c r="P1111" i="1"/>
  <c r="P2438" i="1"/>
  <c r="P875" i="1"/>
  <c r="P2766" i="1"/>
  <c r="P2868" i="1"/>
  <c r="P3968" i="1"/>
  <c r="P451" i="1"/>
  <c r="P867" i="1"/>
  <c r="P3144" i="1"/>
  <c r="P3962" i="1"/>
  <c r="P3964" i="1"/>
  <c r="P1077" i="1"/>
  <c r="P1430" i="1"/>
  <c r="P1080" i="1"/>
  <c r="P1095" i="1"/>
  <c r="P1907" i="1"/>
  <c r="P1184" i="1"/>
  <c r="P1103" i="1"/>
  <c r="P4109" i="1"/>
  <c r="P3108" i="1"/>
  <c r="P150" i="1"/>
  <c r="P1813" i="1"/>
  <c r="P3055" i="1"/>
  <c r="P939" i="1"/>
  <c r="P941" i="1"/>
  <c r="P1234" i="1"/>
  <c r="P1791" i="1"/>
  <c r="P1795" i="1"/>
  <c r="P2695" i="1"/>
  <c r="P4007" i="1"/>
  <c r="P2866" i="1"/>
  <c r="P156" i="1"/>
  <c r="P3873" i="1"/>
  <c r="P2348" i="1"/>
  <c r="P2905" i="1"/>
  <c r="P3852" i="1"/>
  <c r="P4075" i="1"/>
  <c r="P1875" i="1"/>
  <c r="P2685" i="1"/>
  <c r="P2649" i="1"/>
  <c r="P2763" i="1"/>
  <c r="P1160" i="1"/>
  <c r="P1164" i="1"/>
  <c r="P2693" i="1"/>
  <c r="P2743" i="1"/>
  <c r="P3794" i="1"/>
  <c r="P552" i="1"/>
  <c r="P1721" i="1"/>
  <c r="P1726" i="1"/>
  <c r="P2861" i="1"/>
  <c r="P3889" i="1"/>
  <c r="P1560" i="1"/>
  <c r="P4070" i="1"/>
  <c r="P2155" i="1"/>
  <c r="P1712" i="1"/>
  <c r="P2769" i="1"/>
  <c r="P775" i="1"/>
  <c r="P3990" i="1"/>
  <c r="P4092" i="1"/>
  <c r="P496" i="1"/>
  <c r="P601" i="1"/>
  <c r="P154" i="1"/>
  <c r="P1175" i="1"/>
  <c r="P2391" i="1"/>
  <c r="P2410" i="1"/>
  <c r="P499" i="1"/>
  <c r="P883" i="1"/>
  <c r="P914" i="1"/>
  <c r="P919" i="1"/>
  <c r="P1494" i="1"/>
  <c r="P2508" i="1"/>
  <c r="P2846" i="1"/>
  <c r="P3649" i="1"/>
  <c r="P11" i="1"/>
  <c r="P1123" i="1"/>
  <c r="P2881" i="1"/>
  <c r="P4021" i="1"/>
  <c r="P12" i="1"/>
  <c r="P1314" i="1"/>
  <c r="P1581" i="1"/>
  <c r="P4067" i="1"/>
  <c r="P2700" i="1"/>
  <c r="P455" i="1"/>
  <c r="P596" i="1"/>
  <c r="P992" i="1"/>
  <c r="P1424" i="1"/>
  <c r="P1876" i="1"/>
  <c r="P2436" i="1"/>
  <c r="P3110" i="1"/>
  <c r="P3126" i="1"/>
  <c r="P3855" i="1"/>
  <c r="P2161" i="1"/>
  <c r="P4015" i="1"/>
  <c r="P2593" i="1"/>
  <c r="P461" i="1"/>
  <c r="P462" i="1"/>
  <c r="P940" i="1"/>
  <c r="P1173" i="1"/>
  <c r="P1990" i="1"/>
  <c r="P2130" i="1"/>
  <c r="P2356" i="1"/>
  <c r="P2393" i="1"/>
  <c r="P2904" i="1"/>
  <c r="P3096" i="1"/>
  <c r="P3954" i="1"/>
  <c r="P4068" i="1"/>
  <c r="P543" i="1"/>
  <c r="P1101" i="1"/>
  <c r="P1231" i="1"/>
  <c r="P2415" i="1"/>
  <c r="P2694" i="1"/>
  <c r="P2764" i="1"/>
  <c r="P2895" i="1"/>
  <c r="P3203" i="1"/>
  <c r="P3749" i="1"/>
  <c r="P3903" i="1"/>
  <c r="P3929" i="1"/>
  <c r="P3952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902" i="1"/>
  <c r="P1131" i="1"/>
  <c r="P3963" i="1"/>
  <c r="P4043" i="1"/>
  <c r="P4044" i="1"/>
  <c r="P779" i="1"/>
  <c r="P1094" i="1"/>
  <c r="P2432" i="1"/>
  <c r="P2892" i="1"/>
  <c r="P215" i="1"/>
  <c r="P599" i="1"/>
  <c r="P1740" i="1"/>
  <c r="P2865" i="1"/>
  <c r="P2911" i="1"/>
  <c r="P3854" i="1"/>
  <c r="P4094" i="1"/>
  <c r="P571" i="1"/>
  <c r="P886" i="1"/>
  <c r="P1135" i="1"/>
  <c r="P1544" i="1"/>
  <c r="P3737" i="1"/>
  <c r="P2662" i="1"/>
  <c r="P4013" i="1"/>
  <c r="P640" i="1"/>
  <c r="P1688" i="1"/>
  <c r="P194" i="1"/>
  <c r="P1171" i="1"/>
  <c r="P4051" i="1"/>
  <c r="P2135" i="1"/>
  <c r="P676" i="1"/>
  <c r="P1088" i="1"/>
  <c r="P1408" i="1"/>
  <c r="P1437" i="1"/>
  <c r="P1585" i="1"/>
  <c r="P3928" i="1"/>
  <c r="P1055" i="1"/>
  <c r="P1409" i="1"/>
  <c r="P1456" i="1"/>
  <c r="P2643" i="1"/>
  <c r="P2349" i="1"/>
  <c r="P3644" i="1"/>
  <c r="P1812" i="1"/>
  <c r="P3927" i="1"/>
  <c r="P422" i="1"/>
  <c r="P580" i="1"/>
  <c r="P9" i="1"/>
  <c r="P8" i="1"/>
  <c r="P562" i="1"/>
  <c r="P1083" i="1"/>
  <c r="P1904" i="1"/>
  <c r="P169" i="1"/>
  <c r="P514" i="1"/>
  <c r="P983" i="1"/>
  <c r="P1125" i="1"/>
  <c r="P1132" i="1"/>
  <c r="P1717" i="1"/>
  <c r="P3105" i="1"/>
  <c r="P3942" i="1"/>
  <c r="P3972" i="1"/>
  <c r="P3868" i="1"/>
  <c r="P122" i="1"/>
  <c r="P144" i="1"/>
  <c r="P161" i="1"/>
  <c r="P217" i="1"/>
  <c r="P445" i="1"/>
  <c r="P484" i="1"/>
  <c r="P511" i="1"/>
  <c r="P579" i="1"/>
  <c r="P608" i="1"/>
  <c r="P632" i="1"/>
  <c r="P773" i="1"/>
  <c r="P1116" i="1"/>
  <c r="P1178" i="1"/>
  <c r="P1545" i="1"/>
  <c r="P1566" i="1"/>
  <c r="P1703" i="1"/>
  <c r="P1865" i="1"/>
  <c r="P1869" i="1"/>
  <c r="P1913" i="1"/>
  <c r="P2128" i="1"/>
  <c r="P2376" i="1"/>
  <c r="P2398" i="1"/>
  <c r="P2442" i="1"/>
  <c r="P2687" i="1"/>
  <c r="P2779" i="1"/>
  <c r="P3067" i="1"/>
  <c r="P3112" i="1"/>
  <c r="P3134" i="1"/>
  <c r="P3870" i="1"/>
  <c r="P3880" i="1"/>
  <c r="P3919" i="1"/>
  <c r="P4002" i="1"/>
  <c r="P4086" i="1"/>
  <c r="P4087" i="1"/>
  <c r="P586" i="1"/>
  <c r="P1075" i="1"/>
  <c r="P1128" i="1"/>
  <c r="P2759" i="1"/>
  <c r="P2843" i="1"/>
  <c r="P3123" i="1"/>
  <c r="P3131" i="1"/>
  <c r="P3738" i="1"/>
  <c r="P4026" i="1"/>
  <c r="P1044" i="1"/>
  <c r="P3797" i="1"/>
  <c r="P3860" i="1"/>
  <c r="P2888" i="1"/>
  <c r="P3747" i="1"/>
  <c r="P6" i="1"/>
  <c r="P5" i="1"/>
  <c r="P550" i="1"/>
  <c r="P159" i="1"/>
  <c r="P668" i="1"/>
  <c r="P2425" i="1"/>
  <c r="P2386" i="1"/>
  <c r="P1917" i="1"/>
  <c r="P1413" i="1"/>
  <c r="P2877" i="1"/>
  <c r="P3959" i="1"/>
  <c r="P427" i="1"/>
  <c r="P598" i="1"/>
  <c r="P1046" i="1"/>
  <c r="P1420" i="1"/>
  <c r="P1543" i="1"/>
  <c r="P1881" i="1"/>
  <c r="P546" i="1"/>
  <c r="P2903" i="1"/>
  <c r="P163" i="1"/>
  <c r="P442" i="1"/>
  <c r="P449" i="1"/>
  <c r="P765" i="1"/>
  <c r="P1092" i="1"/>
  <c r="P1121" i="1"/>
  <c r="P1141" i="1"/>
  <c r="P1180" i="1"/>
  <c r="P1484" i="1"/>
  <c r="P1501" i="1"/>
  <c r="P1696" i="1"/>
  <c r="P2418" i="1"/>
  <c r="P2420" i="1"/>
  <c r="P2588" i="1"/>
  <c r="P2591" i="1"/>
  <c r="P2889" i="1"/>
  <c r="P3121" i="1"/>
  <c r="P3808" i="1"/>
  <c r="P3917" i="1"/>
  <c r="P3941" i="1"/>
  <c r="P3947" i="1"/>
  <c r="P3996" i="1"/>
  <c r="P4009" i="1"/>
  <c r="P4081" i="1"/>
  <c r="P611" i="1"/>
  <c r="P1115" i="1"/>
  <c r="P1244" i="1"/>
  <c r="P1583" i="1"/>
  <c r="P2585" i="1"/>
  <c r="P2851" i="1"/>
  <c r="P638" i="1"/>
  <c r="P1183" i="1"/>
  <c r="P1867" i="1"/>
  <c r="P4074" i="1"/>
  <c r="P196" i="1"/>
  <c r="P437" i="1"/>
  <c r="P984" i="1"/>
  <c r="P1595" i="1"/>
  <c r="P2396" i="1"/>
  <c r="P3060" i="1"/>
  <c r="P3807" i="1"/>
  <c r="P3906" i="1"/>
  <c r="P3995" i="1"/>
  <c r="P4115" i="1"/>
  <c r="P4084" i="1"/>
  <c r="P1422" i="1"/>
  <c r="P447" i="1"/>
  <c r="P637" i="1"/>
  <c r="P780" i="1"/>
  <c r="P1453" i="1"/>
  <c r="P1994" i="1"/>
  <c r="P2362" i="1"/>
  <c r="P2433" i="1"/>
  <c r="P2434" i="1"/>
  <c r="P2771" i="1"/>
  <c r="P2909" i="1"/>
  <c r="P2915" i="1"/>
  <c r="P2948" i="1"/>
  <c r="P3074" i="1"/>
  <c r="P3631" i="1"/>
  <c r="P4008" i="1"/>
  <c r="P2156" i="1"/>
  <c r="P2150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3627" i="1"/>
  <c r="O1014" i="1"/>
  <c r="O3842" i="1"/>
  <c r="O3836" i="1"/>
  <c r="O3816" i="1"/>
  <c r="O3835" i="1"/>
  <c r="O3723" i="1"/>
  <c r="O3751" i="1"/>
  <c r="O3837" i="1"/>
  <c r="O3840" i="1"/>
  <c r="O3841" i="1"/>
  <c r="O3757" i="1"/>
  <c r="O3830" i="1"/>
  <c r="O3728" i="1"/>
  <c r="O3815" i="1"/>
  <c r="O2645" i="1"/>
  <c r="O3839" i="1"/>
  <c r="O3696" i="1"/>
  <c r="O3344" i="1"/>
  <c r="O3786" i="1"/>
  <c r="O3505" i="1"/>
  <c r="O3650" i="1"/>
  <c r="O3586" i="1"/>
  <c r="O3811" i="1"/>
  <c r="O3838" i="1"/>
  <c r="O3770" i="1"/>
  <c r="O3817" i="1"/>
  <c r="O1919" i="1"/>
  <c r="O3520" i="1"/>
  <c r="O3750" i="1"/>
  <c r="O3540" i="1"/>
  <c r="O3697" i="1"/>
  <c r="O3676" i="1"/>
  <c r="O3587" i="1"/>
  <c r="O3752" i="1"/>
  <c r="O3760" i="1"/>
  <c r="O3772" i="1"/>
  <c r="O3833" i="1"/>
  <c r="O3279" i="1"/>
  <c r="O3829" i="1"/>
  <c r="O3828" i="1"/>
  <c r="O3832" i="1"/>
  <c r="O3788" i="1"/>
  <c r="O3232" i="1"/>
  <c r="O3707" i="1"/>
  <c r="O3819" i="1"/>
  <c r="O3787" i="1"/>
  <c r="O3834" i="1"/>
  <c r="O3822" i="1"/>
  <c r="O3756" i="1"/>
  <c r="O206" i="1"/>
  <c r="O1007" i="1"/>
  <c r="O3813" i="1"/>
  <c r="O3729" i="1"/>
  <c r="O3831" i="1"/>
  <c r="O3622" i="1"/>
  <c r="O3293" i="1"/>
  <c r="O3363" i="1"/>
  <c r="O3810" i="1"/>
  <c r="O3818" i="1"/>
  <c r="O3755" i="1"/>
  <c r="O3777" i="1"/>
  <c r="O3820" i="1"/>
  <c r="O3754" i="1"/>
  <c r="O3782" i="1"/>
  <c r="O3515" i="1"/>
  <c r="O691" i="1"/>
  <c r="O3821" i="1"/>
  <c r="O3814" i="1"/>
  <c r="O3825" i="1"/>
  <c r="O3281" i="1"/>
  <c r="O3153" i="1"/>
  <c r="O3753" i="1"/>
  <c r="O3823" i="1"/>
  <c r="O701" i="1"/>
  <c r="O3679" i="1"/>
  <c r="O3727" i="1"/>
  <c r="O3785" i="1"/>
  <c r="O2299" i="1"/>
  <c r="O3824" i="1"/>
  <c r="O3523" i="1"/>
  <c r="O3812" i="1"/>
  <c r="O3827" i="1"/>
  <c r="O2984" i="1"/>
  <c r="O3826" i="1"/>
  <c r="O3781" i="1"/>
  <c r="O980" i="1"/>
  <c r="O3715" i="1"/>
  <c r="O3626" i="1"/>
  <c r="O3776" i="1"/>
  <c r="O2615" i="1"/>
  <c r="O3773" i="1"/>
  <c r="O3284" i="1"/>
  <c r="O3768" i="1"/>
  <c r="O3789" i="1"/>
  <c r="O3125" i="1"/>
  <c r="O1338" i="1"/>
  <c r="O3779" i="1"/>
  <c r="O3689" i="1"/>
  <c r="O1313" i="1"/>
  <c r="O3698" i="1"/>
  <c r="O3488" i="1"/>
  <c r="O3780" i="1"/>
  <c r="O3784" i="1"/>
  <c r="O3778" i="1"/>
  <c r="O3761" i="1"/>
  <c r="O3783" i="1"/>
  <c r="O3521" i="1"/>
  <c r="O3580" i="1"/>
  <c r="O3516" i="1"/>
  <c r="O3570" i="1"/>
  <c r="O3661" i="1"/>
  <c r="O3514" i="1"/>
  <c r="O3654" i="1"/>
  <c r="O3591" i="1"/>
  <c r="O1308" i="1"/>
  <c r="O3774" i="1"/>
  <c r="O3674" i="1"/>
  <c r="O3437" i="1"/>
  <c r="O3718" i="1"/>
  <c r="O3775" i="1"/>
  <c r="O1683" i="1"/>
  <c r="O3712" i="1"/>
  <c r="O3725" i="1"/>
  <c r="O3762" i="1"/>
  <c r="O3478" i="1"/>
  <c r="O3771" i="1"/>
  <c r="O3708" i="1"/>
  <c r="O3681" i="1"/>
  <c r="O3758" i="1"/>
  <c r="O3759" i="1"/>
  <c r="O3620" i="1"/>
  <c r="O3724" i="1"/>
  <c r="O3701" i="1"/>
  <c r="O3763" i="1"/>
  <c r="O3615" i="1"/>
  <c r="O1019" i="1"/>
  <c r="O3522" i="1"/>
  <c r="O2607" i="1"/>
  <c r="O3517" i="1"/>
  <c r="O3682" i="1"/>
  <c r="O3721" i="1"/>
  <c r="O3769" i="1"/>
  <c r="O3709" i="1"/>
  <c r="O3714" i="1"/>
  <c r="O3766" i="1"/>
  <c r="O3291" i="1"/>
  <c r="O709" i="1"/>
  <c r="O3699" i="1"/>
  <c r="O3726" i="1"/>
  <c r="O3703" i="1"/>
  <c r="O3719" i="1"/>
  <c r="O3722" i="1"/>
  <c r="O3717" i="1"/>
  <c r="O3720" i="1"/>
  <c r="O3767" i="1"/>
  <c r="O3705" i="1"/>
  <c r="O1345" i="1"/>
  <c r="O3509" i="1"/>
  <c r="O3765" i="1"/>
  <c r="O3764" i="1"/>
  <c r="O3624" i="1"/>
  <c r="O3692" i="1"/>
  <c r="O3706" i="1"/>
  <c r="O3573" i="1"/>
  <c r="O3612" i="1"/>
  <c r="O3301" i="1"/>
  <c r="O3582" i="1"/>
  <c r="O3716" i="1"/>
  <c r="O3710" i="1"/>
  <c r="O3694" i="1"/>
  <c r="O3288" i="1"/>
  <c r="O3673" i="1"/>
  <c r="O1078" i="1"/>
  <c r="O3531" i="1"/>
  <c r="O3713" i="1"/>
  <c r="O3695" i="1"/>
  <c r="O3607" i="1"/>
  <c r="O3711" i="1"/>
  <c r="O3702" i="1"/>
  <c r="O1893" i="1"/>
  <c r="O3581" i="1"/>
  <c r="O3693" i="1"/>
  <c r="O3672" i="1"/>
  <c r="O3668" i="1"/>
  <c r="O3663" i="1"/>
  <c r="O3629" i="1"/>
  <c r="O671" i="1"/>
  <c r="O3691" i="1"/>
  <c r="O3700" i="1"/>
  <c r="O2648" i="1"/>
  <c r="O3068" i="1"/>
  <c r="O3690" i="1"/>
  <c r="O2705" i="1"/>
  <c r="O3686" i="1"/>
  <c r="O2944" i="1"/>
  <c r="O3669" i="1"/>
  <c r="O3606" i="1"/>
  <c r="O3524" i="1"/>
  <c r="O1317" i="1"/>
  <c r="O3542" i="1"/>
  <c r="O3379" i="1"/>
  <c r="O3704" i="1"/>
  <c r="O2477" i="1"/>
  <c r="O963" i="1"/>
  <c r="O3687" i="1"/>
  <c r="O3685" i="1"/>
  <c r="O3675" i="1"/>
  <c r="O2828" i="1"/>
  <c r="O3230" i="1"/>
  <c r="O3628" i="1"/>
  <c r="O2542" i="1"/>
  <c r="O3680" i="1"/>
  <c r="O3400" i="1"/>
  <c r="O3365" i="1"/>
  <c r="O3670" i="1"/>
  <c r="O3574" i="1"/>
  <c r="O3688" i="1"/>
  <c r="O3664" i="1"/>
  <c r="O3415" i="1"/>
  <c r="O3665" i="1"/>
  <c r="O3625" i="1"/>
  <c r="O3671" i="1"/>
  <c r="O3666" i="1"/>
  <c r="O3677" i="1"/>
  <c r="O3667" i="1"/>
  <c r="O3621" i="1"/>
  <c r="O695" i="1"/>
  <c r="O3532" i="1"/>
  <c r="O3678" i="1"/>
  <c r="O3684" i="1"/>
  <c r="O1000" i="1"/>
  <c r="O3683" i="1"/>
  <c r="O3492" i="1"/>
  <c r="O3575" i="1"/>
  <c r="O3584" i="1"/>
  <c r="O3662" i="1"/>
  <c r="O3660" i="1"/>
  <c r="O3434" i="1"/>
  <c r="O713" i="1"/>
  <c r="O3047" i="1"/>
  <c r="O1912" i="1"/>
  <c r="O3461" i="1"/>
  <c r="O3623" i="1"/>
  <c r="O3579" i="1"/>
  <c r="O3659" i="1"/>
  <c r="O3572" i="1"/>
  <c r="O3655" i="1"/>
  <c r="O3608" i="1"/>
  <c r="O3557" i="1"/>
  <c r="O3151" i="1"/>
  <c r="O3549" i="1"/>
  <c r="O3356" i="1"/>
  <c r="O3394" i="1"/>
  <c r="O3585" i="1"/>
  <c r="O3613" i="1"/>
  <c r="O3658" i="1"/>
  <c r="O3366" i="1"/>
  <c r="O3602" i="1"/>
  <c r="O3614" i="1"/>
  <c r="O3651" i="1"/>
  <c r="O3616" i="1"/>
  <c r="O3009" i="1"/>
  <c r="O3653" i="1"/>
  <c r="O3578" i="1"/>
  <c r="O1114" i="1"/>
  <c r="O3657" i="1"/>
  <c r="O3234" i="1"/>
  <c r="O3425" i="1"/>
  <c r="O985" i="1"/>
  <c r="O3652" i="1"/>
  <c r="O3656" i="1"/>
  <c r="O3618" i="1"/>
  <c r="O3566" i="1"/>
  <c r="O7" i="1"/>
  <c r="O3436" i="1"/>
  <c r="O3619" i="1"/>
  <c r="O1888" i="1"/>
  <c r="O3443" i="1"/>
  <c r="O3617" i="1"/>
  <c r="O3555" i="1"/>
  <c r="O3611" i="1"/>
  <c r="O152" i="1"/>
  <c r="O3285" i="1"/>
  <c r="O3359" i="1"/>
  <c r="O3594" i="1"/>
  <c r="O3599" i="1"/>
  <c r="O3560" i="1"/>
  <c r="O3595" i="1"/>
  <c r="O3559" i="1"/>
  <c r="O3564" i="1"/>
  <c r="O3593" i="1"/>
  <c r="O981" i="1"/>
  <c r="O3289" i="1"/>
  <c r="O3609" i="1"/>
  <c r="O3565" i="1"/>
  <c r="O3592" i="1"/>
  <c r="O3610" i="1"/>
  <c r="O3290" i="1"/>
  <c r="O3423" i="1"/>
  <c r="O3600" i="1"/>
  <c r="O2296" i="1"/>
  <c r="O3154" i="1"/>
  <c r="O3554" i="1"/>
  <c r="O218" i="1"/>
  <c r="O3550" i="1"/>
  <c r="O3598" i="1"/>
  <c r="O3552" i="1"/>
  <c r="O3512" i="1"/>
  <c r="O3601" i="1"/>
  <c r="O3605" i="1"/>
  <c r="O3563" i="1"/>
  <c r="O3466" i="1"/>
  <c r="O3576" i="1"/>
  <c r="O3589" i="1"/>
  <c r="O3568" i="1"/>
  <c r="O3588" i="1"/>
  <c r="O3569" i="1"/>
  <c r="O3404" i="1"/>
  <c r="O3507" i="1"/>
  <c r="O3604" i="1"/>
  <c r="O672" i="1"/>
  <c r="O3583" i="1"/>
  <c r="O3518" i="1"/>
  <c r="O3577" i="1"/>
  <c r="O3567" i="1"/>
  <c r="O3408" i="1"/>
  <c r="O3464" i="1"/>
  <c r="O3596" i="1"/>
  <c r="O3525" i="1"/>
  <c r="O962" i="1"/>
  <c r="O3558" i="1"/>
  <c r="O3357" i="1"/>
  <c r="O3590" i="1"/>
  <c r="O3294" i="1"/>
  <c r="O3561" i="1"/>
  <c r="O3603" i="1"/>
  <c r="O3556" i="1"/>
  <c r="O3562" i="1"/>
  <c r="O1097" i="1"/>
  <c r="O3571" i="1"/>
  <c r="O3597" i="1"/>
  <c r="O2616" i="1"/>
  <c r="O1339" i="1"/>
  <c r="O517" i="1"/>
  <c r="O3219" i="1"/>
  <c r="O3543" i="1"/>
  <c r="O3553" i="1"/>
  <c r="O3417" i="1"/>
  <c r="O3292" i="1"/>
  <c r="O3424" i="1"/>
  <c r="O2552" i="1"/>
  <c r="O3491" i="1"/>
  <c r="O686" i="1"/>
  <c r="O3508" i="1"/>
  <c r="O3551" i="1"/>
  <c r="O3534" i="1"/>
  <c r="O2290" i="1"/>
  <c r="O3547" i="1"/>
  <c r="O3486" i="1"/>
  <c r="O3544" i="1"/>
  <c r="O2997" i="1"/>
  <c r="O3528" i="1"/>
  <c r="O2790" i="1"/>
  <c r="O3" i="1"/>
  <c r="O3548" i="1"/>
  <c r="O3502" i="1"/>
  <c r="O3545" i="1"/>
  <c r="O3495" i="1"/>
  <c r="O3546" i="1"/>
  <c r="O3427" i="1"/>
  <c r="O3494" i="1"/>
  <c r="O2676" i="1"/>
  <c r="O3519" i="1"/>
  <c r="O3510" i="1"/>
  <c r="O3541" i="1"/>
  <c r="O3476" i="1"/>
  <c r="O3442" i="1"/>
  <c r="O3539" i="1"/>
  <c r="O3533" i="1"/>
  <c r="O3475" i="1"/>
  <c r="O3498" i="1"/>
  <c r="O3470" i="1"/>
  <c r="O3360" i="1"/>
  <c r="O3536" i="1"/>
  <c r="O3497" i="1"/>
  <c r="O3473" i="1"/>
  <c r="O1908" i="1"/>
  <c r="O3504" i="1"/>
  <c r="O3529" i="1"/>
  <c r="O3501" i="1"/>
  <c r="O1021" i="1"/>
  <c r="O1777" i="1"/>
  <c r="O2159" i="1"/>
  <c r="O3530" i="1"/>
  <c r="O3527" i="1"/>
  <c r="O3500" i="1"/>
  <c r="O3526" i="1"/>
  <c r="O3430" i="1"/>
  <c r="O3493" i="1"/>
  <c r="O3472" i="1"/>
  <c r="O1006" i="1"/>
  <c r="O3485" i="1"/>
  <c r="O3389" i="1"/>
  <c r="O3489" i="1"/>
  <c r="O3396" i="1"/>
  <c r="O3538" i="1"/>
  <c r="O3480" i="1"/>
  <c r="O3511" i="1"/>
  <c r="O3482" i="1"/>
  <c r="O3499" i="1"/>
  <c r="O3503" i="1"/>
  <c r="O3537" i="1"/>
  <c r="O3506" i="1"/>
  <c r="O3513" i="1"/>
  <c r="O3496" i="1"/>
  <c r="O3535" i="1"/>
  <c r="O3390" i="1"/>
  <c r="O3393" i="1"/>
  <c r="O1002" i="1"/>
  <c r="O2160" i="1"/>
  <c r="O954" i="1"/>
  <c r="O2222" i="1"/>
  <c r="O3477" i="1"/>
  <c r="O682" i="1"/>
  <c r="O961" i="1"/>
  <c r="O3487" i="1"/>
  <c r="O3282" i="1"/>
  <c r="O953" i="1"/>
  <c r="O3490" i="1"/>
  <c r="O3484" i="1"/>
  <c r="O3413" i="1"/>
  <c r="O2618" i="1"/>
  <c r="O750" i="1"/>
  <c r="O3483" i="1"/>
  <c r="O3481" i="1"/>
  <c r="O3474" i="1"/>
  <c r="O3420" i="1"/>
  <c r="O3468" i="1"/>
  <c r="O3479" i="1"/>
  <c r="O3445" i="1"/>
  <c r="O3471" i="1"/>
  <c r="O3384" i="1"/>
  <c r="O2967" i="1"/>
  <c r="O3152" i="1"/>
  <c r="O3241" i="1"/>
  <c r="O3399" i="1"/>
  <c r="O3467" i="1"/>
  <c r="O2631" i="1"/>
  <c r="O3426" i="1"/>
  <c r="O1343" i="1"/>
  <c r="O995" i="1"/>
  <c r="O3431" i="1"/>
  <c r="O3469" i="1"/>
  <c r="O3447" i="1"/>
  <c r="O3410" i="1"/>
  <c r="O3465" i="1"/>
  <c r="O3433" i="1"/>
  <c r="O3362" i="1"/>
  <c r="O3225" i="1"/>
  <c r="O3458" i="1"/>
  <c r="O3298" i="1"/>
  <c r="O3462" i="1"/>
  <c r="O2658" i="1"/>
  <c r="O3406" i="1"/>
  <c r="O3245" i="1"/>
  <c r="O957" i="1"/>
  <c r="O1860" i="1"/>
  <c r="O3367" i="1"/>
  <c r="O3463" i="1"/>
  <c r="O3419" i="1"/>
  <c r="O3459" i="1"/>
  <c r="O3407" i="1"/>
  <c r="O3446" i="1"/>
  <c r="O3454" i="1"/>
  <c r="O3403" i="1"/>
  <c r="O3130" i="1"/>
  <c r="O3435" i="1"/>
  <c r="O2795" i="1"/>
  <c r="O3428" i="1"/>
  <c r="O3460" i="1"/>
  <c r="O3402" i="1"/>
  <c r="O3411" i="1"/>
  <c r="O3398" i="1"/>
  <c r="O3299" i="1"/>
  <c r="O3418" i="1"/>
  <c r="O1891" i="1"/>
  <c r="O1306" i="1"/>
  <c r="O3441" i="1"/>
  <c r="O3444" i="1"/>
  <c r="O2055" i="1"/>
  <c r="O3405" i="1"/>
  <c r="O3457" i="1"/>
  <c r="O3412" i="1"/>
  <c r="O3312" i="1"/>
  <c r="O3452" i="1"/>
  <c r="O3280" i="1"/>
  <c r="O3397" i="1"/>
  <c r="O3395" i="1"/>
  <c r="O3438" i="1"/>
  <c r="O3456" i="1"/>
  <c r="O3409" i="1"/>
  <c r="O3271" i="1"/>
  <c r="O3416" i="1"/>
  <c r="O3455" i="1"/>
  <c r="O3262" i="1"/>
  <c r="O3213" i="1"/>
  <c r="O3449" i="1"/>
  <c r="O3318" i="1"/>
  <c r="O3385" i="1"/>
  <c r="O700" i="1"/>
  <c r="O3421" i="1"/>
  <c r="O3453" i="1"/>
  <c r="O3432" i="1"/>
  <c r="O3450" i="1"/>
  <c r="O3401" i="1"/>
  <c r="O1794" i="1"/>
  <c r="O2491" i="1"/>
  <c r="O3451" i="1"/>
  <c r="O3440" i="1"/>
  <c r="O3429" i="1"/>
  <c r="O3422" i="1"/>
  <c r="O3439" i="1"/>
  <c r="O3448" i="1"/>
  <c r="O2527" i="1"/>
  <c r="O3414" i="1"/>
  <c r="O3029" i="1"/>
  <c r="O2004" i="1"/>
  <c r="O3383" i="1"/>
  <c r="O3337" i="1"/>
  <c r="O690" i="1"/>
  <c r="O3269" i="1"/>
  <c r="O3391" i="1"/>
  <c r="O3255" i="1"/>
  <c r="O1336" i="1"/>
  <c r="O2139" i="1"/>
  <c r="O3368" i="1"/>
  <c r="O2500" i="1"/>
  <c r="O3342" i="1"/>
  <c r="O2609" i="1"/>
  <c r="O971" i="1"/>
  <c r="O3358" i="1"/>
  <c r="O3381" i="1"/>
  <c r="O2289" i="1"/>
  <c r="O1772" i="1"/>
  <c r="O3354" i="1"/>
  <c r="O3170" i="1"/>
  <c r="O547" i="1"/>
  <c r="O3380" i="1"/>
  <c r="O3264" i="1"/>
  <c r="O752" i="1"/>
  <c r="O2617" i="1"/>
  <c r="O3261" i="1"/>
  <c r="O3189" i="1"/>
  <c r="O3382" i="1"/>
  <c r="O3387" i="1"/>
  <c r="O2971" i="1"/>
  <c r="O1009" i="1"/>
  <c r="O3386" i="1"/>
  <c r="O3364" i="1"/>
  <c r="O3218" i="1"/>
  <c r="O3378" i="1"/>
  <c r="O3392" i="1"/>
  <c r="O3369" i="1"/>
  <c r="O2606" i="1"/>
  <c r="O3388" i="1"/>
  <c r="O3376" i="1"/>
  <c r="O3231" i="1"/>
  <c r="O3375" i="1"/>
  <c r="O1311" i="1"/>
  <c r="O3351" i="1"/>
  <c r="O615" i="1"/>
  <c r="O3317" i="1"/>
  <c r="O3254" i="1"/>
  <c r="O3303" i="1"/>
  <c r="O679" i="1"/>
  <c r="O3341" i="1"/>
  <c r="O3315" i="1"/>
  <c r="O3352" i="1"/>
  <c r="O2633" i="1"/>
  <c r="O3374" i="1"/>
  <c r="O3377" i="1"/>
  <c r="O4024" i="1"/>
  <c r="O1315" i="1"/>
  <c r="O1848" i="1"/>
  <c r="O3336" i="1"/>
  <c r="O3276" i="1"/>
  <c r="O3286" i="1"/>
  <c r="O3373" i="1"/>
  <c r="O3252" i="1"/>
  <c r="O2668" i="1"/>
  <c r="O3370" i="1"/>
  <c r="O3371" i="1"/>
  <c r="O3361" i="1"/>
  <c r="O3329" i="1"/>
  <c r="O3353" i="1"/>
  <c r="O3309" i="1"/>
  <c r="O3287" i="1"/>
  <c r="O3343" i="1"/>
  <c r="O3372" i="1"/>
  <c r="O3349" i="1"/>
  <c r="O3257" i="1"/>
  <c r="O3348" i="1"/>
  <c r="O3345" i="1"/>
  <c r="O3040" i="1"/>
  <c r="O3350" i="1"/>
  <c r="O3355" i="1"/>
  <c r="O3229" i="1"/>
  <c r="O3300" i="1"/>
  <c r="O3182" i="1"/>
  <c r="O219" i="1"/>
  <c r="O1782" i="1"/>
  <c r="O3330" i="1"/>
  <c r="O673" i="1"/>
  <c r="O3275" i="1"/>
  <c r="O3035" i="1"/>
  <c r="O3347" i="1"/>
  <c r="O2608" i="1"/>
  <c r="O748" i="1"/>
  <c r="O3258" i="1"/>
  <c r="O1001" i="1"/>
  <c r="O3247" i="1"/>
  <c r="O3010" i="1"/>
  <c r="O3175" i="1"/>
  <c r="O3235" i="1"/>
  <c r="O1810" i="1"/>
  <c r="O3283" i="1"/>
  <c r="O3052" i="1"/>
  <c r="O3296" i="1"/>
  <c r="O3024" i="1"/>
  <c r="O3346" i="1"/>
  <c r="O3263" i="1"/>
  <c r="O1319" i="1"/>
  <c r="O3322" i="1"/>
  <c r="O3092" i="1"/>
  <c r="O3181" i="1"/>
  <c r="O3268" i="1"/>
  <c r="O3027" i="1"/>
  <c r="O3308" i="1"/>
  <c r="O3214" i="1"/>
  <c r="O2252" i="1"/>
  <c r="O3227" i="1"/>
  <c r="O2262" i="1"/>
  <c r="O3239" i="1"/>
  <c r="O3013" i="1"/>
  <c r="O3250" i="1"/>
  <c r="O3081" i="1"/>
  <c r="O2278" i="1"/>
  <c r="O3259" i="1"/>
  <c r="O3266" i="1"/>
  <c r="O3316" i="1"/>
  <c r="O3238" i="1"/>
  <c r="O3187" i="1"/>
  <c r="O3278" i="1"/>
  <c r="O3302" i="1"/>
  <c r="O3340" i="1"/>
  <c r="O2675" i="1"/>
  <c r="O393" i="1"/>
  <c r="O3273" i="1"/>
  <c r="O1797" i="1"/>
  <c r="O1542" i="1"/>
  <c r="O674" i="1"/>
  <c r="O3249" i="1"/>
  <c r="O2841" i="1"/>
  <c r="O3295" i="1"/>
  <c r="O3895" i="1"/>
  <c r="O3260" i="1"/>
  <c r="O3339" i="1"/>
  <c r="O3180" i="1"/>
  <c r="O3307" i="1"/>
  <c r="O1898" i="1"/>
  <c r="O2528" i="1"/>
  <c r="O3178" i="1"/>
  <c r="O3240" i="1"/>
  <c r="O2287" i="1"/>
  <c r="O3305" i="1"/>
  <c r="O3253" i="1"/>
  <c r="O3277" i="1"/>
  <c r="O3326" i="1"/>
  <c r="O2033" i="1"/>
  <c r="O3243" i="1"/>
  <c r="O3338" i="1"/>
  <c r="O3265" i="1"/>
  <c r="O3331" i="1"/>
  <c r="O2987" i="1"/>
  <c r="O3048" i="1"/>
  <c r="O3270" i="1"/>
  <c r="O3233" i="1"/>
  <c r="O3311" i="1"/>
  <c r="O2834" i="1"/>
  <c r="O3328" i="1"/>
  <c r="O3248" i="1"/>
  <c r="O3246" i="1"/>
  <c r="O3314" i="1"/>
  <c r="O3321" i="1"/>
  <c r="O3237" i="1"/>
  <c r="O3274" i="1"/>
  <c r="O3335" i="1"/>
  <c r="O3267" i="1"/>
  <c r="O3334" i="1"/>
  <c r="O2982" i="1"/>
  <c r="O2545" i="1"/>
  <c r="O3149" i="1"/>
  <c r="O3018" i="1"/>
  <c r="O3320" i="1"/>
  <c r="O3332" i="1"/>
  <c r="O3256" i="1"/>
  <c r="O3333" i="1"/>
  <c r="O3244" i="1"/>
  <c r="O3325" i="1"/>
  <c r="O3236" i="1"/>
  <c r="O3306" i="1"/>
  <c r="O3313" i="1"/>
  <c r="O3251" i="1"/>
  <c r="O2559" i="1"/>
  <c r="O2560" i="1"/>
  <c r="O2966" i="1"/>
  <c r="O2084" i="1"/>
  <c r="O3327" i="1"/>
  <c r="O3242" i="1"/>
  <c r="O2836" i="1"/>
  <c r="O1693" i="1"/>
  <c r="O3323" i="1"/>
  <c r="O3324" i="1"/>
  <c r="O3304" i="1"/>
  <c r="O3319" i="1"/>
  <c r="O3297" i="1"/>
  <c r="O2604" i="1"/>
  <c r="O3171" i="1"/>
  <c r="O3272" i="1"/>
  <c r="O3310" i="1"/>
  <c r="O1139" i="1"/>
  <c r="O3155" i="1"/>
  <c r="O3186" i="1"/>
  <c r="O2999" i="1"/>
  <c r="O3224" i="1"/>
  <c r="O3212" i="1"/>
  <c r="O3223" i="1"/>
  <c r="O3226" i="1"/>
  <c r="O3228" i="1"/>
  <c r="O2820" i="1"/>
  <c r="O3008" i="1"/>
  <c r="O1785" i="1"/>
  <c r="O1802" i="1"/>
  <c r="O3216" i="1"/>
  <c r="O2671" i="1"/>
  <c r="O1819" i="1"/>
  <c r="O3179" i="1"/>
  <c r="O3002" i="1"/>
  <c r="O3220" i="1"/>
  <c r="O2254" i="1"/>
  <c r="O3215" i="1"/>
  <c r="O2" i="1"/>
  <c r="O3222" i="1"/>
  <c r="O2493" i="1"/>
  <c r="O3049" i="1"/>
  <c r="O3172" i="1"/>
  <c r="O3217" i="1"/>
  <c r="O3042" i="1"/>
  <c r="O3221" i="1"/>
  <c r="O2213" i="1"/>
  <c r="O3188" i="1"/>
  <c r="O3211" i="1"/>
  <c r="O3210" i="1"/>
  <c r="O1861" i="1"/>
  <c r="O3051" i="1"/>
  <c r="O3033" i="1"/>
  <c r="O710" i="1"/>
  <c r="O3039" i="1"/>
  <c r="O681" i="1"/>
  <c r="O221" i="1"/>
  <c r="O1384" i="1"/>
  <c r="O2621" i="1"/>
  <c r="O3184" i="1"/>
  <c r="O3173" i="1"/>
  <c r="O2664" i="1"/>
  <c r="O3012" i="1"/>
  <c r="O3177" i="1"/>
  <c r="O1686" i="1"/>
  <c r="O3633" i="1"/>
  <c r="O3185" i="1"/>
  <c r="O2558" i="1"/>
  <c r="O3174" i="1"/>
  <c r="O3015" i="1"/>
  <c r="O2624" i="1"/>
  <c r="O3176" i="1"/>
  <c r="O1015" i="1"/>
  <c r="O3160" i="1"/>
  <c r="O2692" i="1"/>
  <c r="O3031" i="1"/>
  <c r="O3183" i="1"/>
  <c r="O3032" i="1"/>
  <c r="O1045" i="1"/>
  <c r="O3169" i="1"/>
  <c r="O2813" i="1"/>
  <c r="O3030" i="1"/>
  <c r="O3066" i="1"/>
  <c r="O2041" i="1"/>
  <c r="O3036" i="1"/>
  <c r="O2669" i="1"/>
  <c r="O2625" i="1"/>
  <c r="O3037" i="1"/>
  <c r="O3038" i="1"/>
  <c r="O3165" i="1"/>
  <c r="O2670" i="1"/>
  <c r="O487" i="1"/>
  <c r="O2835" i="1"/>
  <c r="O1889" i="1"/>
  <c r="O3020" i="1"/>
  <c r="O2603" i="1"/>
  <c r="O2598" i="1"/>
  <c r="O3161" i="1"/>
  <c r="O3158" i="1"/>
  <c r="O3162" i="1"/>
  <c r="O3156" i="1"/>
  <c r="O3044" i="1"/>
  <c r="O3045" i="1"/>
  <c r="O3023" i="1"/>
  <c r="O1807" i="1"/>
  <c r="O1436" i="1"/>
  <c r="O1892" i="1"/>
  <c r="O3157" i="1"/>
  <c r="O2551" i="1"/>
  <c r="O2965" i="1"/>
  <c r="O2996" i="1"/>
  <c r="O3163" i="1"/>
  <c r="O3168" i="1"/>
  <c r="O3164" i="1"/>
  <c r="O3014" i="1"/>
  <c r="O2303" i="1"/>
  <c r="O3028" i="1"/>
  <c r="O3043" i="1"/>
  <c r="O3016" i="1"/>
  <c r="O3167" i="1"/>
  <c r="O3041" i="1"/>
  <c r="O1066" i="1"/>
  <c r="O2129" i="1"/>
  <c r="O3050" i="1"/>
  <c r="O749" i="1"/>
  <c r="O2978" i="1"/>
  <c r="O3046" i="1"/>
  <c r="O3034" i="1"/>
  <c r="O3150" i="1"/>
  <c r="O2031" i="1"/>
  <c r="O3159" i="1"/>
  <c r="O3005" i="1"/>
  <c r="O3166" i="1"/>
  <c r="O3001" i="1"/>
  <c r="O2983" i="1"/>
  <c r="O2995" i="1"/>
  <c r="O2831" i="1"/>
  <c r="O3003" i="1"/>
  <c r="O3109" i="1"/>
  <c r="O2990" i="1"/>
  <c r="O2933" i="1"/>
  <c r="O2192" i="1"/>
  <c r="O1332" i="1"/>
  <c r="O3026" i="1"/>
  <c r="O2818" i="1"/>
  <c r="O896" i="1"/>
  <c r="O3022" i="1"/>
  <c r="O2726" i="1"/>
  <c r="O751" i="1"/>
  <c r="O1307" i="1"/>
  <c r="O3004" i="1"/>
  <c r="O3017" i="1"/>
  <c r="O482" i="1"/>
  <c r="O2980" i="1"/>
  <c r="O3025" i="1"/>
  <c r="O2975" i="1"/>
  <c r="O3000" i="1"/>
  <c r="O2998" i="1"/>
  <c r="O2464" i="1"/>
  <c r="O2816" i="1"/>
  <c r="O134" i="1"/>
  <c r="O3006" i="1"/>
  <c r="O3019" i="1"/>
  <c r="O2991" i="1"/>
  <c r="O2988" i="1"/>
  <c r="O3021" i="1"/>
  <c r="O2826" i="1"/>
  <c r="O1932" i="1"/>
  <c r="O3146" i="1"/>
  <c r="O485" i="1"/>
  <c r="O2974" i="1"/>
  <c r="O3011" i="1"/>
  <c r="O3007" i="1"/>
  <c r="O2986" i="1"/>
  <c r="O2859" i="1"/>
  <c r="O2973" i="1"/>
  <c r="O2050" i="1"/>
  <c r="O1767" i="1"/>
  <c r="O2483" i="1"/>
  <c r="O2837" i="1"/>
  <c r="O2634" i="1"/>
  <c r="O2976" i="1"/>
  <c r="O2994" i="1"/>
  <c r="O1079" i="1"/>
  <c r="O2985" i="1"/>
  <c r="O394" i="1"/>
  <c r="O1827" i="1"/>
  <c r="O2619" i="1"/>
  <c r="O2800" i="1"/>
  <c r="O2730" i="1"/>
  <c r="O2476" i="1"/>
  <c r="O2794" i="1"/>
  <c r="O2981" i="1"/>
  <c r="O3073" i="1"/>
  <c r="O2993" i="1"/>
  <c r="O2963" i="1"/>
  <c r="O2929" i="1"/>
  <c r="O2535" i="1"/>
  <c r="O2992" i="1"/>
  <c r="O2942" i="1"/>
  <c r="O2488" i="1"/>
  <c r="O2989" i="1"/>
  <c r="O2972" i="1"/>
  <c r="O2938" i="1"/>
  <c r="O1199" i="1"/>
  <c r="O2977" i="1"/>
  <c r="O2979" i="1"/>
  <c r="O515" i="1"/>
  <c r="O974" i="1"/>
  <c r="O2815" i="1"/>
  <c r="O2840" i="1"/>
  <c r="O2281" i="1"/>
  <c r="O1479" i="1"/>
  <c r="O3191" i="1"/>
  <c r="O1799" i="1"/>
  <c r="O2550" i="1"/>
  <c r="O2492" i="1"/>
  <c r="O2832" i="1"/>
  <c r="O444" i="1"/>
  <c r="O3064" i="1"/>
  <c r="O2620" i="1"/>
  <c r="O946" i="1"/>
  <c r="O2940" i="1"/>
  <c r="O2788" i="1"/>
  <c r="O2964" i="1"/>
  <c r="O3111" i="1"/>
  <c r="O2791" i="1"/>
  <c r="O2808" i="1"/>
  <c r="O989" i="1"/>
  <c r="O2799" i="1"/>
  <c r="O1011" i="1"/>
  <c r="O2969" i="1"/>
  <c r="O473" i="1"/>
  <c r="O2928" i="1"/>
  <c r="O2796" i="1"/>
  <c r="O956" i="1"/>
  <c r="O2941" i="1"/>
  <c r="O2970" i="1"/>
  <c r="O2541" i="1"/>
  <c r="O2968" i="1"/>
  <c r="O2817" i="1"/>
  <c r="O2827" i="1"/>
  <c r="O2924" i="1"/>
  <c r="O2814" i="1"/>
  <c r="O2630" i="1"/>
  <c r="O1090" i="1"/>
  <c r="O1568" i="1"/>
  <c r="O2842" i="1"/>
  <c r="O2824" i="1"/>
  <c r="O2931" i="1"/>
  <c r="O2502" i="1"/>
  <c r="O2870" i="1"/>
  <c r="O2613" i="1"/>
  <c r="O2530" i="1"/>
  <c r="O2638" i="1"/>
  <c r="O3104" i="1"/>
  <c r="O2926" i="1"/>
  <c r="O2266" i="1"/>
  <c r="O2555" i="1"/>
  <c r="O2830" i="1"/>
  <c r="O2193" i="1"/>
  <c r="O2937" i="1"/>
  <c r="O2040" i="1"/>
  <c r="O2810" i="1"/>
  <c r="O2276" i="1"/>
  <c r="O2605" i="1"/>
  <c r="O2809" i="1"/>
  <c r="O2823" i="1"/>
  <c r="O4035" i="1"/>
  <c r="O1320" i="1"/>
  <c r="O2531" i="1"/>
  <c r="O703" i="1"/>
  <c r="O2927" i="1"/>
  <c r="O2825" i="1"/>
  <c r="O2822" i="1"/>
  <c r="O2935" i="1"/>
  <c r="O2819" i="1"/>
  <c r="O2821" i="1"/>
  <c r="O2714" i="1"/>
  <c r="O2838" i="1"/>
  <c r="O2034" i="1"/>
  <c r="O2699" i="1"/>
  <c r="O2554" i="1"/>
  <c r="O2812" i="1"/>
  <c r="O2622" i="1"/>
  <c r="O2923" i="1"/>
  <c r="O2829" i="1"/>
  <c r="O2807" i="1"/>
  <c r="O1026" i="1"/>
  <c r="O2526" i="1"/>
  <c r="O2475" i="1"/>
  <c r="O2939" i="1"/>
  <c r="O2833" i="1"/>
  <c r="O2480" i="1"/>
  <c r="O2839" i="1"/>
  <c r="O2540" i="1"/>
  <c r="O1323" i="1"/>
  <c r="O2932" i="1"/>
  <c r="O2498" i="1"/>
  <c r="O2936" i="1"/>
  <c r="O2925" i="1"/>
  <c r="O2930" i="1"/>
  <c r="O2934" i="1"/>
  <c r="O2481" i="1"/>
  <c r="O1830" i="1"/>
  <c r="O2811" i="1"/>
  <c r="O2711" i="1"/>
  <c r="O2291" i="1"/>
  <c r="O2494" i="1"/>
  <c r="O2228" i="1"/>
  <c r="O2267" i="1"/>
  <c r="O1816" i="1"/>
  <c r="O2655" i="1"/>
  <c r="O1182" i="1"/>
  <c r="O2789" i="1"/>
  <c r="O3091" i="1"/>
  <c r="O2806" i="1"/>
  <c r="O2637" i="1"/>
  <c r="O2538" i="1"/>
  <c r="O2032" i="1"/>
  <c r="O2731" i="1"/>
  <c r="O2561" i="1"/>
  <c r="O2802" i="1"/>
  <c r="O1309" i="1"/>
  <c r="O2104" i="1"/>
  <c r="O2547" i="1"/>
  <c r="O2708" i="1"/>
  <c r="O2663" i="1"/>
  <c r="O924" i="1"/>
  <c r="O2719" i="1"/>
  <c r="O2727" i="1"/>
  <c r="O1222" i="1"/>
  <c r="O2639" i="1"/>
  <c r="O2269" i="1"/>
  <c r="O2797" i="1"/>
  <c r="O2489" i="1"/>
  <c r="O2798" i="1"/>
  <c r="O2724" i="1"/>
  <c r="O2501" i="1"/>
  <c r="O2805" i="1"/>
  <c r="O2659" i="1"/>
  <c r="O2787" i="1"/>
  <c r="O2479" i="1"/>
  <c r="O2801" i="1"/>
  <c r="O2199" i="1"/>
  <c r="O2533" i="1"/>
  <c r="O2793" i="1"/>
  <c r="O1468" i="1"/>
  <c r="O2496" i="1"/>
  <c r="O2409" i="1"/>
  <c r="O2495" i="1"/>
  <c r="O2556" i="1"/>
  <c r="O2548" i="1"/>
  <c r="O2473" i="1"/>
  <c r="O2735" i="1"/>
  <c r="O2804" i="1"/>
  <c r="O2741" i="1"/>
  <c r="O2626" i="1"/>
  <c r="O1894" i="1"/>
  <c r="O2803" i="1"/>
  <c r="O2783" i="1"/>
  <c r="O2792" i="1"/>
  <c r="O2298" i="1"/>
  <c r="O2641" i="1"/>
  <c r="O2709" i="1"/>
  <c r="O2529" i="1"/>
  <c r="O2282" i="1"/>
  <c r="O2712" i="1"/>
  <c r="O2268" i="1"/>
  <c r="O1806" i="1"/>
  <c r="O2210" i="1"/>
  <c r="O1513" i="1"/>
  <c r="O2623" i="1"/>
  <c r="O1433" i="1"/>
  <c r="O2713" i="1"/>
  <c r="O1784" i="1"/>
  <c r="O1606" i="1"/>
  <c r="O2742" i="1"/>
  <c r="O2203" i="1"/>
  <c r="O2457" i="1"/>
  <c r="O2611" i="1"/>
  <c r="O1805" i="1"/>
  <c r="O2497" i="1"/>
  <c r="O2482" i="1"/>
  <c r="O3799" i="1"/>
  <c r="O2718" i="1"/>
  <c r="O2260" i="1"/>
  <c r="O2786" i="1"/>
  <c r="O2614" i="1"/>
  <c r="O2191" i="1"/>
  <c r="O2549" i="1"/>
  <c r="O2725" i="1"/>
  <c r="O2342" i="1"/>
  <c r="O2562" i="1"/>
  <c r="O3113" i="1"/>
  <c r="O2019" i="1"/>
  <c r="O2470" i="1"/>
  <c r="O2311" i="1"/>
  <c r="O2544" i="1"/>
  <c r="O2285" i="1"/>
  <c r="O2721" i="1"/>
  <c r="O2732" i="1"/>
  <c r="O2733" i="1"/>
  <c r="O2784" i="1"/>
  <c r="O2523" i="1"/>
  <c r="O2722" i="1"/>
  <c r="O2484" i="1"/>
  <c r="O2474" i="1"/>
  <c r="O2463" i="1"/>
  <c r="O3148" i="1"/>
  <c r="O2640" i="1"/>
  <c r="O2557" i="1"/>
  <c r="O2612" i="1"/>
  <c r="O2635" i="1"/>
  <c r="O2653" i="1"/>
  <c r="O2525" i="1"/>
  <c r="O2715" i="1"/>
  <c r="O2271" i="1"/>
  <c r="O2543" i="1"/>
  <c r="O2460" i="1"/>
  <c r="O2462" i="1"/>
  <c r="O1702" i="1"/>
  <c r="O2546" i="1"/>
  <c r="O2487" i="1"/>
  <c r="O1003" i="1"/>
  <c r="O2720" i="1"/>
  <c r="O2490" i="1"/>
  <c r="O2737" i="1"/>
  <c r="O2710" i="1"/>
  <c r="O2738" i="1"/>
  <c r="O2309" i="1"/>
  <c r="O2632" i="1"/>
  <c r="O2553" i="1"/>
  <c r="O2723" i="1"/>
  <c r="O2532" i="1"/>
  <c r="O2524" i="1"/>
  <c r="O2667" i="1"/>
  <c r="O2665" i="1"/>
  <c r="O2334" i="1"/>
  <c r="O2534" i="1"/>
  <c r="O2184" i="1"/>
  <c r="O2313" i="1"/>
  <c r="O1535" i="1"/>
  <c r="O741" i="1"/>
  <c r="O2636" i="1"/>
  <c r="O2666" i="1"/>
  <c r="O2539" i="1"/>
  <c r="O2453" i="1"/>
  <c r="O2717" i="1"/>
  <c r="O2456" i="1"/>
  <c r="O1068" i="1"/>
  <c r="O2610" i="1"/>
  <c r="O2739" i="1"/>
  <c r="O2314" i="1"/>
  <c r="O2537" i="1"/>
  <c r="O2307" i="1"/>
  <c r="O2629" i="1"/>
  <c r="O2736" i="1"/>
  <c r="O2642" i="1"/>
  <c r="O2486" i="1"/>
  <c r="O2728" i="1"/>
  <c r="O2716" i="1"/>
  <c r="O2734" i="1"/>
  <c r="O669" i="1"/>
  <c r="O2729" i="1"/>
  <c r="O2536" i="1"/>
  <c r="O2627" i="1"/>
  <c r="O2485" i="1"/>
  <c r="O2499" i="1"/>
  <c r="O2628" i="1"/>
  <c r="O2740" i="1"/>
  <c r="O2785" i="1"/>
  <c r="O2472" i="1"/>
  <c r="O1337" i="1"/>
  <c r="O1911" i="1"/>
  <c r="O2469" i="1"/>
  <c r="O1326" i="1"/>
  <c r="O478" i="1"/>
  <c r="O2478" i="1"/>
  <c r="O1887" i="1"/>
  <c r="O481" i="1"/>
  <c r="O2471" i="1"/>
  <c r="O1787" i="1"/>
  <c r="O2447" i="1"/>
  <c r="O2215" i="1"/>
  <c r="O1266" i="1"/>
  <c r="O2451" i="1"/>
  <c r="O2275" i="1"/>
  <c r="O2444" i="1"/>
  <c r="O2329" i="1"/>
  <c r="O1478" i="1"/>
  <c r="O140" i="1"/>
  <c r="O2310" i="1"/>
  <c r="O2231" i="1"/>
  <c r="O1754" i="1"/>
  <c r="O996" i="1"/>
  <c r="O1873" i="1"/>
  <c r="O2454" i="1"/>
  <c r="O2107" i="1"/>
  <c r="O2449" i="1"/>
  <c r="O2016" i="1"/>
  <c r="O2061" i="1"/>
  <c r="O3115" i="1"/>
  <c r="O923" i="1"/>
  <c r="O704" i="1"/>
  <c r="O2445" i="1"/>
  <c r="O2467" i="1"/>
  <c r="O2171" i="1"/>
  <c r="O2461" i="1"/>
  <c r="O2147" i="1"/>
  <c r="O2465" i="1"/>
  <c r="O2219" i="1"/>
  <c r="O2448" i="1"/>
  <c r="O2468" i="1"/>
  <c r="O2333" i="1"/>
  <c r="O2337" i="1"/>
  <c r="O2455" i="1"/>
  <c r="O1971" i="1"/>
  <c r="O2450" i="1"/>
  <c r="O2458" i="1"/>
  <c r="O2304" i="1"/>
  <c r="O2301" i="1"/>
  <c r="O2459" i="1"/>
  <c r="O2302" i="1"/>
  <c r="O2452" i="1"/>
  <c r="O2466" i="1"/>
  <c r="O185" i="1"/>
  <c r="O2297" i="1"/>
  <c r="O2245" i="1"/>
  <c r="O2322" i="1"/>
  <c r="O1977" i="1"/>
  <c r="O2340" i="1"/>
  <c r="O2446" i="1"/>
  <c r="O2319" i="1"/>
  <c r="O2082" i="1"/>
  <c r="O2206" i="1"/>
  <c r="O2263" i="1"/>
  <c r="O281" i="1"/>
  <c r="O1533" i="1"/>
  <c r="O2036" i="1"/>
  <c r="O628" i="1"/>
  <c r="O2220" i="1"/>
  <c r="O2284" i="1"/>
  <c r="O2218" i="1"/>
  <c r="O1896" i="1"/>
  <c r="O469" i="1"/>
  <c r="O2194" i="1"/>
  <c r="O2234" i="1"/>
  <c r="O1969" i="1"/>
  <c r="O2341" i="1"/>
  <c r="O1922" i="1"/>
  <c r="O2317" i="1"/>
  <c r="O2306" i="1"/>
  <c r="O2274" i="1"/>
  <c r="O2240" i="1"/>
  <c r="O2214" i="1"/>
  <c r="O2293" i="1"/>
  <c r="O2320" i="1"/>
  <c r="O2072" i="1"/>
  <c r="O2294" i="1"/>
  <c r="O2443" i="1"/>
  <c r="O847" i="1"/>
  <c r="O2226" i="1"/>
  <c r="O2331" i="1"/>
  <c r="O2272" i="1"/>
  <c r="O1798" i="1"/>
  <c r="O2277" i="1"/>
  <c r="O2224" i="1"/>
  <c r="O2230" i="1"/>
  <c r="O3795" i="1"/>
  <c r="O2167" i="1"/>
  <c r="O2216" i="1"/>
  <c r="O1856" i="1"/>
  <c r="O2273" i="1"/>
  <c r="O2106" i="1"/>
  <c r="O2093" i="1"/>
  <c r="O2279" i="1"/>
  <c r="O2315" i="1"/>
  <c r="O1765" i="1"/>
  <c r="O2323" i="1"/>
  <c r="O2020" i="1"/>
  <c r="O2295" i="1"/>
  <c r="O2283" i="1"/>
  <c r="O1593" i="1"/>
  <c r="O2321" i="1"/>
  <c r="O2305" i="1"/>
  <c r="O2091" i="1"/>
  <c r="O2318" i="1"/>
  <c r="O2300" i="1"/>
  <c r="O2336" i="1"/>
  <c r="O1511" i="1"/>
  <c r="O3846" i="1"/>
  <c r="O2288" i="1"/>
  <c r="O2308" i="1"/>
  <c r="O2257" i="1"/>
  <c r="O2264" i="1"/>
  <c r="O2196" i="1"/>
  <c r="O2037" i="1"/>
  <c r="O2255" i="1"/>
  <c r="O2312" i="1"/>
  <c r="O2200" i="1"/>
  <c r="O2286" i="1"/>
  <c r="O2330" i="1"/>
  <c r="O2339" i="1"/>
  <c r="O2292" i="1"/>
  <c r="O1853" i="1"/>
  <c r="O2211" i="1"/>
  <c r="O2280" i="1"/>
  <c r="O2316" i="1"/>
  <c r="O2225" i="1"/>
  <c r="O2338" i="1"/>
  <c r="O2092" i="1"/>
  <c r="O2335" i="1"/>
  <c r="O2265" i="1"/>
  <c r="O2259" i="1"/>
  <c r="O2270" i="1"/>
  <c r="O2332" i="1"/>
  <c r="O2256" i="1"/>
  <c r="O1781" i="1"/>
  <c r="O2205" i="1"/>
  <c r="O2204" i="1"/>
  <c r="O1759" i="1"/>
  <c r="O2054" i="1"/>
  <c r="O2046" i="1"/>
  <c r="O2261" i="1"/>
  <c r="O1764" i="1"/>
  <c r="O2221" i="1"/>
  <c r="O2233" i="1"/>
  <c r="O2118" i="1"/>
  <c r="O1615" i="1"/>
  <c r="O3975" i="1"/>
  <c r="O2182" i="1"/>
  <c r="O2235" i="1"/>
  <c r="O2247" i="1"/>
  <c r="O3985" i="1"/>
  <c r="O2223" i="1"/>
  <c r="O650" i="1"/>
  <c r="O2258" i="1"/>
  <c r="O2209" i="1"/>
  <c r="O2217" i="1"/>
  <c r="O2250" i="1"/>
  <c r="O1841" i="1"/>
  <c r="O2049" i="1"/>
  <c r="O553" i="1"/>
  <c r="O2253" i="1"/>
  <c r="O2087" i="1"/>
  <c r="O2248" i="1"/>
  <c r="O2183" i="1"/>
  <c r="O2076" i="1"/>
  <c r="O2232" i="1"/>
  <c r="O2229" i="1"/>
  <c r="O2207" i="1"/>
  <c r="O2109" i="1"/>
  <c r="O2243" i="1"/>
  <c r="O2237" i="1"/>
  <c r="O2014" i="1"/>
  <c r="O1207" i="1"/>
  <c r="O4037" i="1"/>
  <c r="O2065" i="1"/>
  <c r="O2212" i="1"/>
  <c r="O2197" i="1"/>
  <c r="O2241" i="1"/>
  <c r="O2251" i="1"/>
  <c r="O2242" i="1"/>
  <c r="O2057" i="1"/>
  <c r="O2208" i="1"/>
  <c r="O2108" i="1"/>
  <c r="O2201" i="1"/>
  <c r="O2017" i="1"/>
  <c r="O778" i="1"/>
  <c r="O2249" i="1"/>
  <c r="O2030" i="1"/>
  <c r="O2005" i="1"/>
  <c r="O969" i="1"/>
  <c r="O2027" i="1"/>
  <c r="O689" i="1"/>
  <c r="O2169" i="1"/>
  <c r="O2227" i="1"/>
  <c r="O2238" i="1"/>
  <c r="O2236" i="1"/>
  <c r="O4108" i="1"/>
  <c r="O2246" i="1"/>
  <c r="O2244" i="1"/>
  <c r="O2239" i="1"/>
  <c r="O1761" i="1"/>
  <c r="O2195" i="1"/>
  <c r="O2098" i="1"/>
  <c r="O2198" i="1"/>
  <c r="O2202" i="1"/>
  <c r="O1522" i="1"/>
  <c r="O1217" i="1"/>
  <c r="O1832" i="1"/>
  <c r="O2090" i="1"/>
  <c r="O2085" i="1"/>
  <c r="O2180" i="1"/>
  <c r="O2602" i="1"/>
  <c r="O1885" i="1"/>
  <c r="O2052" i="1"/>
  <c r="O2115" i="1"/>
  <c r="O2042" i="1"/>
  <c r="O1529" i="1"/>
  <c r="O2188" i="1"/>
  <c r="O2704" i="1"/>
  <c r="O2023" i="1"/>
  <c r="O2048" i="1"/>
  <c r="O2003" i="1"/>
  <c r="O1333" i="1"/>
  <c r="O2679" i="1"/>
  <c r="O1570" i="1"/>
  <c r="O1076" i="1"/>
  <c r="O2077" i="1"/>
  <c r="O2902" i="1"/>
  <c r="O2175" i="1"/>
  <c r="O1958" i="1"/>
  <c r="O2181" i="1"/>
  <c r="O1746" i="1"/>
  <c r="O2174" i="1"/>
  <c r="O1970" i="1"/>
  <c r="O2698" i="1"/>
  <c r="O2117" i="1"/>
  <c r="O1264" i="1"/>
  <c r="O2166" i="1"/>
  <c r="O2189" i="1"/>
  <c r="O1854" i="1"/>
  <c r="O2039" i="1"/>
  <c r="O2187" i="1"/>
  <c r="O2071" i="1"/>
  <c r="O2177" i="1"/>
  <c r="O2022" i="1"/>
  <c r="O2190" i="1"/>
  <c r="O2186" i="1"/>
  <c r="O2038" i="1"/>
  <c r="O2047" i="1"/>
  <c r="O2163" i="1"/>
  <c r="O2062" i="1"/>
  <c r="O2075" i="1"/>
  <c r="O2674" i="1"/>
  <c r="O2116" i="1"/>
  <c r="O2012" i="1"/>
  <c r="O1341" i="1"/>
  <c r="O2185" i="1"/>
  <c r="O2008" i="1"/>
  <c r="O280" i="1"/>
  <c r="O1884" i="1"/>
  <c r="O1096" i="1"/>
  <c r="O2119" i="1"/>
  <c r="O2015" i="1"/>
  <c r="O2078" i="1"/>
  <c r="O2168" i="1"/>
  <c r="O2170" i="1"/>
  <c r="O2102" i="1"/>
  <c r="O2172" i="1"/>
  <c r="O2179" i="1"/>
  <c r="O2173" i="1"/>
  <c r="O2060" i="1"/>
  <c r="O2099" i="1"/>
  <c r="O2114" i="1"/>
  <c r="O2051" i="1"/>
  <c r="O2058" i="1"/>
  <c r="O2059" i="1"/>
  <c r="O2028" i="1"/>
  <c r="O1840" i="1"/>
  <c r="O2083" i="1"/>
  <c r="O1756" i="1"/>
  <c r="O2026" i="1"/>
  <c r="O2044" i="1"/>
  <c r="O1005" i="1"/>
  <c r="O1480" i="1"/>
  <c r="O2176" i="1"/>
  <c r="O2178" i="1"/>
  <c r="O2063" i="1"/>
  <c r="O1181" i="1"/>
  <c r="O898" i="1"/>
  <c r="O2064" i="1"/>
  <c r="O2111" i="1"/>
  <c r="O1362" i="1"/>
  <c r="O3636" i="1"/>
  <c r="O2095" i="1"/>
  <c r="O2007" i="1"/>
  <c r="O1986" i="1"/>
  <c r="O1831" i="1"/>
  <c r="O2067" i="1"/>
  <c r="O2069" i="1"/>
  <c r="O1618" i="1"/>
  <c r="O2657" i="1"/>
  <c r="O2029" i="1"/>
  <c r="O2120" i="1"/>
  <c r="O2006" i="1"/>
  <c r="O2079" i="1"/>
  <c r="O2097" i="1"/>
  <c r="O2035" i="1"/>
  <c r="O1689" i="1"/>
  <c r="O1023" i="1"/>
  <c r="O1937" i="1"/>
  <c r="O1961" i="1"/>
  <c r="O2101" i="1"/>
  <c r="O1934" i="1"/>
  <c r="O1312" i="1"/>
  <c r="O2018" i="1"/>
  <c r="O2073" i="1"/>
  <c r="O1671" i="1"/>
  <c r="O2164" i="1"/>
  <c r="O2113" i="1"/>
  <c r="O1973" i="1"/>
  <c r="O2112" i="1"/>
  <c r="O2121" i="1"/>
  <c r="O1846" i="1"/>
  <c r="O1541" i="1"/>
  <c r="O2122" i="1"/>
  <c r="O1852" i="1"/>
  <c r="O1016" i="1"/>
  <c r="O2094" i="1"/>
  <c r="O2070" i="1"/>
  <c r="O1982" i="1"/>
  <c r="O2089" i="1"/>
  <c r="O2165" i="1"/>
  <c r="O4069" i="1"/>
  <c r="O2110" i="1"/>
  <c r="O1838" i="1"/>
  <c r="O2009" i="1"/>
  <c r="O2021" i="1"/>
  <c r="O2068" i="1"/>
  <c r="O2080" i="1"/>
  <c r="O2081" i="1"/>
  <c r="O2086" i="1"/>
  <c r="O212" i="1"/>
  <c r="O2103" i="1"/>
  <c r="O2105" i="1"/>
  <c r="O2056" i="1"/>
  <c r="O1855" i="1"/>
  <c r="O2025" i="1"/>
  <c r="O2088" i="1"/>
  <c r="O1981" i="1"/>
  <c r="O2013" i="1"/>
  <c r="O1680" i="1"/>
  <c r="O2024" i="1"/>
  <c r="O1834" i="1"/>
  <c r="O1862" i="1"/>
  <c r="O1394" i="1"/>
  <c r="O2066" i="1"/>
  <c r="O2043" i="1"/>
  <c r="O4050" i="1"/>
  <c r="O168" i="1"/>
  <c r="O2045" i="1"/>
  <c r="O2053" i="1"/>
  <c r="O2074" i="1"/>
  <c r="O2096" i="1"/>
  <c r="O2100" i="1"/>
  <c r="O1962" i="1"/>
  <c r="O1964" i="1"/>
  <c r="O1966" i="1"/>
  <c r="O500" i="1"/>
  <c r="O3913" i="1"/>
  <c r="O1895" i="1"/>
  <c r="O1106" i="1"/>
  <c r="O1914" i="1"/>
  <c r="O1004" i="1"/>
  <c r="O2011" i="1"/>
  <c r="O1923" i="1"/>
  <c r="O1975" i="1"/>
  <c r="O1935" i="1"/>
  <c r="O1540" i="1"/>
  <c r="O1259" i="1"/>
  <c r="O1979" i="1"/>
  <c r="O648" i="1"/>
  <c r="O2010" i="1"/>
  <c r="O1976" i="1"/>
  <c r="O1475" i="1"/>
  <c r="O978" i="1"/>
  <c r="O1260" i="1"/>
  <c r="O1763" i="1"/>
  <c r="O528" i="1"/>
  <c r="O1760" i="1"/>
  <c r="O1168" i="1"/>
  <c r="O823" i="1"/>
  <c r="O1927" i="1"/>
  <c r="O1678" i="1"/>
  <c r="O1972" i="1"/>
  <c r="O1950" i="1"/>
  <c r="O1018" i="1"/>
  <c r="O1225" i="1"/>
  <c r="O1847" i="1"/>
  <c r="O2673" i="1"/>
  <c r="O1762" i="1"/>
  <c r="O1463" i="1"/>
  <c r="O1518" i="1"/>
  <c r="O1978" i="1"/>
  <c r="O4038" i="1"/>
  <c r="O1939" i="1"/>
  <c r="O1650" i="1"/>
  <c r="O2882" i="1"/>
  <c r="O1902" i="1"/>
  <c r="O1520" i="1"/>
  <c r="O1866" i="1"/>
  <c r="O1946" i="1"/>
  <c r="O1828" i="1"/>
  <c r="O1980" i="1"/>
  <c r="O521" i="1"/>
  <c r="O1943" i="1"/>
  <c r="O1392" i="1"/>
  <c r="O1858" i="1"/>
  <c r="O1849" i="1"/>
  <c r="O3204" i="1"/>
  <c r="O589" i="1"/>
  <c r="O1936" i="1"/>
  <c r="O2149" i="1"/>
  <c r="O1270" i="1"/>
  <c r="O1859" i="1"/>
  <c r="O1850" i="1"/>
  <c r="O1925" i="1"/>
  <c r="O3141" i="1"/>
  <c r="O866" i="1"/>
  <c r="O1930" i="1"/>
  <c r="O1974" i="1"/>
  <c r="O1747" i="1"/>
  <c r="O1951" i="1"/>
  <c r="O1931" i="1"/>
  <c r="O1473" i="1"/>
  <c r="O1903" i="1"/>
  <c r="O1960" i="1"/>
  <c r="O1933" i="1"/>
  <c r="O1926" i="1"/>
  <c r="O363" i="1"/>
  <c r="O1967" i="1"/>
  <c r="O1938" i="1"/>
  <c r="O1481" i="1"/>
  <c r="O1390" i="1"/>
  <c r="O2368" i="1"/>
  <c r="O1968" i="1"/>
  <c r="O1288" i="1"/>
  <c r="O1955" i="1"/>
  <c r="O1900" i="1"/>
  <c r="O1351" i="1"/>
  <c r="O1829" i="1"/>
  <c r="O1476" i="1"/>
  <c r="O3201" i="1"/>
  <c r="O1839" i="1"/>
  <c r="O977" i="1"/>
  <c r="O1842" i="1"/>
  <c r="O1948" i="1"/>
  <c r="O1857" i="1"/>
  <c r="O1928" i="1"/>
  <c r="O1947" i="1"/>
  <c r="O1223" i="1"/>
  <c r="O1826" i="1"/>
  <c r="O1952" i="1"/>
  <c r="O1901" i="1"/>
  <c r="O1941" i="1"/>
  <c r="O859" i="1"/>
  <c r="O1284" i="1"/>
  <c r="O1940" i="1"/>
  <c r="O1929" i="1"/>
  <c r="O1660" i="1"/>
  <c r="O1897" i="1"/>
  <c r="O1949" i="1"/>
  <c r="O1957" i="1"/>
  <c r="O1924" i="1"/>
  <c r="O1956" i="1"/>
  <c r="O1632" i="1"/>
  <c r="O1350" i="1"/>
  <c r="O1845" i="1"/>
  <c r="O1655" i="1"/>
  <c r="O988" i="1"/>
  <c r="O3209" i="1"/>
  <c r="O1836" i="1"/>
  <c r="O1843" i="1"/>
  <c r="O1835" i="1"/>
  <c r="O1663" i="1"/>
  <c r="O862" i="1"/>
  <c r="O1243" i="1"/>
  <c r="O1833" i="1"/>
  <c r="O1851" i="1"/>
  <c r="O1823" i="1"/>
  <c r="O1699" i="1"/>
  <c r="O1945" i="1"/>
  <c r="O3892" i="1"/>
  <c r="O767" i="1"/>
  <c r="O1825" i="1"/>
  <c r="O1959" i="1"/>
  <c r="O1963" i="1"/>
  <c r="O1636" i="1"/>
  <c r="O1837" i="1"/>
  <c r="O1510" i="1"/>
  <c r="O1516" i="1"/>
  <c r="O1527" i="1"/>
  <c r="O1886" i="1"/>
  <c r="O1890" i="1"/>
  <c r="O2422" i="1"/>
  <c r="O1944" i="1"/>
  <c r="O1255" i="1"/>
  <c r="O4042" i="1"/>
  <c r="O1844" i="1"/>
  <c r="O1883" i="1"/>
  <c r="O1899" i="1"/>
  <c r="O1942" i="1"/>
  <c r="O1953" i="1"/>
  <c r="O1954" i="1"/>
  <c r="O1965" i="1"/>
  <c r="O2672" i="1"/>
  <c r="O3939" i="1"/>
  <c r="O947" i="1"/>
  <c r="O1572" i="1"/>
  <c r="O3107" i="1"/>
  <c r="O692" i="1"/>
  <c r="O1605" i="1"/>
  <c r="O1753" i="1"/>
  <c r="O894" i="1"/>
  <c r="O1634" i="1"/>
  <c r="O1532" i="1"/>
  <c r="O1467" i="1"/>
  <c r="O1503" i="1"/>
  <c r="O1623" i="1"/>
  <c r="O1624" i="1"/>
  <c r="O1691" i="1"/>
  <c r="O1824" i="1"/>
  <c r="O1215" i="1"/>
  <c r="O1694" i="1"/>
  <c r="O1637" i="1"/>
  <c r="O1751" i="1"/>
  <c r="O1404" i="1"/>
  <c r="O1398" i="1"/>
  <c r="O1280" i="1"/>
  <c r="O2847" i="1"/>
  <c r="O1752" i="1"/>
  <c r="O1386" i="1"/>
  <c r="O891" i="1"/>
  <c r="O3805" i="1"/>
  <c r="O1803" i="1"/>
  <c r="O1755" i="1"/>
  <c r="O1385" i="1"/>
  <c r="O1474" i="1"/>
  <c r="O1504" i="1"/>
  <c r="O1514" i="1"/>
  <c r="O1989" i="1"/>
  <c r="O1675" i="1"/>
  <c r="O1274" i="1"/>
  <c r="O1757" i="1"/>
  <c r="O1405" i="1"/>
  <c r="O1608" i="1"/>
  <c r="O1635" i="1"/>
  <c r="O699" i="1"/>
  <c r="O1531" i="1"/>
  <c r="O1748" i="1"/>
  <c r="O4107" i="1"/>
  <c r="O1628" i="1"/>
  <c r="O276" i="1"/>
  <c r="O1477" i="1"/>
  <c r="O972" i="1"/>
  <c r="O1577" i="1"/>
  <c r="O3926" i="1"/>
  <c r="O1662" i="1"/>
  <c r="O1769" i="1"/>
  <c r="O1213" i="1"/>
  <c r="O1617" i="1"/>
  <c r="O1403" i="1"/>
  <c r="O1534" i="1"/>
  <c r="O1654" i="1"/>
  <c r="O716" i="1"/>
  <c r="O1627" i="1"/>
  <c r="O1381" i="1"/>
  <c r="O1472" i="1"/>
  <c r="O213" i="1"/>
  <c r="O1609" i="1"/>
  <c r="O1212" i="1"/>
  <c r="O1668" i="1"/>
  <c r="O1758" i="1"/>
  <c r="O1379" i="1"/>
  <c r="O1517" i="1"/>
  <c r="O1670" i="1"/>
  <c r="O187" i="1"/>
  <c r="O1367" i="1"/>
  <c r="O1728" i="1"/>
  <c r="O646" i="1"/>
  <c r="O1648" i="1"/>
  <c r="O1603" i="1"/>
  <c r="O1682" i="1"/>
  <c r="O1800" i="1"/>
  <c r="O1393" i="1"/>
  <c r="O1218" i="1"/>
  <c r="O1523" i="1"/>
  <c r="O1646" i="1"/>
  <c r="O1287" i="1"/>
  <c r="O1672" i="1"/>
  <c r="O1402" i="1"/>
  <c r="O1766" i="1"/>
  <c r="O1622" i="1"/>
  <c r="O1536" i="1"/>
  <c r="O1098" i="1"/>
  <c r="O1621" i="1"/>
  <c r="O1366" i="1"/>
  <c r="O1616" i="1"/>
  <c r="O1607" i="1"/>
  <c r="O1743" i="1"/>
  <c r="O1610" i="1"/>
  <c r="O1253" i="1"/>
  <c r="O1644" i="1"/>
  <c r="O1469" i="1"/>
  <c r="O1749" i="1"/>
  <c r="O1300" i="1"/>
  <c r="O1396" i="1"/>
  <c r="O1530" i="1"/>
  <c r="O209" i="1"/>
  <c r="O1538" i="1"/>
  <c r="O3850" i="1"/>
  <c r="O1631" i="1"/>
  <c r="O1750" i="1"/>
  <c r="O1554" i="1"/>
  <c r="O3851" i="1"/>
  <c r="O2134" i="1"/>
  <c r="O661" i="1"/>
  <c r="O1656" i="1"/>
  <c r="O1625" i="1"/>
  <c r="O3083" i="1"/>
  <c r="O1626" i="1"/>
  <c r="O1360" i="1"/>
  <c r="O1524" i="1"/>
  <c r="O2647" i="1"/>
  <c r="O1614" i="1"/>
  <c r="O1642" i="1"/>
  <c r="O381" i="1"/>
  <c r="O1395" i="1"/>
  <c r="O1661" i="1"/>
  <c r="O1508" i="1"/>
  <c r="O1664" i="1"/>
  <c r="O1389" i="1"/>
  <c r="O2772" i="1"/>
  <c r="O852" i="1"/>
  <c r="O1482" i="1"/>
  <c r="O1391" i="1"/>
  <c r="O1471" i="1"/>
  <c r="O1640" i="1"/>
  <c r="O1167" i="1"/>
  <c r="O146" i="1"/>
  <c r="O3197" i="1"/>
  <c r="O1613" i="1"/>
  <c r="O642" i="1"/>
  <c r="O1659" i="1"/>
  <c r="O1633" i="1"/>
  <c r="O1651" i="1"/>
  <c r="O3878" i="1"/>
  <c r="O1216" i="1"/>
  <c r="O1509" i="1"/>
  <c r="O1645" i="1"/>
  <c r="O2646" i="1"/>
  <c r="O735" i="1"/>
  <c r="O1257" i="1"/>
  <c r="O1466" i="1"/>
  <c r="O1619" i="1"/>
  <c r="O1620" i="1"/>
  <c r="O1669" i="1"/>
  <c r="O1630" i="1"/>
  <c r="O1744" i="1"/>
  <c r="O1652" i="1"/>
  <c r="O656" i="1"/>
  <c r="O1526" i="1"/>
  <c r="O1679" i="1"/>
  <c r="O1507" i="1"/>
  <c r="O1464" i="1"/>
  <c r="O2914" i="1"/>
  <c r="O1673" i="1"/>
  <c r="O1316" i="1"/>
  <c r="O1399" i="1"/>
  <c r="O1657" i="1"/>
  <c r="O1505" i="1"/>
  <c r="O1528" i="1"/>
  <c r="O1681" i="1"/>
  <c r="O1745" i="1"/>
  <c r="O1443" i="1"/>
  <c r="O1506" i="1"/>
  <c r="O1525" i="1"/>
  <c r="O1638" i="1"/>
  <c r="O1653" i="1"/>
  <c r="O1665" i="1"/>
  <c r="O1519" i="1"/>
  <c r="O1539" i="1"/>
  <c r="O1658" i="1"/>
  <c r="O1674" i="1"/>
  <c r="O1369" i="1"/>
  <c r="O1521" i="1"/>
  <c r="O1515" i="1"/>
  <c r="O1667" i="1"/>
  <c r="O1537" i="1"/>
  <c r="O2431" i="1"/>
  <c r="O1470" i="1"/>
  <c r="O1639" i="1"/>
  <c r="O1677" i="1"/>
  <c r="O1397" i="1"/>
  <c r="O1465" i="1"/>
  <c r="O1283" i="1"/>
  <c r="O885" i="1"/>
  <c r="O1629" i="1"/>
  <c r="O1512" i="1"/>
  <c r="O1400" i="1"/>
  <c r="O1401" i="1"/>
  <c r="O1604" i="1"/>
  <c r="O1611" i="1"/>
  <c r="O1612" i="1"/>
  <c r="O1641" i="1"/>
  <c r="O1643" i="1"/>
  <c r="O1647" i="1"/>
  <c r="O1649" i="1"/>
  <c r="O1666" i="1"/>
  <c r="O1676" i="1"/>
  <c r="O1252" i="1"/>
  <c r="O1278" i="1"/>
  <c r="O1265" i="1"/>
  <c r="O1786" i="1"/>
  <c r="O915" i="1"/>
  <c r="O1275" i="1"/>
  <c r="O1716" i="1"/>
  <c r="O1380" i="1"/>
  <c r="O1286" i="1"/>
  <c r="O1382" i="1"/>
  <c r="O1040" i="1"/>
  <c r="O1228" i="1"/>
  <c r="O1375" i="1"/>
  <c r="O1282" i="1"/>
  <c r="O1299" i="1"/>
  <c r="O1273" i="1"/>
  <c r="O501" i="1"/>
  <c r="O2885" i="1"/>
  <c r="O2677" i="1"/>
  <c r="O987" i="1"/>
  <c r="O761" i="1"/>
  <c r="O1028" i="1"/>
  <c r="O1775" i="1"/>
  <c r="O1246" i="1"/>
  <c r="O440" i="1"/>
  <c r="O1221" i="1"/>
  <c r="O782" i="1"/>
  <c r="O790" i="1"/>
  <c r="O1374" i="1"/>
  <c r="O130" i="1"/>
  <c r="O1378" i="1"/>
  <c r="O667" i="1"/>
  <c r="O3730" i="1"/>
  <c r="O1373" i="1"/>
  <c r="O832" i="1"/>
  <c r="O809" i="1"/>
  <c r="O342" i="1"/>
  <c r="O1365" i="1"/>
  <c r="O1196" i="1"/>
  <c r="O1347" i="1"/>
  <c r="O483" i="1"/>
  <c r="O1387" i="1"/>
  <c r="O3102" i="1"/>
  <c r="O1359" i="1"/>
  <c r="O2597" i="1"/>
  <c r="O1082" i="1"/>
  <c r="O1355" i="1"/>
  <c r="O1247" i="1"/>
  <c r="O1388" i="1"/>
  <c r="O1100" i="1"/>
  <c r="O3198" i="1"/>
  <c r="O1383" i="1"/>
  <c r="O1353" i="1"/>
  <c r="O1361" i="1"/>
  <c r="O3856" i="1"/>
  <c r="O158" i="1"/>
  <c r="O1219" i="1"/>
  <c r="O3945" i="1"/>
  <c r="O968" i="1"/>
  <c r="O1377" i="1"/>
  <c r="O1254" i="1"/>
  <c r="O1250" i="1"/>
  <c r="O1025" i="1"/>
  <c r="O1690" i="1"/>
  <c r="O2519" i="1"/>
  <c r="O1293" i="1"/>
  <c r="O3635" i="1"/>
  <c r="O3100" i="1"/>
  <c r="O348" i="1"/>
  <c r="O2747" i="1"/>
  <c r="O371" i="1"/>
  <c r="O1330" i="1"/>
  <c r="O4012" i="1"/>
  <c r="O2707" i="1"/>
  <c r="O857" i="1"/>
  <c r="O1205" i="1"/>
  <c r="O3099" i="1"/>
  <c r="O1209" i="1"/>
  <c r="O1822" i="1"/>
  <c r="O783" i="1"/>
  <c r="O1329" i="1"/>
  <c r="O1376" i="1"/>
  <c r="O1192" i="1"/>
  <c r="O2684" i="1"/>
  <c r="O3849" i="1"/>
  <c r="O1804" i="1"/>
  <c r="O1245" i="1"/>
  <c r="O1371" i="1"/>
  <c r="O1363" i="1"/>
  <c r="O1210" i="1"/>
  <c r="O415" i="1"/>
  <c r="O991" i="1"/>
  <c r="O1248" i="1"/>
  <c r="O1372" i="1"/>
  <c r="O1356" i="1"/>
  <c r="O644" i="1"/>
  <c r="O1261" i="1"/>
  <c r="O1285" i="1"/>
  <c r="O1370" i="1"/>
  <c r="O1276" i="1"/>
  <c r="O771" i="1"/>
  <c r="O2778" i="1"/>
  <c r="O1258" i="1"/>
  <c r="O1190" i="1"/>
  <c r="O1304" i="1"/>
  <c r="O1291" i="1"/>
  <c r="O1368" i="1"/>
  <c r="O1792" i="1"/>
  <c r="O1279" i="1"/>
  <c r="O2141" i="1"/>
  <c r="O1220" i="1"/>
  <c r="O794" i="1"/>
  <c r="O825" i="1"/>
  <c r="O1034" i="1"/>
  <c r="O1277" i="1"/>
  <c r="O1364" i="1"/>
  <c r="O745" i="1"/>
  <c r="O1268" i="1"/>
  <c r="O800" i="1"/>
  <c r="O2954" i="1"/>
  <c r="O1198" i="1"/>
  <c r="O1211" i="1"/>
  <c r="O1290" i="1"/>
  <c r="O1206" i="1"/>
  <c r="O1296" i="1"/>
  <c r="O1587" i="1"/>
  <c r="O3951" i="1"/>
  <c r="O1251" i="1"/>
  <c r="O1457" i="1"/>
  <c r="O930" i="1"/>
  <c r="O1214" i="1"/>
  <c r="O294" i="1"/>
  <c r="O202" i="1"/>
  <c r="O2383" i="1"/>
  <c r="O2703" i="1"/>
  <c r="O1305" i="1"/>
  <c r="O112" i="1"/>
  <c r="O1297" i="1"/>
  <c r="O854" i="1"/>
  <c r="O858" i="1"/>
  <c r="O1269" i="1"/>
  <c r="O273" i="1"/>
  <c r="O1294" i="1"/>
  <c r="O2326" i="1"/>
  <c r="O1224" i="1"/>
  <c r="O1262" i="1"/>
  <c r="O3120" i="1"/>
  <c r="O1202" i="1"/>
  <c r="O1037" i="1"/>
  <c r="O942" i="1"/>
  <c r="O753" i="1"/>
  <c r="O1263" i="1"/>
  <c r="O1295" i="1"/>
  <c r="O1357" i="1"/>
  <c r="O338" i="1"/>
  <c r="O805" i="1"/>
  <c r="O1789" i="1"/>
  <c r="O812" i="1"/>
  <c r="O662" i="1"/>
  <c r="O1346" i="1"/>
  <c r="O1426" i="1"/>
  <c r="O1289" i="1"/>
  <c r="O1256" i="1"/>
  <c r="O1292" i="1"/>
  <c r="O936" i="1"/>
  <c r="O1303" i="1"/>
  <c r="O1272" i="1"/>
  <c r="O1208" i="1"/>
  <c r="O1204" i="1"/>
  <c r="O1302" i="1"/>
  <c r="O1352" i="1"/>
  <c r="O1194" i="1"/>
  <c r="O3078" i="1"/>
  <c r="O853" i="1"/>
  <c r="O1354" i="1"/>
  <c r="O1027" i="1"/>
  <c r="O1249" i="1"/>
  <c r="O1267" i="1"/>
  <c r="O1271" i="1"/>
  <c r="O1348" i="1"/>
  <c r="O3872" i="1"/>
  <c r="O1281" i="1"/>
  <c r="O1298" i="1"/>
  <c r="O1301" i="1"/>
  <c r="O1349" i="1"/>
  <c r="O1358" i="1"/>
  <c r="O1203" i="1"/>
  <c r="O1032" i="1"/>
  <c r="O2158" i="1"/>
  <c r="O982" i="1"/>
  <c r="O384" i="1"/>
  <c r="O678" i="1"/>
  <c r="O842" i="1"/>
  <c r="O1230" i="1"/>
  <c r="O198" i="1"/>
  <c r="O3904" i="1"/>
  <c r="O610" i="1"/>
  <c r="O835" i="1"/>
  <c r="O1864" i="1"/>
  <c r="O647" i="1"/>
  <c r="O739" i="1"/>
  <c r="O1134" i="1"/>
  <c r="O1030" i="1"/>
  <c r="O404" i="1"/>
  <c r="O33" i="1"/>
  <c r="O1107" i="1"/>
  <c r="O1201" i="1"/>
  <c r="O1985" i="1"/>
  <c r="O1783" i="1"/>
  <c r="O556" i="1"/>
  <c r="O533" i="1"/>
  <c r="O1697" i="1"/>
  <c r="O2780" i="1"/>
  <c r="O952" i="1"/>
  <c r="O1039" i="1"/>
  <c r="O1905" i="1"/>
  <c r="O1719" i="1"/>
  <c r="O1200" i="1"/>
  <c r="O1193" i="1"/>
  <c r="O391" i="1"/>
  <c r="O717" i="1"/>
  <c r="O128" i="1"/>
  <c r="O3925" i="1"/>
  <c r="O829" i="1"/>
  <c r="O934" i="1"/>
  <c r="O730" i="1"/>
  <c r="O85" i="1"/>
  <c r="O855" i="1"/>
  <c r="O1191" i="1"/>
  <c r="O559" i="1"/>
  <c r="O1197" i="1"/>
  <c r="O417" i="1"/>
  <c r="O1029" i="1"/>
  <c r="O2920" i="1"/>
  <c r="O1041" i="1"/>
  <c r="O742" i="1"/>
  <c r="O413" i="1"/>
  <c r="O879" i="1"/>
  <c r="O737" i="1"/>
  <c r="O14" i="1"/>
  <c r="O743" i="1"/>
  <c r="O2408" i="1"/>
  <c r="O843" i="1"/>
  <c r="O722" i="1"/>
  <c r="O4079" i="1"/>
  <c r="O2661" i="1"/>
  <c r="O1325" i="1"/>
  <c r="O1022" i="1"/>
  <c r="O851" i="1"/>
  <c r="O787" i="1"/>
  <c r="O1189" i="1"/>
  <c r="O834" i="1"/>
  <c r="O2958" i="1"/>
  <c r="O844" i="1"/>
  <c r="O1186" i="1"/>
  <c r="O3937" i="1"/>
  <c r="O801" i="1"/>
  <c r="O694" i="1"/>
  <c r="O3979" i="1"/>
  <c r="O1706" i="1"/>
  <c r="O1195" i="1"/>
  <c r="O207" i="1"/>
  <c r="O1187" i="1"/>
  <c r="O177" i="1"/>
  <c r="O3077" i="1"/>
  <c r="O841" i="1"/>
  <c r="O143" i="1"/>
  <c r="O535" i="1"/>
  <c r="O878" i="1"/>
  <c r="O392" i="1"/>
  <c r="O652" i="1"/>
  <c r="O792" i="1"/>
  <c r="O817" i="1"/>
  <c r="O3637" i="1"/>
  <c r="O813" i="1"/>
  <c r="O658" i="1"/>
  <c r="O349" i="1"/>
  <c r="O797" i="1"/>
  <c r="O740" i="1"/>
  <c r="O372" i="1"/>
  <c r="O1035" i="1"/>
  <c r="O831" i="1"/>
  <c r="O803" i="1"/>
  <c r="O1038" i="1"/>
  <c r="O846" i="1"/>
  <c r="O465" i="1"/>
  <c r="O1188" i="1"/>
  <c r="O1031" i="1"/>
  <c r="O421" i="1"/>
  <c r="O635" i="1"/>
  <c r="O1033" i="1"/>
  <c r="O3879" i="1"/>
  <c r="O524" i="1"/>
  <c r="O3983" i="1"/>
  <c r="O1024" i="1"/>
  <c r="O380" i="1"/>
  <c r="O2437" i="1"/>
  <c r="O397" i="1"/>
  <c r="O793" i="1"/>
  <c r="O367" i="1"/>
  <c r="O2589" i="1"/>
  <c r="O1870" i="1"/>
  <c r="O541" i="1"/>
  <c r="O860" i="1"/>
  <c r="O653" i="1"/>
  <c r="O869" i="1"/>
  <c r="O856" i="1"/>
  <c r="O861" i="1"/>
  <c r="O1036" i="1"/>
  <c r="O784" i="1"/>
  <c r="O532" i="1"/>
  <c r="O525" i="1"/>
  <c r="O377" i="1"/>
  <c r="O786" i="1"/>
  <c r="O323" i="1"/>
  <c r="O3106" i="1"/>
  <c r="O849" i="1"/>
  <c r="O756" i="1"/>
  <c r="O3094" i="1"/>
  <c r="O726" i="1"/>
  <c r="O731" i="1"/>
  <c r="O537" i="1"/>
  <c r="O1091" i="1"/>
  <c r="O2600" i="1"/>
  <c r="O804" i="1"/>
  <c r="O23" i="1"/>
  <c r="O943" i="1"/>
  <c r="O4001" i="1"/>
  <c r="O1162" i="1"/>
  <c r="O788" i="1"/>
  <c r="O836" i="1"/>
  <c r="O1776" i="1"/>
  <c r="O732" i="1"/>
  <c r="O2706" i="1"/>
  <c r="O3199" i="1"/>
  <c r="O738" i="1"/>
  <c r="O785" i="1"/>
  <c r="O2891" i="1"/>
  <c r="O540" i="1"/>
  <c r="O390" i="1"/>
  <c r="O1310" i="1"/>
  <c r="O1328" i="1"/>
  <c r="O845" i="1"/>
  <c r="O725" i="1"/>
  <c r="O826" i="1"/>
  <c r="O2407" i="1"/>
  <c r="O4054" i="1"/>
  <c r="O848" i="1"/>
  <c r="O344" i="1"/>
  <c r="O808" i="1"/>
  <c r="O830" i="1"/>
  <c r="O840" i="1"/>
  <c r="O297" i="1"/>
  <c r="O362" i="1"/>
  <c r="O822" i="1"/>
  <c r="O680" i="1"/>
  <c r="O645" i="1"/>
  <c r="O296" i="1"/>
  <c r="O3935" i="1"/>
  <c r="O2361" i="1"/>
  <c r="O824" i="1"/>
  <c r="O2680" i="1"/>
  <c r="O850" i="1"/>
  <c r="O760" i="1"/>
  <c r="O3844" i="1"/>
  <c r="O2953" i="1"/>
  <c r="O723" i="1"/>
  <c r="O295" i="1"/>
  <c r="O821" i="1"/>
  <c r="O833" i="1"/>
  <c r="O810" i="1"/>
  <c r="O361" i="1"/>
  <c r="O1771" i="1"/>
  <c r="O728" i="1"/>
  <c r="O354" i="1"/>
  <c r="O811" i="1"/>
  <c r="O308" i="1"/>
  <c r="O2949" i="1"/>
  <c r="O248" i="1"/>
  <c r="O802" i="1"/>
  <c r="O534" i="1"/>
  <c r="O286" i="1"/>
  <c r="O403" i="1"/>
  <c r="O3845" i="1"/>
  <c r="O839" i="1"/>
  <c r="O814" i="1"/>
  <c r="O1226" i="1"/>
  <c r="O3862" i="1"/>
  <c r="O2678" i="1"/>
  <c r="O759" i="1"/>
  <c r="O402" i="1"/>
  <c r="O301" i="1"/>
  <c r="O78" i="1"/>
  <c r="O1713" i="1"/>
  <c r="O727" i="1"/>
  <c r="O117" i="1"/>
  <c r="O2758" i="1"/>
  <c r="O643" i="1"/>
  <c r="O806" i="1"/>
  <c r="O400" i="1"/>
  <c r="O649" i="1"/>
  <c r="O3128" i="1"/>
  <c r="O871" i="1"/>
  <c r="O654" i="1"/>
  <c r="O657" i="1"/>
  <c r="O408" i="1"/>
  <c r="O807" i="1"/>
  <c r="O819" i="1"/>
  <c r="O828" i="1"/>
  <c r="O530" i="1"/>
  <c r="O757" i="1"/>
  <c r="O733" i="1"/>
  <c r="O420" i="1"/>
  <c r="O2389" i="1"/>
  <c r="O1087" i="1"/>
  <c r="O729" i="1"/>
  <c r="O3800" i="1"/>
  <c r="O655" i="1"/>
  <c r="O538" i="1"/>
  <c r="O659" i="1"/>
  <c r="O1592" i="1"/>
  <c r="O1170" i="1"/>
  <c r="O818" i="1"/>
  <c r="O746" i="1"/>
  <c r="O724" i="1"/>
  <c r="O747" i="1"/>
  <c r="O660" i="1"/>
  <c r="O3908" i="1"/>
  <c r="O318" i="1"/>
  <c r="O755" i="1"/>
  <c r="O798" i="1"/>
  <c r="O820" i="1"/>
  <c r="O1882" i="1"/>
  <c r="O796" i="1"/>
  <c r="O19" i="1"/>
  <c r="O2770" i="1"/>
  <c r="O734" i="1"/>
  <c r="O754" i="1"/>
  <c r="O758" i="1"/>
  <c r="O405" i="1"/>
  <c r="O411" i="1"/>
  <c r="O387" i="1"/>
  <c r="O827" i="1"/>
  <c r="O838" i="1"/>
  <c r="O2511" i="1"/>
  <c r="O3915" i="1"/>
  <c r="O651" i="1"/>
  <c r="O736" i="1"/>
  <c r="O744" i="1"/>
  <c r="O789" i="1"/>
  <c r="O791" i="1"/>
  <c r="O795" i="1"/>
  <c r="O799" i="1"/>
  <c r="O815" i="1"/>
  <c r="O816" i="1"/>
  <c r="O837" i="1"/>
  <c r="O1796" i="1"/>
  <c r="O1780" i="1"/>
  <c r="O1340" i="1"/>
  <c r="O539" i="1"/>
  <c r="O3882" i="1"/>
  <c r="O531" i="1"/>
  <c r="O1169" i="1"/>
  <c r="O707" i="1"/>
  <c r="O396" i="1"/>
  <c r="O34" i="1"/>
  <c r="O378" i="1"/>
  <c r="O2875" i="1"/>
  <c r="O306" i="1"/>
  <c r="O2517" i="1"/>
  <c r="O3639" i="1"/>
  <c r="O523" i="1"/>
  <c r="O412" i="1"/>
  <c r="O526" i="1"/>
  <c r="O299" i="1"/>
  <c r="O385" i="1"/>
  <c r="O1154" i="1"/>
  <c r="O340" i="1"/>
  <c r="O3095" i="1"/>
  <c r="O979" i="1"/>
  <c r="O3916" i="1"/>
  <c r="O1788" i="1"/>
  <c r="O536" i="1"/>
  <c r="O666" i="1"/>
  <c r="O260" i="1"/>
  <c r="O529" i="1"/>
  <c r="O522" i="1"/>
  <c r="O389" i="1"/>
  <c r="O1773" i="1"/>
  <c r="O1492" i="1"/>
  <c r="O677" i="1"/>
  <c r="O410" i="1"/>
  <c r="O398" i="1"/>
  <c r="O1176" i="1"/>
  <c r="O341" i="1"/>
  <c r="O2654" i="1"/>
  <c r="O22" i="1"/>
  <c r="O3802" i="1"/>
  <c r="O960" i="1"/>
  <c r="O4057" i="1"/>
  <c r="O382" i="1"/>
  <c r="O966" i="1"/>
  <c r="O1321" i="1"/>
  <c r="O419" i="1"/>
  <c r="O115" i="1"/>
  <c r="O3843" i="1"/>
  <c r="O88" i="1"/>
  <c r="O1814" i="1"/>
  <c r="O958" i="1"/>
  <c r="O475" i="1"/>
  <c r="O330" i="1"/>
  <c r="O1774" i="1"/>
  <c r="O1730" i="1"/>
  <c r="O2127" i="1"/>
  <c r="O3853" i="1"/>
  <c r="O1739" i="1"/>
  <c r="O600" i="1"/>
  <c r="O1071" i="1"/>
  <c r="O527" i="1"/>
  <c r="O388" i="1"/>
  <c r="O3847" i="1"/>
  <c r="O414" i="1"/>
  <c r="O705" i="1"/>
  <c r="O2746" i="1"/>
  <c r="O282" i="1"/>
  <c r="O3053" i="1"/>
  <c r="O64" i="1"/>
  <c r="O368" i="1"/>
  <c r="O460" i="1"/>
  <c r="O3646" i="1"/>
  <c r="O347" i="1"/>
  <c r="O406" i="1"/>
  <c r="O3900" i="1"/>
  <c r="O329" i="1"/>
  <c r="O275" i="1"/>
  <c r="O370" i="1"/>
  <c r="O409" i="1"/>
  <c r="O416" i="1"/>
  <c r="O1439" i="1"/>
  <c r="O407" i="1"/>
  <c r="O1435" i="1"/>
  <c r="O3741" i="1"/>
  <c r="O2748" i="1"/>
  <c r="O350" i="1"/>
  <c r="O2686" i="1"/>
  <c r="O4097" i="1"/>
  <c r="O189" i="1"/>
  <c r="O1417" i="1"/>
  <c r="O418" i="1"/>
  <c r="O335" i="1"/>
  <c r="O81" i="1"/>
  <c r="O3093" i="1"/>
  <c r="O3098" i="1"/>
  <c r="O4058" i="1"/>
  <c r="O395" i="1"/>
  <c r="O309" i="1"/>
  <c r="O2387" i="1"/>
  <c r="O383" i="1"/>
  <c r="O332" i="1"/>
  <c r="O399" i="1"/>
  <c r="O353" i="1"/>
  <c r="O358" i="1"/>
  <c r="O4059" i="1"/>
  <c r="O401" i="1"/>
  <c r="O448" i="1"/>
  <c r="O366" i="1"/>
  <c r="O337" i="1"/>
  <c r="O1685" i="1"/>
  <c r="O364" i="1"/>
  <c r="O304" i="1"/>
  <c r="O4085" i="1"/>
  <c r="O386" i="1"/>
  <c r="O274" i="1"/>
  <c r="O93" i="1"/>
  <c r="O2872" i="1"/>
  <c r="O887" i="1"/>
  <c r="O351" i="1"/>
  <c r="O205" i="1"/>
  <c r="O287" i="1"/>
  <c r="O4076" i="1"/>
  <c r="O1110" i="1"/>
  <c r="O2744" i="1"/>
  <c r="O876" i="1"/>
  <c r="O4096" i="1"/>
  <c r="O374" i="1"/>
  <c r="O266" i="1"/>
  <c r="O997" i="1"/>
  <c r="O373" i="1"/>
  <c r="O183" i="1"/>
  <c r="O375" i="1"/>
  <c r="O376" i="1"/>
  <c r="O357" i="1"/>
  <c r="O718" i="1"/>
  <c r="O4000" i="1"/>
  <c r="O2957" i="1"/>
  <c r="O359" i="1"/>
  <c r="O360" i="1"/>
  <c r="O334" i="1"/>
  <c r="O964" i="1"/>
  <c r="O356" i="1"/>
  <c r="O379" i="1"/>
  <c r="O1502" i="1"/>
  <c r="O665" i="1"/>
  <c r="O369" i="1"/>
  <c r="O307" i="1"/>
  <c r="O633" i="1"/>
  <c r="O670" i="1"/>
  <c r="O258" i="1"/>
  <c r="O272" i="1"/>
  <c r="O352" i="1"/>
  <c r="O116" i="1"/>
  <c r="O1081" i="1"/>
  <c r="O1558" i="1"/>
  <c r="O430" i="1"/>
  <c r="O263" i="1"/>
  <c r="O2922" i="1"/>
  <c r="O2369" i="1"/>
  <c r="O944" i="1"/>
  <c r="O283" i="1"/>
  <c r="O289" i="1"/>
  <c r="O312" i="1"/>
  <c r="O365" i="1"/>
  <c r="O2913" i="1"/>
  <c r="O2000" i="1"/>
  <c r="O3930" i="1"/>
  <c r="O1779" i="1"/>
  <c r="O1725" i="1"/>
  <c r="O2879" i="1"/>
  <c r="O1578" i="1"/>
  <c r="O3867" i="1"/>
  <c r="O293" i="1"/>
  <c r="O303" i="1"/>
  <c r="O3075" i="1"/>
  <c r="O3133" i="1"/>
  <c r="O881" i="1"/>
  <c r="O4106" i="1"/>
  <c r="O3960" i="1"/>
  <c r="O3987" i="1"/>
  <c r="O262" i="1"/>
  <c r="O166" i="1"/>
  <c r="O509" i="1"/>
  <c r="O868" i="1"/>
  <c r="O277" i="1"/>
  <c r="O3138" i="1"/>
  <c r="O1915" i="1"/>
  <c r="O697" i="1"/>
  <c r="O355" i="1"/>
  <c r="O252" i="1"/>
  <c r="O1692" i="1"/>
  <c r="O317" i="1"/>
  <c r="O105" i="1"/>
  <c r="O245" i="1"/>
  <c r="O305" i="1"/>
  <c r="O313" i="1"/>
  <c r="O251" i="1"/>
  <c r="O249" i="1"/>
  <c r="O2002" i="1"/>
  <c r="O2898" i="1"/>
  <c r="O2907" i="1"/>
  <c r="O1020" i="1"/>
  <c r="O3733" i="1"/>
  <c r="O3978" i="1"/>
  <c r="O343" i="1"/>
  <c r="O265" i="1"/>
  <c r="O302" i="1"/>
  <c r="O345" i="1"/>
  <c r="O2917" i="1"/>
  <c r="O3087" i="1"/>
  <c r="O346" i="1"/>
  <c r="O264" i="1"/>
  <c r="O300" i="1"/>
  <c r="O2146" i="1"/>
  <c r="O278" i="1"/>
  <c r="O321" i="1"/>
  <c r="O2955" i="1"/>
  <c r="O52" i="1"/>
  <c r="O54" i="1"/>
  <c r="O2144" i="1"/>
  <c r="O339" i="1"/>
  <c r="O1440" i="1"/>
  <c r="O336" i="1"/>
  <c r="O256" i="1"/>
  <c r="O257" i="1"/>
  <c r="O40" i="1"/>
  <c r="O50" i="1"/>
  <c r="O108" i="1"/>
  <c r="O331" i="1"/>
  <c r="O1808" i="1"/>
  <c r="O605" i="1"/>
  <c r="O696" i="1"/>
  <c r="O3195" i="1"/>
  <c r="O3065" i="1"/>
  <c r="O103" i="1"/>
  <c r="O1129" i="1"/>
  <c r="O1177" i="1"/>
  <c r="O333" i="1"/>
  <c r="O4077" i="1"/>
  <c r="O434" i="1"/>
  <c r="O2776" i="1"/>
  <c r="O290" i="1"/>
  <c r="O322" i="1"/>
  <c r="O65" i="1"/>
  <c r="O2908" i="1"/>
  <c r="O325" i="1"/>
  <c r="O253" i="1"/>
  <c r="O270" i="1"/>
  <c r="O4030" i="1"/>
  <c r="O2142" i="1"/>
  <c r="O1727" i="1"/>
  <c r="O171" i="1"/>
  <c r="O247" i="1"/>
  <c r="O106" i="1"/>
  <c r="O77" i="1"/>
  <c r="O1809" i="1"/>
  <c r="O687" i="1"/>
  <c r="O267" i="1"/>
  <c r="O2899" i="1"/>
  <c r="O3936" i="1"/>
  <c r="O2754" i="1"/>
  <c r="O268" i="1"/>
  <c r="O310" i="1"/>
  <c r="O79" i="1"/>
  <c r="O288" i="1"/>
  <c r="O102" i="1"/>
  <c r="O51" i="1"/>
  <c r="O3890" i="1"/>
  <c r="O3994" i="1"/>
  <c r="O3135" i="1"/>
  <c r="O291" i="1"/>
  <c r="O292" i="1"/>
  <c r="O328" i="1"/>
  <c r="O1148" i="1"/>
  <c r="O2583" i="1"/>
  <c r="O311" i="1"/>
  <c r="O314" i="1"/>
  <c r="O3970" i="1"/>
  <c r="O250" i="1"/>
  <c r="O324" i="1"/>
  <c r="O87" i="1"/>
  <c r="O3114" i="1"/>
  <c r="O911" i="1"/>
  <c r="O3896" i="1"/>
  <c r="O261" i="1"/>
  <c r="O271" i="1"/>
  <c r="O320" i="1"/>
  <c r="O269" i="1"/>
  <c r="O279" i="1"/>
  <c r="O1818" i="1"/>
  <c r="O1992" i="1"/>
  <c r="O1576" i="1"/>
  <c r="O59" i="1"/>
  <c r="O2869" i="1"/>
  <c r="O109" i="1"/>
  <c r="O259" i="1"/>
  <c r="O1322" i="1"/>
  <c r="O255" i="1"/>
  <c r="O327" i="1"/>
  <c r="O3790" i="1"/>
  <c r="O2894" i="1"/>
  <c r="O254" i="1"/>
  <c r="O141" i="1"/>
  <c r="O284" i="1"/>
  <c r="O285" i="1"/>
  <c r="O298" i="1"/>
  <c r="O315" i="1"/>
  <c r="O316" i="1"/>
  <c r="O319" i="1"/>
  <c r="O326" i="1"/>
  <c r="O104" i="1"/>
  <c r="O3998" i="1"/>
  <c r="O82" i="1"/>
  <c r="O4064" i="1"/>
  <c r="O3988" i="1"/>
  <c r="O1709" i="1"/>
  <c r="O1327" i="1"/>
  <c r="O246" i="1"/>
  <c r="O107" i="1"/>
  <c r="O706" i="1"/>
  <c r="O3648" i="1"/>
  <c r="O950" i="1"/>
  <c r="O454" i="1"/>
  <c r="O2137" i="1"/>
  <c r="O3086" i="1"/>
  <c r="O97" i="1"/>
  <c r="O994" i="1"/>
  <c r="O2873" i="1"/>
  <c r="O2390" i="1"/>
  <c r="O118" i="1"/>
  <c r="O2411" i="1"/>
  <c r="O2416" i="1"/>
  <c r="O4048" i="1"/>
  <c r="O101" i="1"/>
  <c r="O67" i="1"/>
  <c r="O62" i="1"/>
  <c r="O3809" i="1"/>
  <c r="O3931" i="1"/>
  <c r="O4003" i="1"/>
  <c r="O3871" i="1"/>
  <c r="O3061" i="1"/>
  <c r="O3982" i="1"/>
  <c r="O242" i="1"/>
  <c r="O1421" i="1"/>
  <c r="O1496" i="1"/>
  <c r="O3899" i="1"/>
  <c r="O121" i="1"/>
  <c r="O2919" i="1"/>
  <c r="O2385" i="1"/>
  <c r="O164" i="1"/>
  <c r="O114" i="1"/>
  <c r="O1910" i="1"/>
  <c r="O424" i="1"/>
  <c r="O4071" i="1"/>
  <c r="O3118" i="1"/>
  <c r="O120" i="1"/>
  <c r="O98" i="1"/>
  <c r="O96" i="1"/>
  <c r="O3736" i="1"/>
  <c r="O597" i="1"/>
  <c r="O3803" i="1"/>
  <c r="O1126" i="1"/>
  <c r="O1104" i="1"/>
  <c r="O3957" i="1"/>
  <c r="O244" i="1"/>
  <c r="O113" i="1"/>
  <c r="O30" i="1"/>
  <c r="O45" i="1"/>
  <c r="O1429" i="1"/>
  <c r="O2856" i="1"/>
  <c r="O119" i="1"/>
  <c r="O433" i="1"/>
  <c r="O4034" i="1"/>
  <c r="O975" i="1"/>
  <c r="O1085" i="1"/>
  <c r="O3969" i="1"/>
  <c r="O100" i="1"/>
  <c r="O94" i="1"/>
  <c r="O1331" i="1"/>
  <c r="O2152" i="1"/>
  <c r="O702" i="1"/>
  <c r="O1432" i="1"/>
  <c r="O137" i="1"/>
  <c r="O3801" i="1"/>
  <c r="O182" i="1"/>
  <c r="O236" i="1"/>
  <c r="O80" i="1"/>
  <c r="O510" i="1"/>
  <c r="O781" i="1"/>
  <c r="O4098" i="1"/>
  <c r="O4032" i="1"/>
  <c r="O243" i="1"/>
  <c r="O3940" i="1"/>
  <c r="O452" i="1"/>
  <c r="O53" i="1"/>
  <c r="O4066" i="1"/>
  <c r="O89" i="1"/>
  <c r="O1983" i="1"/>
  <c r="O95" i="1"/>
  <c r="O1811" i="1"/>
  <c r="O2755" i="1"/>
  <c r="O203" i="1"/>
  <c r="O965" i="1"/>
  <c r="O3082" i="1"/>
  <c r="O68" i="1"/>
  <c r="O3132" i="1"/>
  <c r="O917" i="1"/>
  <c r="O72" i="1"/>
  <c r="O60" i="1"/>
  <c r="O86" i="1"/>
  <c r="O92" i="1"/>
  <c r="O1602" i="1"/>
  <c r="O3731" i="1"/>
  <c r="O1872" i="1"/>
  <c r="O222" i="1"/>
  <c r="O1490" i="1"/>
  <c r="O1687" i="1"/>
  <c r="O155" i="1"/>
  <c r="O2652" i="1"/>
  <c r="O3742" i="1"/>
  <c r="O110" i="1"/>
  <c r="O99" i="1"/>
  <c r="O776" i="1"/>
  <c r="O111" i="1"/>
  <c r="O631" i="1"/>
  <c r="O1569" i="1"/>
  <c r="O4083" i="1"/>
  <c r="O57" i="1"/>
  <c r="O575" i="1"/>
  <c r="O191" i="1"/>
  <c r="O932" i="1"/>
  <c r="O624" i="1"/>
  <c r="O90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46" i="1"/>
  <c r="O76" i="1"/>
  <c r="O2900" i="1"/>
  <c r="O91" i="1"/>
  <c r="O2852" i="1"/>
  <c r="O2124" i="1"/>
  <c r="O2426" i="1"/>
  <c r="O69" i="1"/>
  <c r="O83" i="1"/>
  <c r="O719" i="1"/>
  <c r="O884" i="1"/>
  <c r="O423" i="1"/>
  <c r="O590" i="1"/>
  <c r="O4040" i="1"/>
  <c r="O74" i="1"/>
  <c r="O31" i="1"/>
  <c r="O622" i="1"/>
  <c r="O2345" i="1"/>
  <c r="O3117" i="1"/>
  <c r="O3103" i="1"/>
  <c r="O2857" i="1"/>
  <c r="O4041" i="1"/>
  <c r="O70" i="1"/>
  <c r="O71" i="1"/>
  <c r="O73" i="1"/>
  <c r="O75" i="1"/>
  <c r="O84" i="1"/>
  <c r="O685" i="1"/>
  <c r="O967" i="1"/>
  <c r="O3961" i="1"/>
  <c r="O20" i="1"/>
  <c r="O945" i="1"/>
  <c r="O1548" i="1"/>
  <c r="O29" i="1"/>
  <c r="O948" i="1"/>
  <c r="O4062" i="1"/>
  <c r="O3967" i="1"/>
  <c r="O2123" i="1"/>
  <c r="O2503" i="1"/>
  <c r="O1597" i="1"/>
  <c r="O976" i="1"/>
  <c r="O2959" i="1"/>
  <c r="O1695" i="1"/>
  <c r="O901" i="1"/>
  <c r="O56" i="1"/>
  <c r="O200" i="1"/>
  <c r="O3101" i="1"/>
  <c r="O2581" i="1"/>
  <c r="O42" i="1"/>
  <c r="O2682" i="1"/>
  <c r="O951" i="1"/>
  <c r="O2893" i="1"/>
  <c r="O3207" i="1"/>
  <c r="O41" i="1"/>
  <c r="O2876" i="1"/>
  <c r="O2350" i="1"/>
  <c r="O1138" i="1"/>
  <c r="O3740" i="1"/>
  <c r="O66" i="1"/>
  <c r="O1047" i="1"/>
  <c r="O2862" i="1"/>
  <c r="O2910" i="1"/>
  <c r="O199" i="1"/>
  <c r="O623" i="1"/>
  <c r="O693" i="1"/>
  <c r="O1920" i="1"/>
  <c r="O893" i="1"/>
  <c r="O3859" i="1"/>
  <c r="O3893" i="1"/>
  <c r="O2757" i="1"/>
  <c r="O49" i="1"/>
  <c r="O577" i="1"/>
  <c r="O3143" i="1"/>
  <c r="O1112" i="1"/>
  <c r="O1152" i="1"/>
  <c r="O2884" i="1"/>
  <c r="O3869" i="1"/>
  <c r="O61" i="1"/>
  <c r="O508" i="1"/>
  <c r="O2573" i="1"/>
  <c r="O1010" i="1"/>
  <c r="O1042" i="1"/>
  <c r="O228" i="1"/>
  <c r="O4061" i="1"/>
  <c r="O594" i="1"/>
  <c r="O193" i="1"/>
  <c r="O4027" i="1"/>
  <c r="O241" i="1"/>
  <c r="O3205" i="1"/>
  <c r="O55" i="1"/>
  <c r="O58" i="1"/>
  <c r="O63" i="1"/>
  <c r="O570" i="1"/>
  <c r="O1105" i="1"/>
  <c r="O1406" i="1"/>
  <c r="O1242" i="1"/>
  <c r="O47" i="1"/>
  <c r="O1017" i="1"/>
  <c r="O4091" i="1"/>
  <c r="O1921" i="1"/>
  <c r="O2001" i="1"/>
  <c r="O2131" i="1"/>
  <c r="O763" i="1"/>
  <c r="O1008" i="1"/>
  <c r="O2760" i="1"/>
  <c r="O48" i="1"/>
  <c r="O959" i="1"/>
  <c r="O2590" i="1"/>
  <c r="O504" i="1"/>
  <c r="O36" i="1"/>
  <c r="O973" i="1"/>
  <c r="O1722" i="1"/>
  <c r="O2145" i="1"/>
  <c r="O3136" i="1"/>
  <c r="O4046" i="1"/>
  <c r="O28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38" i="1"/>
  <c r="O4093" i="1"/>
  <c r="O426" i="1"/>
  <c r="O3748" i="1"/>
  <c r="O2405" i="1"/>
  <c r="O2403" i="1"/>
  <c r="O4005" i="1"/>
  <c r="O44" i="1"/>
  <c r="O1423" i="1"/>
  <c r="O4036" i="1"/>
  <c r="O558" i="1"/>
  <c r="O3069" i="1"/>
  <c r="O895" i="1"/>
  <c r="O181" i="1"/>
  <c r="O39" i="1"/>
  <c r="O43" i="1"/>
  <c r="O715" i="1"/>
  <c r="O907" i="1"/>
  <c r="O920" i="1"/>
  <c r="O897" i="1"/>
  <c r="O3948" i="1"/>
  <c r="O35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32" i="1"/>
  <c r="O26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21" i="1"/>
  <c r="O425" i="1"/>
  <c r="O3909" i="1"/>
  <c r="O37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5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4" i="1"/>
  <c r="O555" i="1"/>
  <c r="O912" i="1"/>
  <c r="O3920" i="1"/>
  <c r="O2569" i="1"/>
  <c r="O935" i="1"/>
  <c r="O2364" i="1"/>
  <c r="O2325" i="1"/>
  <c r="O1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0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17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27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15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16" i="1"/>
  <c r="O1801" i="1"/>
  <c r="O3992" i="1"/>
  <c r="O565" i="1"/>
  <c r="O551" i="1"/>
  <c r="O1563" i="1"/>
  <c r="O2521" i="1"/>
  <c r="O874" i="1"/>
  <c r="O880" i="1"/>
  <c r="O999" i="1"/>
  <c r="O998" i="1"/>
  <c r="O3910" i="1"/>
  <c r="O4" i="1"/>
  <c r="O13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1" i="1"/>
  <c r="O1123" i="1"/>
  <c r="O2881" i="1"/>
  <c r="O4021" i="1"/>
  <c r="O12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9" i="1"/>
  <c r="O8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6" i="1"/>
  <c r="O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3627" i="1"/>
  <c r="T2939" i="1" l="1"/>
  <c r="T2932" i="1"/>
</calcChain>
</file>

<file path=xl/sharedStrings.xml><?xml version="1.0" encoding="utf-8"?>
<sst xmlns="http://schemas.openxmlformats.org/spreadsheetml/2006/main" count="33050" uniqueCount="8420">
  <si>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</si>
  <si>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</si>
  <si>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</si>
  <si>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</si>
  <si>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</si>
  <si>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</si>
  <si>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</si>
  <si>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</si>
  <si>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</si>
  <si>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</si>
  <si>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</si>
  <si>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</si>
  <si>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</si>
  <si>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</si>
  <si>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</si>
  <si>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</si>
  <si>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</si>
  <si>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</si>
  <si>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</si>
  <si>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</si>
  <si>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</si>
  <si>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</si>
  <si>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</si>
  <si>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</si>
  <si>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</si>
  <si>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</si>
  <si>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</si>
  <si>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</si>
  <si>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</si>
  <si>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</si>
  <si>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</si>
  <si>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</si>
  <si>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</si>
  <si>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</si>
  <si>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</si>
  <si>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</si>
  <si>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</si>
  <si>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</si>
  <si>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</si>
  <si>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</si>
  <si>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</si>
  <si>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</si>
  <si>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</si>
  <si>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</si>
  <si>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</si>
  <si>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</si>
  <si>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</si>
  <si>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</si>
  <si>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</si>
  <si>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</si>
  <si>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</si>
  <si>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</si>
  <si>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</si>
  <si>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</si>
  <si>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</si>
  <si>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</si>
  <si>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</si>
  <si>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</si>
  <si>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</si>
  <si>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</si>
  <si>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</si>
  <si>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</si>
  <si>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</si>
  <si>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</si>
  <si>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</si>
  <si>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</si>
  <si>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</si>
  <si>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</si>
  <si>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</si>
  <si>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</si>
  <si>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</si>
  <si>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</si>
  <si>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</si>
  <si>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</si>
  <si>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</si>
  <si>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</si>
  <si>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</si>
  <si>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</si>
  <si>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</si>
  <si>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</si>
  <si>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</si>
  <si>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</si>
  <si>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</si>
  <si>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</si>
  <si>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</si>
  <si>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</si>
  <si>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</si>
  <si>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</si>
  <si>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</si>
  <si>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</si>
  <si>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</si>
  <si>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</si>
  <si>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</si>
  <si>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</si>
  <si>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</si>
  <si>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</si>
  <si>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</si>
  <si>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</si>
  <si>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</si>
  <si>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</si>
  <si>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</si>
  <si>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</si>
  <si>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</si>
  <si>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</si>
  <si>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</si>
  <si>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</si>
  <si>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</si>
  <si>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</si>
  <si>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</si>
  <si>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</si>
  <si>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</si>
  <si>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</si>
  <si>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</si>
  <si>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</si>
  <si>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</si>
  <si>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</si>
  <si>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</si>
  <si>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</si>
  <si>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</si>
  <si>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</si>
  <si>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</si>
  <si>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</si>
  <si>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</si>
  <si>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</si>
  <si>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</si>
  <si>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</si>
  <si>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</si>
  <si>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</si>
  <si>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</si>
  <si>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</si>
  <si>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</si>
  <si>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</si>
  <si>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</si>
  <si>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</si>
  <si>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</si>
  <si>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</si>
  <si>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</si>
  <si>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</si>
  <si>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</si>
  <si>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</si>
  <si>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</si>
  <si>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</si>
  <si>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</si>
  <si>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</si>
  <si>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</si>
  <si>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</si>
  <si>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</si>
  <si>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</si>
  <si>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</si>
  <si>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</si>
  <si>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</si>
  <si>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</si>
  <si>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</si>
  <si>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</si>
  <si>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</si>
  <si>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</si>
  <si>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</si>
  <si>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</si>
  <si>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</si>
  <si>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</si>
  <si>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</si>
  <si>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</si>
  <si>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</si>
  <si>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</si>
  <si>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</si>
  <si>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</si>
  <si>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</si>
  <si>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</si>
  <si>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</si>
  <si>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</si>
  <si>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</si>
  <si>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</si>
  <si>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</si>
  <si>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</si>
  <si>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</si>
  <si>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</si>
  <si>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</si>
  <si>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</si>
  <si>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</si>
  <si>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</si>
  <si>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</si>
  <si>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</si>
  <si>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</si>
  <si>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</si>
  <si>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</si>
  <si>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</si>
  <si>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</si>
  <si>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</si>
  <si>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</si>
  <si>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</si>
  <si>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</si>
  <si>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</si>
  <si>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</si>
  <si>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</si>
  <si>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</si>
  <si>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</si>
  <si>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</si>
  <si>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</si>
  <si>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</si>
  <si>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</si>
  <si>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</si>
  <si>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</si>
  <si>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</si>
  <si>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</si>
  <si>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</si>
  <si>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</si>
  <si>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</si>
  <si>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</si>
  <si>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</si>
  <si>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</si>
  <si>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</si>
  <si>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</si>
  <si>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</si>
  <si>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</si>
  <si>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</si>
  <si>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</si>
  <si>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</si>
  <si>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</si>
  <si>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</si>
  <si>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</si>
  <si>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</si>
  <si>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</si>
  <si>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</si>
  <si>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</si>
  <si>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</si>
  <si>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</si>
  <si>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</si>
  <si>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</si>
  <si>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</si>
  <si>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</si>
  <si>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</si>
  <si>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</si>
  <si>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</si>
  <si>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</si>
  <si>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</si>
  <si>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</si>
  <si>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</si>
  <si>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</si>
  <si>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</si>
  <si>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</si>
  <si>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</si>
  <si>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</si>
  <si>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</si>
  <si>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</si>
  <si>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</si>
  <si>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</si>
  <si>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</si>
  <si>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</si>
  <si>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</si>
  <si>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</si>
  <si>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</si>
  <si>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</si>
  <si>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</si>
  <si>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</si>
  <si>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</si>
  <si>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</si>
  <si>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</si>
  <si>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</si>
  <si>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</si>
  <si>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</si>
  <si>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</si>
  <si>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</si>
  <si>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</si>
  <si>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</si>
  <si>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</si>
  <si>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</si>
  <si>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</si>
  <si>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</si>
  <si>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</si>
  <si>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</si>
  <si>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</si>
  <si>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</si>
  <si>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</si>
  <si>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</si>
  <si>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</si>
  <si>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</si>
  <si>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</si>
  <si>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</si>
  <si>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</si>
  <si>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</si>
  <si>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</si>
  <si>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</si>
  <si>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</si>
  <si>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</si>
  <si>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</si>
  <si>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</si>
  <si>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</si>
  <si>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</si>
  <si>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</si>
  <si>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</si>
  <si>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</si>
  <si>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</si>
  <si>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</si>
  <si>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</si>
  <si>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</si>
  <si>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</si>
  <si>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</si>
  <si>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</si>
  <si>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</si>
  <si>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</si>
  <si>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</si>
  <si>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</si>
  <si>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</si>
  <si>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</si>
  <si>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</si>
  <si>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</si>
  <si>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</si>
  <si>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</si>
  <si>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</si>
  <si>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</si>
  <si>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</si>
  <si>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</si>
  <si>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</si>
  <si>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</si>
  <si>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</si>
  <si>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</si>
  <si>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</si>
  <si>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</si>
  <si>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</si>
  <si>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</si>
  <si>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</si>
  <si>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</si>
  <si>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</si>
  <si>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</si>
  <si>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</si>
  <si>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</si>
  <si>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</si>
  <si>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</si>
  <si>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</si>
  <si>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</si>
  <si>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</si>
  <si>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</si>
  <si>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</si>
  <si>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</si>
  <si>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</si>
  <si>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</si>
  <si>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</si>
  <si>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</si>
  <si>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</si>
  <si>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</si>
  <si>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</si>
  <si>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</si>
  <si>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</si>
  <si>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</si>
  <si>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</si>
  <si>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</si>
  <si>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</si>
  <si>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</si>
  <si>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</si>
  <si>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</si>
  <si>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</si>
  <si>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</si>
  <si>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</si>
  <si>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</si>
  <si>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</si>
  <si>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</si>
  <si>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</si>
  <si>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</si>
  <si>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</si>
  <si>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</si>
  <si>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</si>
  <si>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</si>
  <si>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</si>
  <si>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</si>
  <si>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</si>
  <si>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</si>
  <si>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</si>
  <si>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</si>
  <si>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</si>
  <si>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</si>
  <si>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</si>
  <si>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</si>
  <si>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</si>
  <si>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</si>
  <si>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</si>
  <si>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</si>
  <si>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</si>
  <si>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</si>
  <si>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</si>
  <si>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</si>
  <si>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</si>
  <si>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</si>
  <si>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</si>
  <si>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</si>
  <si>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</si>
  <si>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</si>
  <si>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</si>
  <si>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</si>
  <si>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</si>
  <si>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</si>
  <si>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</si>
  <si>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</si>
  <si>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</si>
  <si>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</si>
  <si>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</si>
  <si>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</si>
  <si>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</si>
  <si>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</si>
  <si>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</si>
  <si>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</si>
  <si>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</si>
  <si>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</si>
  <si>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</si>
  <si>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</si>
  <si>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</si>
  <si>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</si>
  <si>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</si>
  <si>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</si>
  <si>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</si>
  <si>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</si>
  <si>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</si>
  <si>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</si>
  <si>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</si>
  <si>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</si>
  <si>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</si>
  <si>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</si>
  <si>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</si>
  <si>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</si>
  <si>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</si>
  <si>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</si>
  <si>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</si>
  <si>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</si>
  <si>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</si>
  <si>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</si>
  <si>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</si>
  <si>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</si>
  <si>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</si>
  <si>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</si>
  <si>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</si>
  <si>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</si>
  <si>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</si>
  <si>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</si>
  <si>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</si>
  <si>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</si>
  <si>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</si>
  <si>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</si>
  <si>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</si>
  <si>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</si>
  <si>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</si>
  <si>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</si>
  <si>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</si>
  <si>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</si>
  <si>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</si>
  <si>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</si>
  <si>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</si>
  <si>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</si>
  <si>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</si>
  <si>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</si>
  <si>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</si>
  <si>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</si>
  <si>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</si>
  <si>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</si>
  <si>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</si>
  <si>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</si>
  <si>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</si>
  <si>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</si>
  <si>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</si>
  <si>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</si>
  <si>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</si>
  <si>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</si>
  <si>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</si>
  <si>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</si>
  <si>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</si>
  <si>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</si>
  <si>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</si>
  <si>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</si>
  <si>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</si>
  <si>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</si>
  <si>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</si>
  <si>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</si>
  <si>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</si>
  <si>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</si>
  <si>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</si>
  <si>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</si>
  <si>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</si>
  <si>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</si>
  <si>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</si>
  <si>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</si>
  <si>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</si>
  <si>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</si>
  <si>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</si>
  <si>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</si>
  <si>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</si>
  <si>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</si>
  <si>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</si>
  <si>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</si>
  <si>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</si>
  <si>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</si>
  <si>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</si>
  <si>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</si>
  <si>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</si>
  <si>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</si>
  <si>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</si>
  <si>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</si>
  <si>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</si>
  <si>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</si>
  <si>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</si>
  <si>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</si>
  <si>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</si>
  <si>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</si>
  <si>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</si>
  <si>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</si>
  <si>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</si>
  <si>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</si>
  <si>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</si>
  <si>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</si>
  <si>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</si>
  <si>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</si>
  <si>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</si>
  <si>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</si>
  <si>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</si>
  <si>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</si>
  <si>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</si>
  <si>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</si>
  <si>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</si>
  <si>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</si>
  <si>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</si>
  <si>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</si>
  <si>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</si>
  <si>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</si>
  <si>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</si>
  <si>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</si>
  <si>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</si>
  <si>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</si>
  <si>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</si>
  <si>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</si>
  <si>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</si>
  <si>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</si>
  <si>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</si>
  <si>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</si>
  <si>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</si>
  <si>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</si>
  <si>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</si>
  <si>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</si>
  <si>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</si>
  <si>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</si>
  <si>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</si>
  <si>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</si>
  <si>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</si>
  <si>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</si>
  <si>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</si>
  <si>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</si>
  <si>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</si>
  <si>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</si>
  <si>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</si>
  <si>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</si>
  <si>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</si>
  <si>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</si>
  <si>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</si>
  <si>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</si>
  <si>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</si>
  <si>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</si>
  <si>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</si>
  <si>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</si>
  <si>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</si>
  <si>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</si>
  <si>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</si>
  <si>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</si>
  <si>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</si>
  <si>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</si>
  <si>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</si>
  <si>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</si>
  <si>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</si>
  <si>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</si>
  <si>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</si>
  <si>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</si>
  <si>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</si>
  <si>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</si>
  <si>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</si>
  <si>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</si>
  <si>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</si>
  <si>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</si>
  <si>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</si>
  <si>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</si>
  <si>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</si>
  <si>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</si>
  <si>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</si>
  <si>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</si>
  <si>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</si>
  <si>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</si>
  <si>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</si>
  <si>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</si>
  <si>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</si>
  <si>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</si>
  <si>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</si>
  <si>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</si>
  <si>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</si>
  <si>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</si>
  <si>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</si>
  <si>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</si>
  <si>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</si>
  <si>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</si>
  <si>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</si>
  <si>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</si>
  <si>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</si>
  <si>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</si>
  <si>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</si>
  <si>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</si>
  <si>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</si>
  <si>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</si>
  <si>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</si>
  <si>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</si>
  <si>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</si>
  <si>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</si>
  <si>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</si>
  <si>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</si>
  <si>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</si>
  <si>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</si>
  <si>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</si>
  <si>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</si>
  <si>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</si>
  <si>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</si>
  <si>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</si>
  <si>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</si>
  <si>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</si>
  <si>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</si>
  <si>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</si>
  <si>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</si>
  <si>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</si>
  <si>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</si>
  <si>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</si>
  <si>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</si>
  <si>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</si>
  <si>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</si>
  <si>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</si>
  <si>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</si>
  <si>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</si>
  <si>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</si>
  <si>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</si>
  <si>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</si>
  <si>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</si>
  <si>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</si>
  <si>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</si>
  <si>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</si>
  <si>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</si>
  <si>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</si>
  <si>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</si>
  <si>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</si>
  <si>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</si>
  <si>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</si>
  <si>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</si>
  <si>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</si>
  <si>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</si>
  <si>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</si>
  <si>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</si>
  <si>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</si>
  <si>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</si>
  <si>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</si>
  <si>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</si>
  <si>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</si>
  <si>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</si>
  <si>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</si>
  <si>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</si>
  <si>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</si>
  <si>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</si>
  <si>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</si>
  <si>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</si>
  <si>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</si>
  <si>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</si>
  <si>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</si>
  <si>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</si>
  <si>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</si>
  <si>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</si>
  <si>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</si>
  <si>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</si>
  <si>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</si>
  <si>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</si>
  <si>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</si>
  <si>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</si>
  <si>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</si>
  <si>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</si>
  <si>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</si>
  <si>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</si>
  <si>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</si>
  <si>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</si>
  <si>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</si>
  <si>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</si>
  <si>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</si>
  <si>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</si>
  <si>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</si>
  <si>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</si>
  <si>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</si>
  <si>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</si>
  <si>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</si>
  <si>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</si>
  <si>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</si>
  <si>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</si>
  <si>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</si>
  <si>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</si>
  <si>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</si>
  <si>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</si>
  <si>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</si>
  <si>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</si>
  <si>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</si>
  <si>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</si>
  <si>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</si>
  <si>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</si>
  <si>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</si>
  <si>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</si>
  <si>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</si>
  <si>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</si>
  <si>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</si>
  <si>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</si>
  <si>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</si>
  <si>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</si>
  <si>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</si>
  <si>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</si>
  <si>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</si>
  <si>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</si>
  <si>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</si>
  <si>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</si>
  <si>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</si>
  <si>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</si>
  <si>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</si>
  <si>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</si>
  <si>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</si>
  <si>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</si>
  <si>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</si>
  <si>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</si>
  <si>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</si>
  <si>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</si>
  <si>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</si>
  <si>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</si>
  <si>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</si>
  <si>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</si>
  <si>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</si>
  <si>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</si>
  <si>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</si>
  <si>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</si>
  <si>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</si>
  <si>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</si>
  <si>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</si>
  <si>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</si>
  <si>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</si>
  <si>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</si>
  <si>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</si>
  <si>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</si>
  <si>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</si>
  <si>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</si>
  <si>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</si>
  <si>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</si>
  <si>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</si>
  <si>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</si>
  <si>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</si>
  <si>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</si>
  <si>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</si>
  <si>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</si>
  <si>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</si>
  <si>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</si>
  <si>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</si>
  <si>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</si>
  <si>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</si>
  <si>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</si>
  <si>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</si>
  <si>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</si>
  <si>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</si>
  <si>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</si>
  <si>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</si>
  <si>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</si>
  <si>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</si>
  <si>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</si>
  <si>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</si>
  <si>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</si>
  <si>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</si>
  <si>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</si>
  <si>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</si>
  <si>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</si>
  <si>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</si>
  <si>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</si>
  <si>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</si>
  <si>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</si>
  <si>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</si>
  <si>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</si>
  <si>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</si>
  <si>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</si>
  <si>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</si>
  <si>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</si>
  <si>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</si>
  <si>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</si>
  <si>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</si>
  <si>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</si>
  <si>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</si>
  <si>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</si>
  <si>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</si>
  <si>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</si>
  <si>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</si>
  <si>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</si>
  <si>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</si>
  <si>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</si>
  <si>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</si>
  <si>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</si>
  <si>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</si>
  <si>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</si>
  <si>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</si>
  <si>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</si>
  <si>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</si>
  <si>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</si>
  <si>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</si>
  <si>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</si>
  <si>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</si>
  <si>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</si>
  <si>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</si>
  <si>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</si>
  <si>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</si>
  <si>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</si>
  <si>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</si>
  <si>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</si>
  <si>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</si>
  <si>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</si>
  <si>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</si>
  <si>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</si>
  <si>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</si>
  <si>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</si>
  <si>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</si>
  <si>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</si>
  <si>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</si>
  <si>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</si>
  <si>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</si>
  <si>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</si>
  <si>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</si>
  <si>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</si>
  <si>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</si>
  <si>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</si>
  <si>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</si>
  <si>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</si>
  <si>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</si>
  <si>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</si>
  <si>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</si>
  <si>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</si>
  <si>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</si>
  <si>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</si>
  <si>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</si>
  <si>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</si>
  <si>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</si>
  <si>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</si>
  <si>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</si>
  <si>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</si>
  <si>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</si>
  <si>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</si>
  <si>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</si>
  <si>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</si>
  <si>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</si>
  <si>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</si>
  <si>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</si>
  <si>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</si>
  <si>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</si>
  <si>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</si>
  <si>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</si>
  <si>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</si>
  <si>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</si>
  <si>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</si>
  <si>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</si>
  <si>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</si>
  <si>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</si>
  <si>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</si>
  <si>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</si>
  <si>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</si>
  <si>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</si>
  <si>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</si>
  <si>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</si>
  <si>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</si>
  <si>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</si>
  <si>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</si>
  <si>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</si>
  <si>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</si>
  <si>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</si>
  <si>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</si>
  <si>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</si>
  <si>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</si>
  <si>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</si>
  <si>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</si>
  <si>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</si>
  <si>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</si>
  <si>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</si>
  <si>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</si>
  <si>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</si>
  <si>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</si>
  <si>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</si>
  <si>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</si>
  <si>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</si>
  <si>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</si>
  <si>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</si>
  <si>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</si>
  <si>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</si>
  <si>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</si>
  <si>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</si>
  <si>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</si>
  <si>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</si>
  <si>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</si>
  <si>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</si>
  <si>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</si>
  <si>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</si>
  <si>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</si>
  <si>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</si>
  <si>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</si>
  <si>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</si>
  <si>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</si>
  <si>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</si>
  <si>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</si>
  <si>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</si>
  <si>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</si>
  <si>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</si>
  <si>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</si>
  <si>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</si>
  <si>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</si>
  <si>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</si>
  <si>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</si>
  <si>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</si>
  <si>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</si>
  <si>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</si>
  <si>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</si>
  <si>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</si>
  <si>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</si>
  <si>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</si>
  <si>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</si>
  <si>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</si>
  <si>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</si>
  <si>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</si>
  <si>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</si>
  <si>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</si>
  <si>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</si>
  <si>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</si>
  <si>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</si>
  <si>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</si>
  <si>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</si>
  <si>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</si>
  <si>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</si>
  <si>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</si>
  <si>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</si>
  <si>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</si>
  <si>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</si>
  <si>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</si>
  <si>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</si>
  <si>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</si>
  <si>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</si>
  <si>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</si>
  <si>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</si>
  <si>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</si>
  <si>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</si>
  <si>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</si>
  <si>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</si>
  <si>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</si>
  <si>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</si>
  <si>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</si>
  <si>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</si>
  <si>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</si>
  <si>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</si>
  <si>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</si>
  <si>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</si>
  <si>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</si>
  <si>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</si>
  <si>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</si>
  <si>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</si>
  <si>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</si>
  <si>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</si>
  <si>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</si>
  <si>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</si>
  <si>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</si>
  <si>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</si>
  <si>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</si>
  <si>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</si>
  <si>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</si>
  <si>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</si>
  <si>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</si>
  <si>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</si>
  <si>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</si>
  <si>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</si>
  <si>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</si>
  <si>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</si>
  <si>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</si>
  <si>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</si>
  <si>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</si>
  <si>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</si>
  <si>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</si>
  <si>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</si>
  <si>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</si>
  <si>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</si>
  <si>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</si>
  <si>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</si>
  <si>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</si>
  <si>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</si>
  <si>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</si>
  <si>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</si>
  <si>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</si>
  <si>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</si>
  <si>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</si>
  <si>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</si>
  <si>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</si>
  <si>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</si>
  <si>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</si>
  <si>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</si>
  <si>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</si>
  <si>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</si>
  <si>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</si>
  <si>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</si>
  <si>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</si>
  <si>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</si>
  <si>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</si>
  <si>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</si>
  <si>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</si>
  <si>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</si>
  <si>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</si>
  <si>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</si>
  <si>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</si>
  <si>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</si>
  <si>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</si>
  <si>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</si>
  <si>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</si>
  <si>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</si>
  <si>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</si>
  <si>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</si>
  <si>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</si>
  <si>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</si>
  <si>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</si>
  <si>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</si>
  <si>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</si>
  <si>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</si>
  <si>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</si>
  <si>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</si>
  <si>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</si>
  <si>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</si>
  <si>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</si>
  <si>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</si>
  <si>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</si>
  <si>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</si>
  <si>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</si>
  <si>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</si>
  <si>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</si>
  <si>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</si>
  <si>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</si>
  <si>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</si>
  <si>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</si>
  <si>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</si>
  <si>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</si>
  <si>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</si>
  <si>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</si>
  <si>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</si>
  <si>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</si>
  <si>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</si>
  <si>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</si>
  <si>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</si>
  <si>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</si>
  <si>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</si>
  <si>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</si>
  <si>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</si>
  <si>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</si>
  <si>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</si>
  <si>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</si>
  <si>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</si>
  <si>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</si>
  <si>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</si>
  <si>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</si>
  <si>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</si>
  <si>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</si>
  <si>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</si>
  <si>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</si>
  <si>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</si>
  <si>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</si>
  <si>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</si>
  <si>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</si>
  <si>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</si>
  <si>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</si>
  <si>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</si>
  <si>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</si>
  <si>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</si>
  <si>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</si>
  <si>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</si>
  <si>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</si>
  <si>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</si>
  <si>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</si>
  <si>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</si>
  <si>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</si>
  <si>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</si>
  <si>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</si>
  <si>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</si>
  <si>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</si>
  <si>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</si>
  <si>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</si>
  <si>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</si>
  <si>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</si>
  <si>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</si>
  <si>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</si>
  <si>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</si>
  <si>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</si>
  <si>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</si>
  <si>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</si>
  <si>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</si>
  <si>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</si>
  <si>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</si>
  <si>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</si>
  <si>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</si>
  <si>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</si>
  <si>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</si>
  <si>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</si>
  <si>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</si>
  <si>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</si>
  <si>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</si>
  <si>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</si>
  <si>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</si>
  <si>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</si>
  <si>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</si>
  <si>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</si>
  <si>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</si>
  <si>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</si>
  <si>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</si>
  <si>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</si>
  <si>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</si>
  <si>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</si>
  <si>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</si>
  <si>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</si>
  <si>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</si>
  <si>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</si>
  <si>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</si>
  <si>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</si>
  <si>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</si>
  <si>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</si>
  <si>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</si>
  <si>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</si>
  <si>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</si>
  <si>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</si>
  <si>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</si>
  <si>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</si>
  <si>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</si>
  <si>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</si>
  <si>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</si>
  <si>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</si>
  <si>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</si>
  <si>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</si>
  <si>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</si>
  <si>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</si>
  <si>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</si>
  <si>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</si>
  <si>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</si>
  <si>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</si>
  <si>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</si>
  <si>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</si>
  <si>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</si>
  <si>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</si>
  <si>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</si>
  <si>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</si>
  <si>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</si>
  <si>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</si>
  <si>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</si>
  <si>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</si>
  <si>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</si>
  <si>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</si>
  <si>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</si>
  <si>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</si>
  <si>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</si>
  <si>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</si>
  <si>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</si>
  <si>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</si>
  <si>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</si>
  <si>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</si>
  <si>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</si>
  <si>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</si>
  <si>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</si>
  <si>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</si>
  <si>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</si>
  <si>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</si>
  <si>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</si>
  <si>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</si>
  <si>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</si>
  <si>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</si>
  <si>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</si>
  <si>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</si>
  <si>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</si>
  <si>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</si>
  <si>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</si>
  <si>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</si>
  <si>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</si>
  <si>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</si>
  <si>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</si>
  <si>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</si>
  <si>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</si>
  <si>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</si>
  <si>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</si>
  <si>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</si>
  <si>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</si>
  <si>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</si>
  <si>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</si>
  <si>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</si>
  <si>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</si>
  <si>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</si>
  <si>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</si>
  <si>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</si>
  <si>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</si>
  <si>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</si>
  <si>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</si>
  <si>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</si>
  <si>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</si>
  <si>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</si>
  <si>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</si>
  <si>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</si>
  <si>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</si>
  <si>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</si>
  <si>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</si>
  <si>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</si>
  <si>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</si>
  <si>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</si>
  <si>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</si>
  <si>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</si>
  <si>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</si>
  <si>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</si>
  <si>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</si>
  <si>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</si>
  <si>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</si>
  <si>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</si>
  <si>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</si>
  <si>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</si>
  <si>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</si>
  <si>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</si>
  <si>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</si>
  <si>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</si>
  <si>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</si>
  <si>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</si>
  <si>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</si>
  <si>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</si>
  <si>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</si>
  <si>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</si>
  <si>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</si>
  <si>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</si>
  <si>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</si>
  <si>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</si>
  <si>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</si>
  <si>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</si>
  <si>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</si>
  <si>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</si>
  <si>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</si>
  <si>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</si>
  <si>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</si>
  <si>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</si>
  <si>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</si>
  <si>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</si>
  <si>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</si>
  <si>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</si>
  <si>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</si>
  <si>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</si>
  <si>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</si>
  <si>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</si>
  <si>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</si>
  <si>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</si>
  <si>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</si>
  <si>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</si>
  <si>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</si>
  <si>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</si>
  <si>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</si>
  <si>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</si>
  <si>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</si>
  <si>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</si>
  <si>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</si>
  <si>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</si>
  <si>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</si>
  <si>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</si>
  <si>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</si>
  <si>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</si>
  <si>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</si>
  <si>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</si>
  <si>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</si>
  <si>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</si>
  <si>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</si>
  <si>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</si>
  <si>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</si>
  <si>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</si>
  <si>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</si>
  <si>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</si>
  <si>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</si>
  <si>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</si>
  <si>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</si>
  <si>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</si>
  <si>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</si>
  <si>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</si>
  <si>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</si>
  <si>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</si>
  <si>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</si>
  <si>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</si>
  <si>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</si>
  <si>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</si>
  <si>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</si>
  <si>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</si>
  <si>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</si>
  <si>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</si>
  <si>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</si>
  <si>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</si>
  <si>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</si>
  <si>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</si>
  <si>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</si>
  <si>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</si>
  <si>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</si>
  <si>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</si>
  <si>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</si>
  <si>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</si>
  <si>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</si>
  <si>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</si>
  <si>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</si>
  <si>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</si>
  <si>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</si>
  <si>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</si>
  <si>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</si>
  <si>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</si>
  <si>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</si>
  <si>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</si>
  <si>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</si>
  <si>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</si>
  <si>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</si>
  <si>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</si>
  <si>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</si>
  <si>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</si>
  <si>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</si>
  <si>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</si>
  <si>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</si>
  <si>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</si>
  <si>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</si>
  <si>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</si>
  <si>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</si>
  <si>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</si>
  <si>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</si>
  <si>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</si>
  <si>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</si>
  <si>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</si>
  <si>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</si>
  <si>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</si>
  <si>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</si>
  <si>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</si>
  <si>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</si>
  <si>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</si>
  <si>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</si>
  <si>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</si>
  <si>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</si>
  <si>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</si>
  <si>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</si>
  <si>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</si>
  <si>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</si>
  <si>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</si>
  <si>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</si>
  <si>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</si>
  <si>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</si>
  <si>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</si>
  <si>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</si>
  <si>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</si>
  <si>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</si>
  <si>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</si>
  <si>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</si>
  <si>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</si>
  <si>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</si>
  <si>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</si>
  <si>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</si>
  <si>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</si>
  <si>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</si>
  <si>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</si>
  <si>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</si>
  <si>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</si>
  <si>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</si>
  <si>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</si>
  <si>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</si>
  <si>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</si>
  <si>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</si>
  <si>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</si>
  <si>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</si>
  <si>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</si>
  <si>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</si>
  <si>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</si>
  <si>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</si>
  <si>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</si>
  <si>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</si>
  <si>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</si>
  <si>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</si>
  <si>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</si>
  <si>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</si>
  <si>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</si>
  <si>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</si>
  <si>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</si>
  <si>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</si>
  <si>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</si>
  <si>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</si>
  <si>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</si>
  <si>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</si>
  <si>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</si>
  <si>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</si>
  <si>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</si>
  <si>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</si>
  <si>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</si>
  <si>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</si>
  <si>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</si>
  <si>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</si>
  <si>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</si>
  <si>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</si>
  <si>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</si>
  <si>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</si>
  <si>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</si>
  <si>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</si>
  <si>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</si>
  <si>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</si>
  <si>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</si>
  <si>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</si>
  <si>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</si>
  <si>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</si>
  <si>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</si>
  <si>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</si>
  <si>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</si>
  <si>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</si>
  <si>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</si>
  <si>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</si>
  <si>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</si>
  <si>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</si>
  <si>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</si>
  <si>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</si>
  <si>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</si>
  <si>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</si>
  <si>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</si>
  <si>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</si>
  <si>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</si>
  <si>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</si>
  <si>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</si>
  <si>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</si>
  <si>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</si>
  <si>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</si>
  <si>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</si>
  <si>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</si>
  <si>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</si>
  <si>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</si>
  <si>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</si>
  <si>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</si>
  <si>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</si>
  <si>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</si>
  <si>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</si>
  <si>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</si>
  <si>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</si>
  <si>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</si>
  <si>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</si>
  <si>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</si>
  <si>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</si>
  <si>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</si>
  <si>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</si>
  <si>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</si>
  <si>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</si>
  <si>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</si>
  <si>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</si>
  <si>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</si>
  <si>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</si>
  <si>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</si>
  <si>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</si>
  <si>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</si>
  <si>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</si>
  <si>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</si>
  <si>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</si>
  <si>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</si>
  <si>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</si>
  <si>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</si>
  <si>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</si>
  <si>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</si>
  <si>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</si>
  <si>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</si>
  <si>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</si>
  <si>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</si>
  <si>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</si>
  <si>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</si>
  <si>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</si>
  <si>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</si>
  <si>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</si>
  <si>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</si>
  <si>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</si>
  <si>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</si>
  <si>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</si>
  <si>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</si>
  <si>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</si>
  <si>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</si>
  <si>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</si>
  <si>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</si>
  <si>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</si>
  <si>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</si>
  <si>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</si>
  <si>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</si>
  <si>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</si>
  <si>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</si>
  <si>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</si>
  <si>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</si>
  <si>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</si>
  <si>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</si>
  <si>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</si>
  <si>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</si>
  <si>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</si>
  <si>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</si>
  <si>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</si>
  <si>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</si>
  <si>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</si>
  <si>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</si>
  <si>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</si>
  <si>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</si>
  <si>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</si>
  <si>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</si>
  <si>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</si>
  <si>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</si>
  <si>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</si>
  <si>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</si>
  <si>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</si>
  <si>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</si>
  <si>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</si>
  <si>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</si>
  <si>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</si>
  <si>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</si>
  <si>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</si>
  <si>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</si>
  <si>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</si>
  <si>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</si>
  <si>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</si>
  <si>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</si>
  <si>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</si>
  <si>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</si>
  <si>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</si>
  <si>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</si>
  <si>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</si>
  <si>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</si>
  <si>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</si>
  <si>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</si>
  <si>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</si>
  <si>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</si>
  <si>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</si>
  <si>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</si>
  <si>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</si>
  <si>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</si>
  <si>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</si>
  <si>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</si>
  <si>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</si>
  <si>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</si>
  <si>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</si>
  <si>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</si>
  <si>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</si>
  <si>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</si>
  <si>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</si>
  <si>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</si>
  <si>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</si>
  <si>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</si>
  <si>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</si>
  <si>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</si>
  <si>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</si>
  <si>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</si>
  <si>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</si>
  <si>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</si>
  <si>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</si>
  <si>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</si>
  <si>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</si>
  <si>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</si>
  <si>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</si>
  <si>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</si>
  <si>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</si>
  <si>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</si>
  <si>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</si>
  <si>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</si>
  <si>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</si>
  <si>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</si>
  <si>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</si>
  <si>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</si>
  <si>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</si>
  <si>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</si>
  <si>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</si>
  <si>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</si>
  <si>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</si>
  <si>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</si>
  <si>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</si>
  <si>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</si>
  <si>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</si>
  <si>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</si>
  <si>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</si>
  <si>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</si>
  <si>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</si>
  <si>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</si>
  <si>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</si>
  <si>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</si>
  <si>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</si>
  <si>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</si>
  <si>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</si>
  <si>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</si>
  <si>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</si>
  <si>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</si>
  <si>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</si>
  <si>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</si>
  <si>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</si>
  <si>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</si>
  <si>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</si>
  <si>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</si>
  <si>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</si>
  <si>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</si>
  <si>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</si>
  <si>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</si>
  <si>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</si>
  <si>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</si>
  <si>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</si>
  <si>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</si>
  <si>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</si>
  <si>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</si>
  <si>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</si>
  <si>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</si>
  <si>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</si>
  <si>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</si>
  <si>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</si>
  <si>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</si>
  <si>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</si>
  <si>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</si>
  <si>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</si>
  <si>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</si>
  <si>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</si>
  <si>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</si>
  <si>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</si>
  <si>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</si>
  <si>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</si>
  <si>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</si>
  <si>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</si>
  <si>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</si>
  <si>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</si>
  <si>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</si>
  <si>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</si>
  <si>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</si>
  <si>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</si>
  <si>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</si>
  <si>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</si>
  <si>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</si>
  <si>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</si>
  <si>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</si>
  <si>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</si>
  <si>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</si>
  <si>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</si>
  <si>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</si>
  <si>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</si>
  <si>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</si>
  <si>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</si>
  <si>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</si>
  <si>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</si>
  <si>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</si>
  <si>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</si>
  <si>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</si>
  <si>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</si>
  <si>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</si>
  <si>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</si>
  <si>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</si>
  <si>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</si>
  <si>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</si>
  <si>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</si>
  <si>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</si>
  <si>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</si>
  <si>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</si>
  <si>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</si>
  <si>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</si>
  <si>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</si>
  <si>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</si>
  <si>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</si>
  <si>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</si>
  <si>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</si>
  <si>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</si>
  <si>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</si>
  <si>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</si>
  <si>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</si>
  <si>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</si>
  <si>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</si>
  <si>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</si>
  <si>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</si>
  <si>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</si>
  <si>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</si>
  <si>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</si>
  <si>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</si>
  <si>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</si>
  <si>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</si>
  <si>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</si>
  <si>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</si>
  <si>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</si>
  <si>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</si>
  <si>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</si>
  <si>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</si>
  <si>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</si>
  <si>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</si>
  <si>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</si>
  <si>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</si>
  <si>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</si>
  <si>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</si>
  <si>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</si>
  <si>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</si>
  <si>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</si>
  <si>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</si>
  <si>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</si>
  <si>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</si>
  <si>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</si>
  <si>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</si>
  <si>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</si>
  <si>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</si>
  <si>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</si>
  <si>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</si>
  <si>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</si>
  <si>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</si>
  <si>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</si>
  <si>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</si>
  <si>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</si>
  <si>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</si>
  <si>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</si>
  <si>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</si>
  <si>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</si>
  <si>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</si>
  <si>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</si>
  <si>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</si>
  <si>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</si>
  <si>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</si>
  <si>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</si>
  <si>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</si>
  <si>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</si>
  <si>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</si>
  <si>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</si>
  <si>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</si>
  <si>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</si>
  <si>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</si>
  <si>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</si>
  <si>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</si>
  <si>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</si>
  <si>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</si>
  <si>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</si>
  <si>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</si>
  <si>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</si>
  <si>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</si>
  <si>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</si>
  <si>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</si>
  <si>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</si>
  <si>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</si>
  <si>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</si>
  <si>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</si>
  <si>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</si>
  <si>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</si>
  <si>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</si>
  <si>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</si>
  <si>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</si>
  <si>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</si>
  <si>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</si>
  <si>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</si>
  <si>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</si>
  <si>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</si>
  <si>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</si>
  <si>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</si>
  <si>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</si>
  <si>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</si>
  <si>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</si>
  <si>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</si>
  <si>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</si>
  <si>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</si>
  <si>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</si>
  <si>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</si>
  <si>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</si>
  <si>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</si>
  <si>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</si>
  <si>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</si>
  <si>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</si>
  <si>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</si>
  <si>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</si>
  <si>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</si>
  <si>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</si>
  <si>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</si>
  <si>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</si>
  <si>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</si>
  <si>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</si>
  <si>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</si>
  <si>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</si>
  <si>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</si>
  <si>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</si>
  <si>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</si>
  <si>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</si>
  <si>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</si>
  <si>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</si>
  <si>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</si>
  <si>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</si>
  <si>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</si>
  <si>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</si>
  <si>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</si>
  <si>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</si>
  <si>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</si>
  <si>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</si>
  <si>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</si>
  <si>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</si>
  <si>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</si>
  <si>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</si>
  <si>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</si>
  <si>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</si>
  <si>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</si>
  <si>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</si>
  <si>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</si>
  <si>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</si>
  <si>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</si>
  <si>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</si>
  <si>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</si>
  <si>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</si>
  <si>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</si>
  <si>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</si>
  <si>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</si>
  <si>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</si>
  <si>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</si>
  <si>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</si>
  <si>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</si>
  <si>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</si>
  <si>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</si>
  <si>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</si>
  <si>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</si>
  <si>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</si>
  <si>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</si>
  <si>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</si>
  <si>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</si>
  <si>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</si>
  <si>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</si>
  <si>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</si>
  <si>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</si>
  <si>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</si>
  <si>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</si>
  <si>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</si>
  <si>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</si>
  <si>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</si>
  <si>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</si>
  <si>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</si>
  <si>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</si>
  <si>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</si>
  <si>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</si>
  <si>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</si>
  <si>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</si>
  <si>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</si>
  <si>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</si>
  <si>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</si>
  <si>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</si>
  <si>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</si>
  <si>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</si>
  <si>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</si>
  <si>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</si>
  <si>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</si>
  <si>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</si>
  <si>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</si>
  <si>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</si>
  <si>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</si>
  <si>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</si>
  <si>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</si>
  <si>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</si>
  <si>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</si>
  <si>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</si>
  <si>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</si>
  <si>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</si>
  <si>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</si>
  <si>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</si>
  <si>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</si>
  <si>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</si>
  <si>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</si>
  <si>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</si>
  <si>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</si>
  <si>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</si>
  <si>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</si>
  <si>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</si>
  <si>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</si>
  <si>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</si>
  <si>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</si>
  <si>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</si>
  <si>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</si>
  <si>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</si>
  <si>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</si>
  <si>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</si>
  <si>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</si>
  <si>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</si>
  <si>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</si>
  <si>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</si>
  <si>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</si>
  <si>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</si>
  <si>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</si>
  <si>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</si>
  <si>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</si>
  <si>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</si>
  <si>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</si>
  <si>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</si>
  <si>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</si>
  <si>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</si>
  <si>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</si>
  <si>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</si>
  <si>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</si>
  <si>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</si>
  <si>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</si>
  <si>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</si>
  <si>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</si>
  <si>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</si>
  <si>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</si>
  <si>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</si>
  <si>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</si>
  <si>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</si>
  <si>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</si>
  <si>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</si>
  <si>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</si>
  <si>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</si>
  <si>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</si>
  <si>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</si>
  <si>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</si>
  <si>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</si>
  <si>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</si>
  <si>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</si>
  <si>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</si>
  <si>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</si>
  <si>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</si>
  <si>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</si>
  <si>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</si>
  <si>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</si>
  <si>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</si>
  <si>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</si>
  <si>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</si>
  <si>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</si>
  <si>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</si>
  <si>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</si>
  <si>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</si>
  <si>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</si>
  <si>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</si>
  <si>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</si>
  <si>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</si>
  <si>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</si>
  <si>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</si>
  <si>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</si>
  <si>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</si>
  <si>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</si>
  <si>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</si>
  <si>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</si>
  <si>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</si>
  <si>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</si>
  <si>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</si>
  <si>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</si>
  <si>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</si>
  <si>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</si>
  <si>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</si>
  <si>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</si>
  <si>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</si>
  <si>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</si>
  <si>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</si>
  <si>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</si>
  <si>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</si>
  <si>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</si>
  <si>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</si>
  <si>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</si>
  <si>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</si>
  <si>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</si>
  <si>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</si>
  <si>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</si>
  <si>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</si>
  <si>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</si>
  <si>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</si>
  <si>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</si>
  <si>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</si>
  <si>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</si>
  <si>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</si>
  <si>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</si>
  <si>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</si>
  <si>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</si>
  <si>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</si>
  <si>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</si>
  <si>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</si>
  <si>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</si>
  <si>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</si>
  <si>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</si>
  <si>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</si>
  <si>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</si>
  <si>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</si>
  <si>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</si>
  <si>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</si>
  <si>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</si>
  <si>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</si>
  <si>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</si>
  <si>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</si>
  <si>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</si>
  <si>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</si>
  <si>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</si>
  <si>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</si>
  <si>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</si>
  <si>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</si>
  <si>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</si>
  <si>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</si>
  <si>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</si>
  <si>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</si>
  <si>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</si>
  <si>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</si>
  <si>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</si>
  <si>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</si>
  <si>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</si>
  <si>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</si>
  <si>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</si>
  <si>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</si>
  <si>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</si>
  <si>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</si>
  <si>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</si>
  <si>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</si>
  <si>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</si>
  <si>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</si>
  <si>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</si>
  <si>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</si>
  <si>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</si>
  <si>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</si>
  <si>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</si>
  <si>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</si>
  <si>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</si>
  <si>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</si>
  <si>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</si>
  <si>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</si>
  <si>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</si>
  <si>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</si>
  <si>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</si>
  <si>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</si>
  <si>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</si>
  <si>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</si>
  <si>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</si>
  <si>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</si>
  <si>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</si>
  <si>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</si>
  <si>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</si>
  <si>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</si>
  <si>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</si>
  <si>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</si>
  <si>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</si>
  <si>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</si>
  <si>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</si>
  <si>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</si>
  <si>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</si>
  <si>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</si>
  <si>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</si>
  <si>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</si>
  <si>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</si>
  <si>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</si>
  <si>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</si>
  <si>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</si>
  <si>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</si>
  <si>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</si>
  <si>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</si>
  <si>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</si>
  <si>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</si>
  <si>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</si>
  <si>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</si>
  <si>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</si>
  <si>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</si>
  <si>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</si>
  <si>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</si>
  <si>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</si>
  <si>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</si>
  <si>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</si>
  <si>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</si>
  <si>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</si>
  <si>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</si>
  <si>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</si>
  <si>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</si>
  <si>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</si>
  <si>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</si>
  <si>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</si>
  <si>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</si>
  <si>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</si>
  <si>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</si>
  <si>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</si>
  <si>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</si>
  <si>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</si>
  <si>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</si>
  <si>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</si>
  <si>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</si>
  <si>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</si>
  <si>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</si>
  <si>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</si>
  <si>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</si>
  <si>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</si>
  <si>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</si>
  <si>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</si>
  <si>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</si>
  <si>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</si>
  <si>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</si>
  <si>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</si>
  <si>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</si>
  <si>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</si>
  <si>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</si>
  <si>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</si>
  <si>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</si>
  <si>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</si>
  <si>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</si>
  <si>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</si>
  <si>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</si>
  <si>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</si>
  <si>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</si>
  <si>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</si>
  <si>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</si>
  <si>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</si>
  <si>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</si>
  <si>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</si>
  <si>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</si>
  <si>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</si>
  <si>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</si>
  <si>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</si>
  <si>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</si>
  <si>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</si>
  <si>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</si>
  <si>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</si>
  <si>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</si>
  <si>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</si>
  <si>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</si>
  <si>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</si>
  <si>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</si>
  <si>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</si>
  <si>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</si>
  <si>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</si>
  <si>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</si>
  <si>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</si>
  <si>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</si>
  <si>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</si>
  <si>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</si>
  <si>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</si>
  <si>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</si>
  <si>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</si>
  <si>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</si>
  <si>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</si>
  <si>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</si>
  <si>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</si>
  <si>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</si>
  <si>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</si>
  <si>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</si>
  <si>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</si>
  <si>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</si>
  <si>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</si>
  <si>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</si>
  <si>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</si>
  <si>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</si>
  <si>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</si>
  <si>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</si>
  <si>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</si>
  <si>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</si>
  <si>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</si>
  <si>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</si>
  <si>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</si>
  <si>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</si>
  <si>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</si>
  <si>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</si>
  <si>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</si>
  <si>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</si>
  <si>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</si>
  <si>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</si>
  <si>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</si>
  <si>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</si>
  <si>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</si>
  <si>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</si>
  <si>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</si>
  <si>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</si>
  <si>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</si>
  <si>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</si>
  <si>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</si>
  <si>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</si>
  <si>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</si>
  <si>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</si>
  <si>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</si>
  <si>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</si>
  <si>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</si>
  <si>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</si>
  <si>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</si>
  <si>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</si>
  <si>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</si>
  <si>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</si>
  <si>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</si>
  <si>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</si>
  <si>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</si>
  <si>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</si>
  <si>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</si>
  <si>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</si>
  <si>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</si>
  <si>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</si>
  <si>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</si>
  <si>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</si>
  <si>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</si>
  <si>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</si>
  <si>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</si>
  <si>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</si>
  <si>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</si>
  <si>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</si>
  <si>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</si>
  <si>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</si>
  <si>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</si>
  <si>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</si>
  <si>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</si>
  <si>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</si>
  <si>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</si>
  <si>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</si>
  <si>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</si>
  <si>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</si>
  <si>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</si>
  <si>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</si>
  <si>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</si>
  <si>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</si>
  <si>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</si>
  <si>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</si>
  <si>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</si>
  <si>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</si>
  <si>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</si>
  <si>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</si>
  <si>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</si>
  <si>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</si>
  <si>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</si>
  <si>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</si>
  <si>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</si>
  <si>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</si>
  <si>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</si>
  <si>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</si>
  <si>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</si>
  <si>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</si>
  <si>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</si>
  <si>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</si>
  <si>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</si>
  <si>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</si>
  <si>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</si>
  <si>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</si>
  <si>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</si>
  <si>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</si>
  <si>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</si>
  <si>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</si>
  <si>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</si>
  <si>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</si>
  <si>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</si>
  <si>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</si>
  <si>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</si>
  <si>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</si>
  <si>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</si>
  <si>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</si>
  <si>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</si>
  <si>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</si>
  <si>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</si>
  <si>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</si>
  <si>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</si>
  <si>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</si>
  <si>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</si>
  <si>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</si>
  <si>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</si>
  <si>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</si>
  <si>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</si>
  <si>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</si>
  <si>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</si>
  <si>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</si>
  <si>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</si>
  <si>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</si>
  <si>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</si>
  <si>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</si>
  <si>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</si>
  <si>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</si>
  <si>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</si>
  <si>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</si>
  <si>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</si>
  <si>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</si>
  <si>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</si>
  <si>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</si>
  <si>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</si>
  <si>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</si>
  <si>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</si>
  <si>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</si>
  <si>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</si>
  <si>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</si>
  <si>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</si>
  <si>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</si>
  <si>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</si>
  <si>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</si>
  <si>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</si>
  <si>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</si>
  <si>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</si>
  <si>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</si>
  <si>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</si>
  <si>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</si>
  <si>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</si>
  <si>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</si>
  <si>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</si>
  <si>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</si>
  <si>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</si>
  <si>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</si>
  <si>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</si>
  <si>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</si>
  <si>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</si>
  <si>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</si>
  <si>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</si>
  <si>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</si>
  <si>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</si>
  <si>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</si>
  <si>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</si>
  <si>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</si>
  <si>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</si>
  <si>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</si>
  <si>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</si>
  <si>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</si>
  <si>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</si>
  <si>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</si>
  <si>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</si>
  <si>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</si>
  <si>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</si>
  <si>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</si>
  <si>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</si>
  <si>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</si>
  <si>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</si>
  <si>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</si>
  <si>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</si>
  <si>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</si>
  <si>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</si>
  <si>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</si>
  <si>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</si>
  <si>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</si>
  <si>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</si>
  <si>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</si>
  <si>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</si>
  <si>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</si>
  <si>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</si>
  <si>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</si>
  <si>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</si>
  <si>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</si>
  <si>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</si>
  <si>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</si>
  <si>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</si>
  <si>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</si>
  <si>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</si>
  <si>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</si>
  <si>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</si>
  <si>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</si>
  <si>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</si>
  <si>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</si>
  <si>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</si>
  <si>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</si>
  <si>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</si>
  <si>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</si>
  <si>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</si>
  <si>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</si>
  <si>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</si>
  <si>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</si>
  <si>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</si>
  <si>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</si>
  <si>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</si>
  <si>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</si>
  <si>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</si>
  <si>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</si>
  <si>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</si>
  <si>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</si>
  <si>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</si>
  <si>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</si>
  <si>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</si>
  <si>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</si>
  <si>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</si>
  <si>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</si>
  <si>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</si>
  <si>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</si>
  <si>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</si>
  <si>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</si>
  <si>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</si>
  <si>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</si>
  <si>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</si>
  <si>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</si>
  <si>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</si>
  <si>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</si>
  <si>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</si>
  <si>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</si>
  <si>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</si>
  <si>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</si>
  <si>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</si>
  <si>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</si>
  <si>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</si>
  <si>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</si>
  <si>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</si>
  <si>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</si>
  <si>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</si>
  <si>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</si>
  <si>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</si>
  <si>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</si>
  <si>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</si>
  <si>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</si>
  <si>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</si>
  <si>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</si>
  <si>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</si>
  <si>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</si>
  <si>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</si>
  <si>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</si>
  <si>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</si>
  <si>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</si>
  <si>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</si>
  <si>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</si>
  <si>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</si>
  <si>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</si>
  <si>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</si>
  <si>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</si>
  <si>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</si>
  <si>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</si>
  <si>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</si>
  <si>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</si>
  <si>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</si>
  <si>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</si>
  <si>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</si>
  <si>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</si>
  <si>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</si>
  <si>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</si>
  <si>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</si>
  <si>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</si>
  <si>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</si>
  <si>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</si>
  <si>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</si>
  <si>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</si>
  <si>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</si>
  <si>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</si>
  <si>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</si>
  <si>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</si>
  <si>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</si>
  <si>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</si>
  <si>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</si>
  <si>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</si>
  <si>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</si>
  <si>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</si>
  <si>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</si>
  <si>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</si>
  <si>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</si>
  <si>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</si>
  <si>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</si>
  <si>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</si>
  <si>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</si>
  <si>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</si>
  <si>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</si>
  <si>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</si>
  <si>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</si>
  <si>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</si>
  <si>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</si>
  <si>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</si>
  <si>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</si>
  <si>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</si>
  <si>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</si>
  <si>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</si>
  <si>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</si>
  <si>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</si>
  <si>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</si>
  <si>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</si>
  <si>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</si>
  <si>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</si>
  <si>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</si>
  <si>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</si>
  <si>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</si>
  <si>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</si>
  <si>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</si>
  <si>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</si>
  <si>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</si>
  <si>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</si>
  <si>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</si>
  <si>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</si>
  <si>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</si>
  <si>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</si>
  <si>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</si>
  <si>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</si>
  <si>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</si>
  <si>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</si>
  <si>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</si>
  <si>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</si>
  <si>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</si>
  <si>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</si>
  <si>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</si>
  <si>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</si>
  <si>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</si>
  <si>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</si>
  <si>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</si>
  <si>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</si>
  <si>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</si>
  <si>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</si>
  <si>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</si>
  <si>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</si>
  <si>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</si>
  <si>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</si>
  <si>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</si>
  <si>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</si>
  <si>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</si>
  <si>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</si>
  <si>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</si>
  <si>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</si>
  <si>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</si>
  <si>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</si>
  <si>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</si>
  <si>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</si>
  <si>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</si>
  <si>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</si>
  <si>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</si>
  <si>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</si>
  <si>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</si>
  <si>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</si>
  <si>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</si>
  <si>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</si>
  <si>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</si>
  <si>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</si>
  <si>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</si>
  <si>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</si>
  <si>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</si>
  <si>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</si>
  <si>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</si>
  <si>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</si>
  <si>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</si>
  <si>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</si>
  <si>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</si>
  <si>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</si>
  <si>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</si>
  <si>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</si>
  <si>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</si>
  <si>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</si>
  <si>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</si>
  <si>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</si>
  <si>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</si>
  <si>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</si>
  <si>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</si>
  <si>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</si>
  <si>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</si>
  <si>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</si>
  <si>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</si>
  <si>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</si>
  <si>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</si>
  <si>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</si>
  <si>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</si>
  <si>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</si>
  <si>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</si>
  <si>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</si>
  <si>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</si>
  <si>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</si>
  <si>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</si>
  <si>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</si>
  <si>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</si>
  <si>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</si>
  <si>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</si>
  <si>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</si>
  <si>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</si>
  <si>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</si>
  <si>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</si>
  <si>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</si>
  <si>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</si>
  <si>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</si>
  <si>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</si>
  <si>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</si>
  <si>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</si>
  <si>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</si>
  <si>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</si>
  <si>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</si>
  <si>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</si>
  <si>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</si>
  <si>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</si>
  <si>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</si>
  <si>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</si>
  <si>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</si>
  <si>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</si>
  <si>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</si>
  <si>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</si>
  <si>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</si>
  <si>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</si>
  <si>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</si>
  <si>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</si>
  <si>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</si>
  <si>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</si>
  <si>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</si>
  <si>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</si>
  <si>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</si>
  <si>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</si>
  <si>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</si>
  <si>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</si>
  <si>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</si>
  <si>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</si>
  <si>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</si>
  <si>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</si>
  <si>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</si>
  <si>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</si>
  <si>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</si>
  <si>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</si>
  <si>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</si>
  <si>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</si>
  <si>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</si>
  <si>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</si>
  <si>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</si>
  <si>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</si>
  <si>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</si>
  <si>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</si>
  <si>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</si>
  <si>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</si>
  <si>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</si>
  <si>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</si>
  <si>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</si>
  <si>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</si>
  <si>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</si>
  <si>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</si>
  <si>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</si>
  <si>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</si>
  <si>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</si>
  <si>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</si>
  <si>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</si>
  <si>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</si>
  <si>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</si>
  <si>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</si>
  <si>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</si>
  <si>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</si>
  <si>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</si>
  <si>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</si>
  <si>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</si>
  <si>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</si>
  <si>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</si>
  <si>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</si>
  <si>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</si>
  <si>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</si>
  <si>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</si>
  <si>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</si>
  <si>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</si>
  <si>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</si>
  <si>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</si>
  <si>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</si>
  <si>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</si>
  <si>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</si>
  <si>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</si>
  <si>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</si>
  <si>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</si>
  <si>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</si>
  <si>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</si>
  <si>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</si>
  <si>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</si>
  <si>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</si>
  <si>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</si>
  <si>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</si>
  <si>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</si>
  <si>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</si>
  <si>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</si>
  <si>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</si>
  <si>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</si>
  <si>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</si>
  <si>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</si>
  <si>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</si>
  <si>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</si>
  <si>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</si>
  <si>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</si>
  <si>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</si>
  <si>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</si>
  <si>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</si>
  <si>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</si>
  <si>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</si>
  <si>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</si>
  <si>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</si>
  <si>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</si>
  <si>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</si>
  <si>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</si>
  <si>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</si>
  <si>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</si>
  <si>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</si>
  <si>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</si>
  <si>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</si>
  <si>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</si>
  <si>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</si>
  <si>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</si>
  <si>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</si>
  <si>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</si>
  <si>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</si>
  <si>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</si>
  <si>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</si>
  <si>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</si>
  <si>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</si>
  <si>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</si>
  <si>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</si>
  <si>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</si>
  <si>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</si>
  <si>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</si>
  <si>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</si>
  <si>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</si>
  <si>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</si>
  <si>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</si>
  <si>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</si>
  <si>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</si>
  <si>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</si>
  <si>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</si>
  <si>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</si>
  <si>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</si>
  <si>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</si>
  <si>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</si>
  <si>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</si>
  <si>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</si>
  <si>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</si>
  <si>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</si>
  <si>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</si>
  <si>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</si>
  <si>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</si>
  <si>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</si>
  <si>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</si>
  <si>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</si>
  <si>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</si>
  <si>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</si>
  <si>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</si>
  <si>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</si>
  <si>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</si>
  <si>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</si>
  <si>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</si>
  <si>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</si>
  <si>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</si>
  <si>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</si>
  <si>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</si>
  <si>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</si>
  <si>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</si>
  <si>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</si>
  <si>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</si>
  <si>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</si>
  <si>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</si>
  <si>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</si>
  <si>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</si>
  <si>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</si>
  <si>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</si>
  <si>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</si>
  <si>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</si>
  <si>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</si>
  <si>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</si>
  <si>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</si>
  <si>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</si>
  <si>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</si>
  <si>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</si>
  <si>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</si>
  <si>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</si>
  <si>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</si>
  <si>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</si>
  <si>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</si>
  <si>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</si>
  <si>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</si>
  <si>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</si>
  <si>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</si>
  <si>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</si>
  <si>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</si>
  <si>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</si>
  <si>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</si>
  <si>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</si>
  <si>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</si>
  <si>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</si>
  <si>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</si>
  <si>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</si>
  <si>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</si>
  <si>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</si>
  <si>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</si>
  <si>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</si>
  <si>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</si>
  <si>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</si>
  <si>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</si>
  <si>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</si>
  <si>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</si>
  <si>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</si>
  <si>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</si>
  <si>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</si>
  <si>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</si>
  <si>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</si>
  <si>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</si>
  <si>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</si>
  <si>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</si>
  <si>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</si>
  <si>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</si>
  <si>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</si>
  <si>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</si>
  <si>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</si>
  <si>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</si>
  <si>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</si>
  <si>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</si>
  <si>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</si>
  <si>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</si>
  <si>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</si>
  <si>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</si>
  <si>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</si>
  <si>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</si>
  <si>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</si>
  <si>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</si>
  <si>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</si>
  <si>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</si>
  <si>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</si>
  <si>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</si>
  <si>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</si>
  <si>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</si>
  <si>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</si>
  <si>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</si>
  <si>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</si>
  <si>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</si>
  <si>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</si>
  <si>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</si>
  <si>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</si>
  <si>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</si>
  <si>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</si>
  <si>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</si>
  <si>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</si>
  <si>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</si>
  <si>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</si>
  <si>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</si>
  <si>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</si>
  <si>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</si>
  <si>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</si>
  <si>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</si>
  <si>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</si>
  <si>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</si>
  <si>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</si>
  <si>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</si>
  <si>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</si>
  <si>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</si>
  <si>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</si>
  <si>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</si>
  <si>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</si>
  <si>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</si>
  <si>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</si>
  <si>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</si>
  <si>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</si>
  <si>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</si>
  <si>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</si>
  <si>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</si>
  <si>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</si>
  <si>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</si>
  <si>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</si>
  <si>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</si>
  <si>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</si>
  <si>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</si>
  <si>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</si>
  <si>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</si>
  <si>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</si>
  <si>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</si>
  <si>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</si>
  <si>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</si>
  <si>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</si>
  <si>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</si>
  <si>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</si>
  <si>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</si>
  <si>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</si>
  <si>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</si>
  <si>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</si>
  <si>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</si>
  <si>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</si>
  <si>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</si>
  <si>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</si>
  <si>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</si>
  <si>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</si>
  <si>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</si>
  <si>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</si>
  <si>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</si>
  <si>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</si>
  <si>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</si>
  <si>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</si>
  <si>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</si>
  <si>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</si>
  <si>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</si>
  <si>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</si>
  <si>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</si>
  <si>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</si>
  <si>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</si>
  <si>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</si>
  <si>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</si>
  <si>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</si>
  <si>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</si>
  <si>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</si>
  <si>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</si>
  <si>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</si>
  <si>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</si>
  <si>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</si>
  <si>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</si>
  <si>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</si>
  <si>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</si>
  <si>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</si>
  <si>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</si>
  <si>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</si>
  <si>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</si>
  <si>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</si>
  <si>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</si>
  <si>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</si>
  <si>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</si>
  <si>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</si>
  <si>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</si>
  <si>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</si>
  <si>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</si>
  <si>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</si>
  <si>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</si>
  <si>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</si>
  <si>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</si>
  <si>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</si>
  <si>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</si>
  <si>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</si>
  <si>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</si>
  <si>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</si>
  <si>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</si>
  <si>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</si>
  <si>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</si>
  <si>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</si>
  <si>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</si>
  <si>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</si>
  <si>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</si>
  <si>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</si>
  <si>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</si>
  <si>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</si>
  <si>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</si>
  <si>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</si>
  <si>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</si>
  <si>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</si>
  <si>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</si>
  <si>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</si>
  <si>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</si>
  <si>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</si>
  <si>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</si>
  <si>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</si>
  <si>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</si>
  <si>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</si>
  <si>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</si>
  <si>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</si>
  <si>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</si>
  <si>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</si>
  <si>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</si>
  <si>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</si>
  <si>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</si>
  <si>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</si>
  <si>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</si>
  <si>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</si>
  <si>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</si>
  <si>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</si>
  <si>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</si>
  <si>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</si>
  <si>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</si>
  <si>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</si>
  <si>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</si>
  <si>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</si>
  <si>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</si>
  <si>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</si>
  <si>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</si>
  <si>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</si>
  <si>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</si>
  <si>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</si>
  <si>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</si>
  <si>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</si>
  <si>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</si>
  <si>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</si>
  <si>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</si>
  <si>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</si>
  <si>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</si>
  <si>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</si>
  <si>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</si>
  <si>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</si>
  <si>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</si>
  <si>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</si>
  <si>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</si>
  <si>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</si>
  <si>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</si>
  <si>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</si>
  <si>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</si>
  <si>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</si>
  <si>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</si>
  <si>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</si>
  <si>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</si>
  <si>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</si>
  <si>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</si>
  <si>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</si>
  <si>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</si>
  <si>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</si>
  <si>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</si>
  <si>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</si>
  <si>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</si>
  <si>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</si>
  <si>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</si>
  <si>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</si>
  <si>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</si>
  <si>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</si>
  <si>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</si>
  <si>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</si>
  <si>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</si>
  <si>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</si>
  <si>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</si>
  <si>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</si>
  <si>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</si>
  <si>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</si>
  <si>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</si>
  <si>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</si>
  <si>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</si>
  <si>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</si>
  <si>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</si>
  <si>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</si>
  <si>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</si>
  <si>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</si>
  <si>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</si>
  <si>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</si>
  <si>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</si>
  <si>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</si>
  <si>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</si>
  <si>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</si>
  <si>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</si>
  <si>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</si>
  <si>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</si>
  <si>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</si>
  <si>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</si>
  <si>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</si>
  <si>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</si>
  <si>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</si>
  <si>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</si>
  <si>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</si>
  <si>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</si>
  <si>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</si>
  <si>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</si>
  <si>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</si>
  <si>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</si>
  <si>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</si>
  <si>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</si>
  <si>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</si>
  <si>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</si>
  <si>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</si>
  <si>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</si>
  <si>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</si>
  <si>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</si>
  <si>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</si>
  <si>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</si>
  <si>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</si>
  <si>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</si>
  <si>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</si>
  <si>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</si>
  <si>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</si>
  <si>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</si>
  <si>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</si>
  <si>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</si>
  <si>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</si>
  <si>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</si>
  <si>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</si>
  <si>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</si>
  <si>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</si>
  <si>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</si>
  <si>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</si>
  <si>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</si>
  <si>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</si>
  <si>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</si>
  <si>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</si>
  <si>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</si>
  <si>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</si>
  <si>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</si>
  <si>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</si>
  <si>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</si>
  <si>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</si>
  <si>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</si>
  <si>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</si>
  <si>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</si>
  <si>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</si>
  <si>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</si>
  <si>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</si>
  <si>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</si>
  <si>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</si>
  <si>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</si>
  <si>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</si>
  <si>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</si>
  <si>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</si>
  <si>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</si>
  <si>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</si>
  <si>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</si>
  <si>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</si>
  <si>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</si>
  <si>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</si>
  <si>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</si>
  <si>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</si>
  <si>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</si>
  <si>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</si>
  <si>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</si>
  <si>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</si>
  <si>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</si>
  <si>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</si>
  <si>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</si>
  <si>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</si>
  <si>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</si>
  <si>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</si>
  <si>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</si>
  <si>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</si>
  <si>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</si>
  <si>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</si>
  <si>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</si>
  <si>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</si>
  <si>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</si>
  <si>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</si>
  <si>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</si>
  <si>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</si>
  <si>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</si>
  <si>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</si>
  <si>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</si>
  <si>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</si>
  <si>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</si>
  <si>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</si>
  <si>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</si>
  <si>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</si>
  <si>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</si>
  <si>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</si>
  <si>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</si>
  <si>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</si>
  <si>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</si>
  <si>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</si>
  <si>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</si>
  <si>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</si>
  <si>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</si>
  <si>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</si>
  <si>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</si>
  <si>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</si>
  <si>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</si>
  <si>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</si>
  <si>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</si>
  <si>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</si>
  <si>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</si>
  <si>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</si>
  <si>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</si>
  <si>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</si>
  <si>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</si>
  <si>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</si>
  <si>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</si>
  <si>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</si>
  <si>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</si>
  <si>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</si>
  <si>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</si>
  <si>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</si>
  <si>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</si>
  <si>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</si>
  <si>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</si>
  <si>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</si>
  <si>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</si>
  <si>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</si>
  <si>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</si>
  <si>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</si>
  <si>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</si>
  <si>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</si>
  <si>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</si>
  <si>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</si>
  <si>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</si>
  <si>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</si>
  <si>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</si>
  <si>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</si>
  <si>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</si>
  <si>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</si>
  <si>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</si>
  <si>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</si>
  <si>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</si>
  <si>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</si>
  <si>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</si>
  <si>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</si>
  <si>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</si>
  <si>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</si>
  <si>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</si>
  <si>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</si>
  <si>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</si>
  <si>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</si>
  <si>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</si>
  <si>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</si>
  <si>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</si>
  <si>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</si>
  <si>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</si>
  <si>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</si>
  <si>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</si>
  <si>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</si>
  <si>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</si>
  <si>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</si>
  <si>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</si>
  <si>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</si>
  <si>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</si>
  <si>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</si>
  <si>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</si>
  <si>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</si>
  <si>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</si>
  <si>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</si>
  <si>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</si>
  <si>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</si>
  <si>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</si>
  <si>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</si>
  <si>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</si>
  <si>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</si>
  <si>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</si>
  <si>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</si>
  <si>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</si>
  <si>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</si>
  <si>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</si>
  <si>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</si>
  <si>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</si>
  <si>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</si>
  <si>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</si>
  <si>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</si>
  <si>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</si>
  <si>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</si>
  <si>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</si>
  <si>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</si>
  <si>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</si>
  <si>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</si>
  <si>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</si>
  <si>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</si>
  <si>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</si>
  <si>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</si>
  <si>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</si>
  <si>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</si>
  <si>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</si>
  <si>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</si>
  <si>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</si>
  <si>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</si>
  <si>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</si>
  <si>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</si>
  <si>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</si>
  <si>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</si>
  <si>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</si>
  <si>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</si>
  <si>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</si>
  <si>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</si>
  <si>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</si>
  <si>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</si>
  <si>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</si>
  <si>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</si>
  <si>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</si>
  <si>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</si>
  <si>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</si>
  <si>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</si>
  <si>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</si>
  <si>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</si>
  <si>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</si>
  <si>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</si>
  <si>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</si>
  <si>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</si>
  <si>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</si>
  <si>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</si>
  <si>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</si>
  <si>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</si>
  <si>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</si>
  <si>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</si>
  <si>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</si>
  <si>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</si>
  <si>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</si>
  <si>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</si>
  <si>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</si>
  <si>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</si>
  <si>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</si>
  <si>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</si>
  <si>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</si>
  <si>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</si>
  <si>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</si>
  <si>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</si>
  <si>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</si>
  <si>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</si>
  <si>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</si>
  <si>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</si>
  <si>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</si>
  <si>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</si>
  <si>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</si>
  <si>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</si>
  <si>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</si>
  <si>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</si>
  <si>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</si>
  <si>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</si>
  <si>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</si>
  <si>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</si>
  <si>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</si>
  <si>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</si>
  <si>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</si>
  <si>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</si>
  <si>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</si>
  <si>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</si>
  <si>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</si>
  <si>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</si>
  <si>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</si>
  <si>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</si>
  <si>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</si>
  <si>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</si>
  <si>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</si>
  <si>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</si>
  <si>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</si>
  <si>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</si>
  <si>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</si>
  <si>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</si>
  <si>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</si>
  <si>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</si>
  <si>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</si>
  <si>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</si>
  <si>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</si>
  <si>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</si>
  <si>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</si>
  <si>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</si>
  <si>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</si>
  <si>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</si>
  <si>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</si>
  <si>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</si>
  <si>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</si>
  <si>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</si>
  <si>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</si>
  <si>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</si>
  <si>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</si>
  <si>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</si>
  <si>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</si>
  <si>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</si>
  <si>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</si>
  <si>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</si>
  <si>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</si>
  <si>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</si>
  <si>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</si>
  <si>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</si>
  <si>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</si>
  <si>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</si>
  <si>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</si>
  <si>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</si>
  <si>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</si>
  <si>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</si>
  <si>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</si>
  <si>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</si>
  <si>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</si>
  <si>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</si>
  <si>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</si>
  <si>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</si>
  <si>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</si>
  <si>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</si>
  <si>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</si>
  <si>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</si>
  <si>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</si>
  <si>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</si>
  <si>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</si>
  <si>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</si>
  <si>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</si>
  <si>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</si>
  <si>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</si>
  <si>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</si>
  <si>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</si>
  <si>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</si>
  <si>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</si>
  <si>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</si>
  <si>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</si>
  <si>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</si>
  <si>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</si>
  <si>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</si>
  <si>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</si>
  <si>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</si>
  <si>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</si>
  <si>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</si>
  <si>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</si>
  <si>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</si>
  <si>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</si>
  <si>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</si>
  <si>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</si>
  <si>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</si>
  <si>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</si>
  <si>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</si>
  <si>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</si>
  <si>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</si>
  <si>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</si>
  <si>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</si>
  <si>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</si>
  <si>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</si>
  <si>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</si>
  <si>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</si>
  <si>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</si>
  <si>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</si>
  <si>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</si>
  <si>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</si>
  <si>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</si>
  <si>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</si>
  <si>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</si>
  <si>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</si>
  <si>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</si>
  <si>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</si>
  <si>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</si>
  <si>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</si>
  <si>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</si>
  <si>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</si>
  <si>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</si>
  <si>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</si>
  <si>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</si>
  <si>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</si>
  <si>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</si>
  <si>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</si>
  <si>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</si>
  <si>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</si>
  <si>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</si>
  <si>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</si>
  <si>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</si>
  <si>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</si>
  <si>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</si>
  <si>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</si>
  <si>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</si>
  <si>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</si>
  <si>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</si>
  <si>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</si>
  <si>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</si>
  <si>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</si>
  <si>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</si>
  <si>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</si>
  <si>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</si>
  <si>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</si>
  <si>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</si>
  <si>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</si>
  <si>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</si>
  <si>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</si>
  <si>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</si>
  <si>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</si>
  <si>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</si>
  <si>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</si>
  <si>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</si>
  <si>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</si>
  <si>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</si>
  <si>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</si>
  <si>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</si>
  <si>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</si>
  <si>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</si>
  <si>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</si>
  <si>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</si>
  <si>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</si>
  <si>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</si>
  <si>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</si>
  <si>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</si>
  <si>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</si>
  <si>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</si>
  <si>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</si>
  <si>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</si>
  <si>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</si>
  <si>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</si>
  <si>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</si>
  <si>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</si>
  <si>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</si>
  <si>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</si>
  <si>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</si>
  <si>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</si>
  <si>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</si>
  <si>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</si>
  <si>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</si>
  <si>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</si>
  <si>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</si>
  <si>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</si>
  <si>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</si>
  <si>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</si>
  <si>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</si>
  <si>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</si>
  <si>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</si>
  <si>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</si>
  <si>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</si>
  <si>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</si>
  <si>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</si>
  <si>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</si>
  <si>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</si>
  <si>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</si>
  <si>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</si>
  <si>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</si>
  <si>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</si>
  <si>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</si>
  <si>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</si>
  <si>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</si>
  <si>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</si>
  <si>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</si>
  <si>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</si>
  <si>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</si>
  <si>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</si>
  <si>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</si>
  <si>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</si>
  <si>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</si>
  <si>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</si>
  <si>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</si>
  <si>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</si>
  <si>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</si>
  <si>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</si>
  <si>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</si>
  <si>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</si>
  <si>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</si>
  <si>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</si>
  <si>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</si>
  <si>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</si>
  <si>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</si>
  <si>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</si>
  <si>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</si>
  <si>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</si>
  <si>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</si>
  <si>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</si>
  <si>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</si>
  <si>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</si>
  <si>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</si>
  <si>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</si>
  <si>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</si>
  <si>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</si>
  <si>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</si>
  <si>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</si>
  <si>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</si>
  <si>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</si>
  <si>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</si>
  <si>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</si>
  <si>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</si>
  <si>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</si>
  <si>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</si>
  <si>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</si>
  <si>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</si>
  <si>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</si>
  <si>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</si>
  <si>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</si>
  <si>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</si>
  <si>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</si>
  <si>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</si>
  <si>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</si>
  <si>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</si>
  <si>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</si>
  <si>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</si>
  <si>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</si>
  <si>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</si>
  <si>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</si>
  <si>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</si>
  <si>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</si>
  <si>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</si>
  <si>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</si>
  <si>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</si>
  <si>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</si>
  <si>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</si>
  <si>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</si>
  <si>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</si>
  <si>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</si>
  <si>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</si>
  <si>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</si>
  <si>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</si>
  <si>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</si>
  <si>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</si>
  <si>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</si>
  <si>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</si>
  <si>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</si>
  <si>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</si>
  <si>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</si>
  <si>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</si>
  <si>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</si>
  <si>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</si>
  <si>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</si>
  <si>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</si>
  <si>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</si>
  <si>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</si>
  <si>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</si>
  <si>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</si>
  <si>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</si>
  <si>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</si>
  <si>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</si>
  <si>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</si>
  <si>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</si>
  <si>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</si>
  <si>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</si>
  <si>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</si>
  <si>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</si>
  <si>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</si>
  <si>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</si>
  <si>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</si>
  <si>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</si>
  <si>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</si>
  <si>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</si>
  <si>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</si>
  <si>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</si>
  <si>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</si>
  <si>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</si>
  <si>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</si>
  <si>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</si>
  <si>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</si>
  <si>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</si>
  <si>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</si>
  <si>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</si>
  <si>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</si>
  <si>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</si>
  <si>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</si>
  <si>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</si>
  <si>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</si>
  <si>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</si>
  <si>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</si>
  <si>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</si>
  <si>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</si>
  <si>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</si>
  <si>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</si>
  <si>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</si>
  <si>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</si>
  <si>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</si>
  <si>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</si>
  <si>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</si>
  <si>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</si>
  <si>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</si>
  <si>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</si>
  <si>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</si>
  <si>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</si>
  <si>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</si>
  <si>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</si>
  <si>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</si>
  <si>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</si>
  <si>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</si>
  <si>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</si>
  <si>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</si>
  <si>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</si>
  <si>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</si>
  <si>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</si>
  <si>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</si>
  <si>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</si>
  <si>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</si>
  <si>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</si>
  <si>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</si>
  <si>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</si>
  <si>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</si>
  <si>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</si>
  <si>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</si>
  <si>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</si>
  <si>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</si>
  <si>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</si>
  <si>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</si>
  <si>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</si>
  <si>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</si>
  <si>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</si>
  <si>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</si>
  <si>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</si>
  <si>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</si>
  <si>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</si>
  <si>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</si>
  <si>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</si>
  <si>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</si>
  <si>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</si>
  <si>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</si>
  <si>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</si>
  <si>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</si>
  <si>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</si>
  <si>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</si>
  <si>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</si>
  <si>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</si>
  <si>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</si>
  <si>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</si>
  <si>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</si>
  <si>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</si>
  <si>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</si>
  <si>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</si>
  <si>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</si>
  <si>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</si>
  <si>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</si>
  <si>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</si>
  <si>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</si>
  <si>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</si>
  <si>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</si>
  <si>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</si>
  <si>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</si>
  <si>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</si>
  <si>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</si>
  <si>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</si>
  <si>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</si>
  <si>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</si>
  <si>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</si>
  <si>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</si>
  <si>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</si>
  <si>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</si>
  <si>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</si>
  <si>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</si>
  <si>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</si>
  <si>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</si>
  <si>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</si>
  <si>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</si>
  <si>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</si>
  <si>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</si>
  <si>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</si>
  <si>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</si>
  <si>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</si>
  <si>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</si>
  <si>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</si>
  <si>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</si>
  <si>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</si>
  <si>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</si>
  <si>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</si>
  <si>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</si>
  <si>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</si>
  <si>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</si>
  <si>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</si>
  <si>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</si>
  <si>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</si>
  <si>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</si>
  <si>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</si>
  <si>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</si>
  <si>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</si>
  <si>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</si>
  <si>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</si>
  <si>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</si>
  <si>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</si>
  <si>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</si>
  <si>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</si>
  <si>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</si>
  <si>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</si>
  <si>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</si>
  <si>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</si>
  <si>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</si>
  <si>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</si>
  <si>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</si>
  <si>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</si>
  <si>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</si>
  <si>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</si>
  <si>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</si>
  <si>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</si>
  <si>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</si>
  <si>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</si>
  <si>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</si>
  <si>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</si>
  <si>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</si>
  <si>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</si>
  <si>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</si>
  <si>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</si>
  <si>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</si>
  <si>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</si>
  <si>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</si>
  <si>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</si>
  <si>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</si>
  <si>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</si>
  <si>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</si>
  <si>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</si>
  <si>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</si>
  <si>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</si>
  <si>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</si>
  <si>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</si>
  <si>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</si>
  <si>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</si>
  <si>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</si>
  <si>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</si>
  <si>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</si>
  <si>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</si>
  <si>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</si>
  <si>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</si>
  <si>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</si>
  <si>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</si>
  <si>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</si>
  <si>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</si>
  <si>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</si>
  <si>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</si>
  <si>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</si>
  <si>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</si>
  <si>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</si>
  <si>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</si>
  <si>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</si>
  <si>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</si>
  <si>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</si>
  <si>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</si>
  <si>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</si>
  <si>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</si>
  <si>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</si>
  <si>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</si>
  <si>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</si>
  <si>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</si>
  <si>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</si>
  <si>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</si>
  <si>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</si>
  <si>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</si>
  <si>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</si>
  <si>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</si>
  <si>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</si>
  <si>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</si>
  <si>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</si>
  <si>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</si>
  <si>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</si>
  <si>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</si>
  <si>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</si>
  <si>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</si>
  <si>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</si>
  <si>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</si>
  <si>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</si>
  <si>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</si>
  <si>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</si>
  <si>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</si>
  <si>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</si>
  <si>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</si>
  <si>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</si>
  <si>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</si>
  <si>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</si>
  <si>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</si>
  <si>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</si>
  <si>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</si>
  <si>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</si>
  <si>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</si>
  <si>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</si>
  <si>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</si>
  <si>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</si>
  <si>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</si>
  <si>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</si>
  <si>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</si>
  <si>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</si>
  <si>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</si>
  <si>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</si>
  <si>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</si>
  <si>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</si>
  <si>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</si>
  <si>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</si>
  <si>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</si>
  <si>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</si>
  <si>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</si>
  <si>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</si>
  <si>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</si>
  <si>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</si>
  <si>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</si>
  <si>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</si>
  <si>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</si>
  <si>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</si>
  <si>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</si>
  <si>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</si>
  <si>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</si>
  <si>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</si>
  <si>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</si>
  <si>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</si>
  <si>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</si>
  <si>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</si>
  <si>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</si>
  <si>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</si>
  <si>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</si>
  <si>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</si>
  <si>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</si>
  <si>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</si>
  <si>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</si>
  <si>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</si>
  <si>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</si>
  <si>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</si>
  <si>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</si>
  <si>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</si>
  <si>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</si>
  <si>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</si>
  <si>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</si>
  <si>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</si>
  <si>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</si>
  <si>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</si>
  <si>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</si>
  <si>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</si>
  <si>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</si>
  <si>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</si>
  <si>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</si>
  <si>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</si>
  <si>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</si>
  <si>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</si>
  <si>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</si>
  <si>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</si>
  <si>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</si>
  <si>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</si>
  <si>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</si>
  <si>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</si>
  <si>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</si>
  <si>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</si>
  <si>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</si>
  <si>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</si>
  <si>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</si>
  <si>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</si>
  <si>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</si>
  <si>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</si>
  <si>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</si>
  <si>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</si>
  <si>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</si>
  <si>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</si>
  <si>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</si>
  <si>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</si>
  <si>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</si>
  <si>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</si>
  <si>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</si>
  <si>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</si>
  <si>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</si>
  <si>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</si>
  <si>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</si>
  <si>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</si>
  <si>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</si>
  <si>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</si>
  <si>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</si>
  <si>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</si>
  <si>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</si>
  <si>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</si>
  <si>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</si>
  <si>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</si>
  <si>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</si>
  <si>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</si>
  <si>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</si>
  <si>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</si>
  <si>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</si>
  <si>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</si>
  <si>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</si>
  <si>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</si>
  <si>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</si>
  <si>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</si>
  <si>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</si>
  <si>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</si>
  <si>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</si>
  <si>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</si>
  <si>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</si>
  <si>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</si>
  <si>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</si>
  <si>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</si>
  <si>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</si>
  <si>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</si>
  <si>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</si>
  <si>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</si>
  <si>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</si>
  <si>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</si>
  <si>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</si>
  <si>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</si>
  <si>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</si>
  <si>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</si>
  <si>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</si>
  <si>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</si>
  <si>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</si>
  <si>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</si>
  <si>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</si>
  <si>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</si>
  <si>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</si>
  <si>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</si>
  <si>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</si>
  <si>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</si>
  <si>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</si>
  <si>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</si>
  <si>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</si>
  <si>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</si>
  <si>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</si>
  <si>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</si>
  <si>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</si>
  <si>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</si>
  <si>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</si>
  <si>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</si>
  <si>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</si>
  <si>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</si>
  <si>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</si>
  <si>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</si>
  <si>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</si>
  <si>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</si>
  <si>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</si>
  <si>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</si>
  <si>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</si>
  <si>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</si>
  <si>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</si>
  <si>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</si>
  <si>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</si>
  <si>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</si>
  <si>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</si>
  <si>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</si>
  <si>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</si>
  <si>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</si>
  <si>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</si>
  <si>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</si>
  <si>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</si>
  <si>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</si>
  <si>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</si>
  <si>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</si>
  <si>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</si>
  <si>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</si>
  <si>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</si>
  <si>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</si>
  <si>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</si>
  <si>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</si>
  <si>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</si>
  <si>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</si>
  <si>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</si>
  <si>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</si>
  <si>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</si>
  <si>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</si>
  <si>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</si>
  <si>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</si>
  <si>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</si>
  <si>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</si>
  <si>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</si>
  <si>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</si>
  <si>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</si>
  <si>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</si>
  <si>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</si>
  <si>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</si>
  <si>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</si>
  <si>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</si>
  <si>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</si>
  <si>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</si>
  <si>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</si>
  <si>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</si>
  <si>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</si>
  <si>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</si>
  <si>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</si>
  <si>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</si>
  <si>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</si>
  <si>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</si>
  <si>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</si>
  <si>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</si>
  <si>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</si>
  <si>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</si>
  <si>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</si>
  <si>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</si>
  <si>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</si>
  <si>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</si>
  <si>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</si>
  <si>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</si>
  <si>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</si>
  <si>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</si>
  <si>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</si>
  <si>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</si>
  <si>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</si>
  <si>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</si>
  <si>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</si>
  <si>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</si>
  <si>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</si>
  <si>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</si>
  <si>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</si>
  <si>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</si>
  <si>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</si>
  <si>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</si>
  <si>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</si>
  <si>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</si>
  <si>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</si>
  <si>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</si>
  <si>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</si>
  <si>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</si>
  <si>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</si>
  <si>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</si>
  <si>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</si>
  <si>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</si>
  <si>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</si>
  <si>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</si>
  <si>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</si>
  <si>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</si>
  <si>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</si>
  <si>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</si>
  <si>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</si>
  <si>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</si>
  <si>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</si>
  <si>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</si>
  <si>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</si>
  <si>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</si>
  <si>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</si>
  <si>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</si>
  <si>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</si>
  <si>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</si>
  <si>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</si>
  <si>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</si>
  <si>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</si>
  <si>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</si>
  <si>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</si>
  <si>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</si>
  <si>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</si>
  <si>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</si>
  <si>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</si>
  <si>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</si>
  <si>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</si>
  <si>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</si>
  <si>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</si>
  <si>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</si>
  <si>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</si>
  <si>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</si>
  <si>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</si>
  <si>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</si>
  <si>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</si>
  <si>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</si>
  <si>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</si>
  <si>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</si>
  <si>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</si>
  <si>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</si>
  <si>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</si>
  <si>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</si>
  <si>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</si>
  <si>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</si>
  <si>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</si>
  <si>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</si>
  <si>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</si>
  <si>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</si>
  <si>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</si>
  <si>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</si>
  <si>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</si>
  <si>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</si>
  <si>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</si>
  <si>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</si>
  <si>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</si>
  <si>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</si>
  <si>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</si>
  <si>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</si>
  <si>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</si>
  <si>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</si>
  <si>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</si>
  <si>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</si>
  <si>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</si>
  <si>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</si>
  <si>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</si>
  <si>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</si>
  <si>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</si>
  <si>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</si>
  <si>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</si>
  <si>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</si>
  <si>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</si>
  <si>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</si>
  <si>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</si>
  <si>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</si>
  <si>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</si>
  <si>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</si>
  <si>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</si>
  <si>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</si>
  <si>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</si>
  <si>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</si>
  <si>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</si>
  <si>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</si>
  <si>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</si>
  <si>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</si>
  <si>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</si>
  <si>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</si>
  <si>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</si>
  <si>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</si>
  <si>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</si>
  <si>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</si>
  <si>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</si>
  <si>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</si>
  <si>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</si>
  <si>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</si>
  <si>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</si>
  <si>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</si>
  <si>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</si>
  <si>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</si>
  <si>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</si>
  <si>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</si>
  <si>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</si>
  <si>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</si>
  <si>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</si>
  <si>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</si>
  <si>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</si>
  <si>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</si>
  <si>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</si>
  <si>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</si>
  <si>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</si>
  <si>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</si>
  <si>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</si>
  <si>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</si>
  <si>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</si>
  <si>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</si>
  <si>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</si>
  <si>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</si>
  <si>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</si>
  <si>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</si>
  <si>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</si>
  <si>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</si>
  <si>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</si>
  <si>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</si>
  <si>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</si>
  <si>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</si>
  <si>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</si>
  <si>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</si>
  <si>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</si>
  <si>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</si>
  <si>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</si>
  <si>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</si>
  <si>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</si>
  <si>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</si>
  <si>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</si>
  <si>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</si>
  <si>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</si>
  <si>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</si>
  <si>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</si>
  <si>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</si>
  <si>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</si>
  <si>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</si>
  <si>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</si>
  <si>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</si>
  <si>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</si>
  <si>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</si>
  <si>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</si>
  <si>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</si>
  <si>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</si>
  <si>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</si>
  <si>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</si>
  <si>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</si>
  <si>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</si>
  <si>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</si>
  <si>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</si>
  <si>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</si>
  <si>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</si>
  <si>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</si>
  <si>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</si>
  <si>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</si>
  <si>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</si>
  <si>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</si>
  <si>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</si>
  <si>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</si>
  <si>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</si>
  <si>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</si>
  <si>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</si>
  <si>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</si>
  <si>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</si>
  <si>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</si>
  <si>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</si>
  <si>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</si>
  <si>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</si>
  <si>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</si>
  <si>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</si>
  <si>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</si>
  <si>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</si>
  <si>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</si>
  <si>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</si>
  <si>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</si>
  <si>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</si>
  <si>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</si>
  <si>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</si>
  <si>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</si>
  <si>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</si>
  <si>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</si>
  <si>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</si>
  <si>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</si>
  <si>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</si>
  <si>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</si>
  <si>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</si>
  <si>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</si>
  <si>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</si>
  <si>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</si>
  <si>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</si>
  <si>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</si>
  <si>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</si>
  <si>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</si>
  <si>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</si>
  <si>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</si>
  <si>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</si>
  <si>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</si>
  <si>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</si>
  <si>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</si>
  <si>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</si>
  <si>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</si>
  <si>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</si>
  <si>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</si>
  <si>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</si>
  <si>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</si>
  <si>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</si>
  <si>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</si>
  <si>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</si>
  <si>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</si>
  <si>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</si>
  <si>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</si>
  <si>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</si>
  <si>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</si>
  <si>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</si>
  <si>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</si>
  <si>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</si>
  <si>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</si>
  <si>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</si>
  <si>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</si>
  <si>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</si>
  <si>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</si>
  <si>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</si>
  <si>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</si>
  <si>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</si>
  <si>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</si>
  <si>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</si>
  <si>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</si>
  <si>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</si>
  <si>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</si>
  <si>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</si>
  <si>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</si>
  <si>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</si>
  <si>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</si>
  <si>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</si>
  <si>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</si>
  <si>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</si>
  <si>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</si>
  <si>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</si>
  <si>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</si>
  <si>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</si>
  <si>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</si>
  <si>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</si>
  <si>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</si>
  <si>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</si>
  <si>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</si>
  <si>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</si>
  <si>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</si>
  <si>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</si>
  <si>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</si>
  <si>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</si>
  <si>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</si>
  <si>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</si>
  <si>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</si>
  <si>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</si>
  <si>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</si>
  <si>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</si>
  <si>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</si>
  <si>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</si>
  <si>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</si>
  <si>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</si>
  <si>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</si>
  <si>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</si>
  <si>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</si>
  <si>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</si>
  <si>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</si>
  <si>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</si>
  <si>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</si>
  <si>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</si>
  <si>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</si>
  <si>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</si>
  <si>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</si>
  <si>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</si>
  <si>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</si>
  <si>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</si>
  <si>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</si>
  <si>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</si>
  <si>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</si>
  <si>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</si>
  <si>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</si>
  <si>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</si>
  <si>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</si>
  <si>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</si>
  <si>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</si>
  <si>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</si>
  <si>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</si>
  <si>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</si>
  <si>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</si>
  <si>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</si>
  <si>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</si>
  <si>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</si>
  <si>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</si>
  <si>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</si>
  <si>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</si>
  <si>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</si>
  <si>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</si>
  <si>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</si>
  <si>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</si>
  <si>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</si>
  <si>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</si>
  <si>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</si>
  <si>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</si>
  <si>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</si>
  <si>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</si>
  <si>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</si>
  <si>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</si>
  <si>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</si>
  <si>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</si>
  <si>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</si>
  <si>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</si>
  <si>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</si>
  <si>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</si>
  <si>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</si>
  <si>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</si>
  <si>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</si>
  <si>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</si>
  <si>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</si>
  <si>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</si>
  <si>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</si>
  <si>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</si>
  <si>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</si>
  <si>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</si>
  <si>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</si>
  <si>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</si>
  <si>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</si>
  <si>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</si>
  <si>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</si>
  <si>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</si>
  <si>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</si>
  <si>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</si>
  <si>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</si>
  <si>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</si>
  <si>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</si>
  <si>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</si>
  <si>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</si>
  <si>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</si>
  <si>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</si>
  <si>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</si>
  <si>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</si>
  <si>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</si>
  <si>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</si>
  <si>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</si>
  <si>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</si>
  <si>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</si>
  <si>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</si>
  <si>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</si>
  <si>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</si>
  <si>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</si>
  <si>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</si>
  <si>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</si>
  <si>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</si>
  <si>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</si>
  <si>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</si>
  <si>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</si>
  <si>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</si>
  <si>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</si>
  <si>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</si>
  <si>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</si>
  <si>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</si>
  <si>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</si>
  <si>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</si>
  <si>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</si>
  <si>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</si>
  <si>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</si>
  <si>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</si>
  <si>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</si>
  <si>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</si>
  <si>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</si>
  <si>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</si>
  <si>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</si>
  <si>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</si>
  <si>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</si>
  <si>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</si>
  <si>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</si>
  <si>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</si>
  <si>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</si>
  <si>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</si>
  <si>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</si>
  <si>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</si>
  <si>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</si>
  <si>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</si>
  <si>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</si>
  <si>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</si>
  <si>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</si>
  <si>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</si>
  <si>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</si>
  <si>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</si>
  <si>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</si>
  <si>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</si>
  <si>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</si>
  <si>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</si>
  <si>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</si>
  <si>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</si>
  <si>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</si>
  <si>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</si>
  <si>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</si>
  <si>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</si>
  <si>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</si>
  <si>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</si>
  <si>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</si>
  <si>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</si>
  <si>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</si>
  <si>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</si>
  <si>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</si>
  <si>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</si>
  <si>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</si>
  <si>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</si>
  <si>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</si>
  <si>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</si>
  <si>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</si>
  <si>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</si>
  <si>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</si>
  <si>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</si>
  <si>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</si>
  <si>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</si>
  <si>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</si>
  <si>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</si>
  <si>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</si>
  <si>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</si>
  <si>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</si>
  <si>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</si>
  <si>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</si>
  <si>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</si>
  <si>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</si>
  <si>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</si>
  <si>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</si>
  <si>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</si>
  <si>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</si>
  <si>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</si>
  <si>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</si>
  <si>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</si>
  <si>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</si>
  <si>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</si>
  <si>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</si>
  <si>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</si>
  <si>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</si>
  <si>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</si>
  <si>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</si>
  <si>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</si>
  <si>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</si>
  <si>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</si>
  <si>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</si>
  <si>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</si>
  <si>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</si>
  <si>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</si>
  <si>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</si>
  <si>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</si>
  <si>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</si>
  <si>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</si>
  <si>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</si>
  <si>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</si>
  <si>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</si>
  <si>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</si>
  <si>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</si>
  <si>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</si>
  <si>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</si>
  <si>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</si>
  <si>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</si>
  <si>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</si>
  <si>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</si>
  <si>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</si>
  <si>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</si>
  <si>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</si>
  <si>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</si>
  <si>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</si>
  <si>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</si>
  <si>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</si>
  <si>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</si>
  <si>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</si>
  <si>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</si>
  <si>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</si>
  <si>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</si>
  <si>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</si>
  <si>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</si>
  <si>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</si>
  <si>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</si>
  <si>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</si>
  <si>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</si>
  <si>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</si>
  <si>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</si>
  <si>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</si>
  <si>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</si>
  <si>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</si>
  <si>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</si>
  <si>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</si>
  <si>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</si>
  <si>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</si>
  <si>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</si>
  <si>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</si>
  <si>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</si>
  <si>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</si>
  <si>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</si>
  <si>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</si>
  <si>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</si>
  <si>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</si>
  <si>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</si>
  <si>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</si>
  <si>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</si>
  <si>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</si>
  <si>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</si>
  <si>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</si>
  <si>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</si>
  <si>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</si>
  <si>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</si>
  <si>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</si>
  <si>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</si>
  <si>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</si>
  <si>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</si>
  <si>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</si>
  <si>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</si>
  <si>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</si>
  <si>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</si>
  <si>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</si>
  <si>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</si>
  <si>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</si>
  <si>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</si>
  <si>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</si>
  <si>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</si>
  <si>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</si>
  <si>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</si>
  <si>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</si>
  <si>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</si>
  <si>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</si>
  <si>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</si>
  <si>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</si>
  <si>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</si>
  <si>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</si>
  <si>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</si>
  <si>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</si>
  <si>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</si>
  <si>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</si>
  <si>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</si>
  <si>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</si>
  <si>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</si>
  <si>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</si>
  <si>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</si>
  <si>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</si>
  <si>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</si>
  <si>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</si>
  <si>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</si>
  <si>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</si>
  <si>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</si>
  <si>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</si>
  <si>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</si>
  <si>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</si>
  <si>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</si>
  <si>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</si>
  <si>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</si>
  <si>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</si>
  <si>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</si>
  <si>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</si>
  <si>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</si>
  <si>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</si>
  <si>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</si>
  <si>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</si>
  <si>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</si>
  <si>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</si>
  <si>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</si>
  <si>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</si>
  <si>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</si>
  <si>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</si>
  <si>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</si>
  <si>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</si>
  <si>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</si>
  <si>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</si>
  <si>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</si>
  <si>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</si>
  <si>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</si>
  <si>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</si>
  <si>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</si>
  <si>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</si>
  <si>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</si>
  <si>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</si>
  <si>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</si>
  <si>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</si>
  <si>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</si>
  <si>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</si>
  <si>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</si>
  <si>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</si>
  <si>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</si>
  <si>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</si>
  <si>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</si>
  <si>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</si>
  <si>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</si>
  <si>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</si>
  <si>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</si>
  <si>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</si>
  <si>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</si>
  <si>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</si>
  <si>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</si>
  <si>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</si>
  <si>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</si>
  <si>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</si>
  <si>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</si>
  <si>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</si>
  <si>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</si>
  <si>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</si>
  <si>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</si>
  <si>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</si>
  <si>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</si>
  <si>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</si>
  <si>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</si>
  <si>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</si>
  <si>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</si>
  <si>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</si>
  <si>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</si>
  <si>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</si>
  <si>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</si>
  <si>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</si>
  <si>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</si>
  <si>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</si>
  <si>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</si>
  <si>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</si>
  <si>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</si>
  <si>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</si>
  <si>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</si>
  <si>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</si>
  <si>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</si>
  <si>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</si>
  <si>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</si>
  <si>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</si>
  <si>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</si>
  <si>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</si>
  <si>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</si>
  <si>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</si>
  <si>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</si>
  <si>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</si>
  <si>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</si>
  <si>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</si>
  <si>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</si>
  <si>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</si>
  <si>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</si>
  <si>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</si>
  <si>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</si>
  <si>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</si>
  <si>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</si>
  <si>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</si>
  <si>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</si>
  <si>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</si>
  <si>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</si>
  <si>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</si>
  <si>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</si>
  <si>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</si>
  <si>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</si>
  <si>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</si>
  <si>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</si>
  <si>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</si>
  <si>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</si>
  <si>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</si>
  <si>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</si>
  <si>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</si>
  <si>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</si>
  <si>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</si>
  <si>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</si>
  <si>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</si>
  <si>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</si>
  <si>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</si>
  <si>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</si>
  <si>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</si>
  <si>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</si>
  <si>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</si>
  <si>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</si>
  <si>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</si>
  <si>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</si>
  <si>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</si>
  <si>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</si>
  <si>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</si>
  <si>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</si>
  <si>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</si>
  <si>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</si>
  <si>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</si>
  <si>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</si>
  <si>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</si>
  <si>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</si>
  <si>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</si>
  <si>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</si>
  <si>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</si>
  <si>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</si>
  <si>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</si>
  <si>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</si>
  <si>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</si>
  <si>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</si>
  <si>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</si>
  <si>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</si>
  <si>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</si>
  <si>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</si>
  <si>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</si>
  <si>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</si>
  <si>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</si>
  <si>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</si>
  <si>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</si>
  <si>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</si>
  <si>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</si>
  <si>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</si>
  <si>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</si>
  <si>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</si>
  <si>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</si>
  <si>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</si>
  <si>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</si>
  <si>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</si>
  <si>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</si>
  <si>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</si>
  <si>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</si>
  <si>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</si>
  <si>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</si>
  <si>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</si>
  <si>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</si>
  <si>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</si>
  <si>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</si>
  <si>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</si>
  <si>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</si>
  <si>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</si>
  <si>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</si>
  <si>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</si>
  <si>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</si>
  <si>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</si>
  <si>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</si>
  <si>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</si>
  <si>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</si>
  <si>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</si>
  <si>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</si>
  <si>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</si>
  <si>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</si>
  <si>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</si>
  <si>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</si>
  <si>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</si>
  <si>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</si>
  <si>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</si>
  <si>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</si>
  <si>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</si>
  <si>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</si>
  <si>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</si>
  <si>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</si>
  <si>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</si>
  <si>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</si>
  <si>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</si>
  <si>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</si>
  <si>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</si>
  <si>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</si>
  <si>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</si>
  <si>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</si>
  <si>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</si>
  <si>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</si>
  <si>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</si>
  <si>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</si>
  <si>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</si>
  <si>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</si>
  <si>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</si>
  <si>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</si>
  <si>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</si>
  <si>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</si>
  <si>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</si>
  <si>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</si>
  <si>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</si>
  <si>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</si>
  <si>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</si>
  <si>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</si>
  <si>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</si>
  <si>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</si>
  <si>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</si>
  <si>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</si>
  <si>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</si>
  <si>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</si>
  <si>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</si>
  <si>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</si>
  <si>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</si>
  <si>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</si>
  <si>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</si>
  <si>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</si>
  <si>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</si>
  <si>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</si>
  <si>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</si>
  <si>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</si>
  <si>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</si>
  <si>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</si>
  <si>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</si>
  <si>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</si>
  <si>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</si>
  <si>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</si>
  <si>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</si>
  <si>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</si>
  <si>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</si>
  <si>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</si>
  <si>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</si>
  <si>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</si>
  <si>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</si>
  <si>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</si>
  <si>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</si>
  <si>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</si>
  <si>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</si>
  <si>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</si>
  <si>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</si>
  <si>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</si>
  <si>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</si>
  <si>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</si>
  <si>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</si>
  <si>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</si>
  <si>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</si>
  <si>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</si>
  <si>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</si>
  <si>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</si>
  <si>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</si>
  <si>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</si>
  <si>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</si>
  <si>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</si>
  <si>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</si>
  <si>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</si>
  <si>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</si>
  <si>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</si>
  <si>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</si>
  <si>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</si>
  <si>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</si>
  <si>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</si>
  <si>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</si>
  <si>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</si>
  <si>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</si>
  <si>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</si>
  <si>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</si>
  <si>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</si>
  <si>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</si>
  <si>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</si>
  <si>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</si>
  <si>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</si>
  <si>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</si>
  <si>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</si>
  <si>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</si>
  <si>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</si>
  <si>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</si>
  <si>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</si>
  <si>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</si>
  <si>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</si>
  <si>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</si>
  <si>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</si>
  <si>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</si>
  <si>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</si>
  <si>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</si>
  <si>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</si>
  <si>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</si>
  <si>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</si>
  <si>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</si>
  <si>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</si>
  <si>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</si>
  <si>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</si>
  <si>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</si>
  <si>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</si>
  <si>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</si>
  <si>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</si>
  <si>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</si>
  <si>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</si>
  <si>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</si>
  <si>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</si>
  <si>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</si>
  <si>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</si>
  <si>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</si>
  <si>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</si>
  <si>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</si>
  <si>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</si>
  <si>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</si>
  <si>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</si>
  <si>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</si>
  <si>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</si>
  <si>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</si>
  <si>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</si>
  <si>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</si>
  <si>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</si>
  <si>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</si>
  <si>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</si>
  <si>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</si>
  <si>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</si>
  <si>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</si>
  <si>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</si>
  <si>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</si>
  <si>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</si>
  <si>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</si>
  <si>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</si>
  <si>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</si>
  <si>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</si>
  <si>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</si>
  <si>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</si>
  <si>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</si>
  <si>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</si>
  <si>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</si>
  <si>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</si>
  <si>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</si>
  <si>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</si>
  <si>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</si>
  <si>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</si>
  <si>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</si>
  <si>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</si>
  <si>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</si>
  <si>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</si>
  <si>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</si>
  <si>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</si>
  <si>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</si>
  <si>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</si>
  <si>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</si>
  <si>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</si>
  <si>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</si>
  <si>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</si>
  <si>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</si>
  <si>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</si>
  <si>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</si>
  <si>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</si>
  <si>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</si>
  <si>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</si>
  <si>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</si>
  <si>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</si>
  <si>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</si>
  <si>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</si>
  <si>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</si>
  <si>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</si>
  <si>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</si>
  <si>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</si>
  <si>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</si>
  <si>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</si>
  <si>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</si>
  <si>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</si>
  <si>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</si>
  <si>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</si>
  <si>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</si>
  <si>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</si>
  <si>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</si>
  <si>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</si>
  <si>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</si>
  <si>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</si>
  <si>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</si>
  <si>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</si>
  <si>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</si>
  <si>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</si>
  <si>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</si>
  <si>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</si>
  <si>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</si>
  <si>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</si>
  <si>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</si>
  <si>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</si>
  <si>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</si>
  <si>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</si>
  <si>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</si>
  <si>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</si>
  <si>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</si>
  <si>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</si>
  <si>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</si>
  <si>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</si>
  <si>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</si>
  <si>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</si>
  <si>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</si>
  <si>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</si>
  <si>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</si>
  <si>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</si>
  <si>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</si>
  <si>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</si>
  <si>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</si>
  <si>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</si>
  <si>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</si>
  <si>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</si>
  <si>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</si>
  <si>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</si>
  <si>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</si>
  <si>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</si>
  <si>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</si>
  <si>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</si>
  <si>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</si>
  <si>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</si>
  <si>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</si>
  <si>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</si>
  <si>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</si>
  <si>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</si>
  <si>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</si>
  <si>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</si>
  <si>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</si>
  <si>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</si>
  <si>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</si>
  <si>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</si>
  <si>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</si>
  <si>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</si>
  <si>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</si>
  <si>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</si>
  <si>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</si>
  <si>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</si>
  <si>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</si>
  <si>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</si>
  <si>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</si>
  <si>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</si>
  <si>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</si>
  <si>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</si>
  <si>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</si>
  <si>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</si>
  <si>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</si>
  <si>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</si>
  <si>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</si>
  <si>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</si>
  <si>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</si>
  <si>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</si>
  <si>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</si>
  <si>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</si>
  <si>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</si>
  <si>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</si>
  <si>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</si>
  <si>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</si>
  <si>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</si>
  <si>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</si>
  <si>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</si>
  <si>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</si>
  <si>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</si>
  <si>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</si>
  <si>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</si>
  <si>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</si>
  <si>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</si>
  <si>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</si>
  <si>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</si>
  <si>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</si>
  <si>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</si>
  <si>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</si>
  <si>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</si>
  <si>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</si>
  <si>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</si>
  <si>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</si>
  <si>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</si>
  <si>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</si>
  <si>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</si>
  <si>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</si>
  <si>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</si>
  <si>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</si>
  <si>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</si>
  <si>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</si>
  <si>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</si>
  <si>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</si>
  <si>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</si>
  <si>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</si>
  <si>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</si>
  <si>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</si>
  <si>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</si>
  <si>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</si>
  <si>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</si>
  <si>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</si>
  <si>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</si>
  <si>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</si>
  <si>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</si>
  <si>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</si>
  <si>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</si>
  <si>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</si>
  <si>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</si>
  <si>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</si>
  <si>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</si>
  <si>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</si>
  <si>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</si>
  <si>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</si>
  <si>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</si>
  <si>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</si>
  <si>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</si>
  <si>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</si>
  <si>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</si>
  <si>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</si>
  <si>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</si>
  <si>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</si>
  <si>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</si>
  <si>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</si>
  <si>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</si>
  <si>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</si>
  <si>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</si>
  <si>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</si>
  <si>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</si>
  <si>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</si>
  <si>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</si>
  <si>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</si>
  <si>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</si>
  <si>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</si>
  <si>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</si>
  <si>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</si>
  <si>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</si>
  <si>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</si>
  <si>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</si>
  <si>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</si>
  <si>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</si>
  <si>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</si>
  <si>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</si>
  <si>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</si>
  <si>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</si>
  <si>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</si>
  <si>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</si>
  <si>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</si>
  <si>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</si>
  <si>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</si>
  <si>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</si>
  <si>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</si>
  <si>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</si>
  <si>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</si>
  <si>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</si>
  <si>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</si>
  <si>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</si>
  <si>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</si>
  <si>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</si>
  <si>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</si>
  <si>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</si>
  <si>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</si>
  <si>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</si>
  <si>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</si>
  <si>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</si>
  <si>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</si>
  <si>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</si>
  <si>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</si>
  <si>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</si>
  <si>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</si>
  <si>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</si>
  <si>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</si>
  <si>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</si>
  <si>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</si>
  <si>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</si>
  <si>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</si>
  <si>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</si>
  <si>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</si>
  <si>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</si>
  <si>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</si>
  <si>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</si>
  <si>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</si>
  <si>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</si>
  <si>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</si>
  <si>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</si>
  <si>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</si>
  <si>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</si>
  <si>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</si>
  <si>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</si>
  <si>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</si>
  <si>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</si>
  <si>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</si>
  <si>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</si>
  <si>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</si>
  <si>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</si>
  <si>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</si>
  <si>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</si>
  <si>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</si>
  <si>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</si>
  <si>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</si>
  <si>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</si>
  <si>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</si>
  <si>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</si>
  <si>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</si>
  <si>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</si>
  <si>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</si>
  <si>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</si>
  <si>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</si>
  <si>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</si>
  <si>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</si>
  <si>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</si>
  <si>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</si>
  <si>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</si>
  <si>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</si>
  <si>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</si>
  <si>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</si>
  <si>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</si>
  <si>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</si>
  <si>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</si>
  <si>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</si>
  <si>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</si>
  <si>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</si>
  <si>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</si>
  <si>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</si>
  <si>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</si>
  <si>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</si>
  <si>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</si>
  <si>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</si>
  <si>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</si>
  <si>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</si>
  <si>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</si>
  <si>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</si>
  <si>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</si>
  <si>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</si>
  <si>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</si>
  <si>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</si>
  <si>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</si>
  <si>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</si>
  <si>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</si>
  <si>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</si>
  <si>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</si>
  <si>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</si>
  <si>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</si>
  <si>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</si>
  <si>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</si>
  <si>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</si>
  <si>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</si>
  <si>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</si>
  <si>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</si>
  <si>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</si>
  <si>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</si>
  <si>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</si>
  <si>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</si>
  <si>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</si>
  <si>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</si>
  <si>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</si>
  <si>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</si>
  <si>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</si>
  <si>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</si>
  <si>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</si>
  <si>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</si>
  <si>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</si>
  <si>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</si>
  <si>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</si>
  <si>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</si>
  <si>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</si>
  <si>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</si>
  <si>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</si>
  <si>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</si>
  <si>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</si>
  <si>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</si>
  <si>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</si>
  <si>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</si>
  <si>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</si>
  <si>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</si>
  <si>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</si>
  <si>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</si>
  <si>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</si>
  <si>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</si>
  <si>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</si>
  <si>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</si>
  <si>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</si>
  <si>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</si>
  <si>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</si>
  <si>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</si>
  <si>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</si>
  <si>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</si>
  <si>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</si>
  <si>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</si>
  <si>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</si>
  <si>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</si>
  <si>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</si>
  <si>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</si>
  <si>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</si>
  <si>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</si>
  <si>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</si>
  <si>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</si>
  <si>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</si>
  <si>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</si>
  <si>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</si>
  <si>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</si>
  <si>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</si>
  <si>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</si>
  <si>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</si>
  <si>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</si>
  <si>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</si>
  <si>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</si>
  <si>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</si>
  <si>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</si>
  <si>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</si>
  <si>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</si>
  <si>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</si>
  <si>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</si>
  <si>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</si>
  <si>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</si>
  <si>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</si>
  <si>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</si>
  <si>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</si>
  <si>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</si>
  <si>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</si>
  <si>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</si>
  <si>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</si>
  <si>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</si>
  <si>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</si>
  <si>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</si>
  <si>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</si>
  <si>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</si>
  <si>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</si>
  <si>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</si>
  <si>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</si>
  <si>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</si>
  <si>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</si>
  <si>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</si>
  <si>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</si>
  <si>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</si>
  <si>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</si>
  <si>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</si>
  <si>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</si>
  <si>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</si>
  <si>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</si>
  <si>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</si>
  <si>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</si>
  <si>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</si>
  <si>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</si>
  <si>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</si>
  <si>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</si>
  <si>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</si>
  <si>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</si>
  <si>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</si>
  <si>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</si>
  <si>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</si>
  <si>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</si>
  <si>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</si>
  <si>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</si>
  <si>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</si>
  <si>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</si>
  <si>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</si>
  <si>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</si>
  <si>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</si>
  <si>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</si>
  <si>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</si>
  <si>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</si>
  <si>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</si>
  <si>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</si>
  <si>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</si>
  <si>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</si>
  <si>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</si>
  <si>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</si>
  <si>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</si>
  <si>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</si>
  <si>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</si>
  <si>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</si>
  <si>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</si>
  <si>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</si>
  <si>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</si>
  <si>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</si>
  <si>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</si>
  <si>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</si>
  <si>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</si>
  <si>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</si>
  <si>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</si>
  <si>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</si>
  <si>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</si>
  <si>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</si>
  <si>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</si>
  <si>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</si>
  <si>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</si>
  <si>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</si>
  <si>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</si>
  <si>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</si>
  <si>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</si>
  <si>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</si>
  <si>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</si>
  <si>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</si>
  <si>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</si>
  <si>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</si>
  <si>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</si>
  <si>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</si>
  <si>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</si>
  <si>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</si>
  <si>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</si>
  <si>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</si>
  <si>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</si>
  <si>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</si>
  <si>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</si>
  <si>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</si>
  <si>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</si>
  <si>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</si>
  <si>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</si>
  <si>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</si>
  <si>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</si>
  <si>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</si>
  <si>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</si>
  <si>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</si>
  <si>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</si>
  <si>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</si>
  <si>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</si>
  <si>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</si>
  <si>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</si>
  <si>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</si>
  <si>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</si>
  <si>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</si>
  <si>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</si>
  <si>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</si>
  <si>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</si>
  <si>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</si>
  <si>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</si>
  <si>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</si>
  <si>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</si>
  <si>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</si>
  <si>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</si>
  <si>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</si>
  <si>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</si>
  <si>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</si>
  <si>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</si>
  <si>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</si>
  <si>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</si>
  <si>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</si>
  <si>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</si>
  <si>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</si>
  <si>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</si>
  <si>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</si>
  <si>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</si>
  <si>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</si>
  <si>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</si>
  <si>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</si>
  <si>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</si>
  <si>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</si>
  <si>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</si>
  <si>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</si>
  <si>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</si>
  <si>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</si>
  <si>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</si>
  <si>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</si>
  <si>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</si>
  <si>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</si>
  <si>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</si>
  <si>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</si>
  <si>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</si>
  <si>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</si>
  <si>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</si>
  <si>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</si>
  <si>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</si>
  <si>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</si>
  <si>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</si>
  <si>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</si>
  <si>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</si>
  <si>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</si>
  <si>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</si>
  <si>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</si>
  <si>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</si>
  <si>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</si>
  <si>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</si>
  <si>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</si>
  <si>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</si>
  <si>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</si>
  <si>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</si>
  <si>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</si>
  <si>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</si>
  <si>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</si>
  <si>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</si>
  <si>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</si>
  <si>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</si>
  <si>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</si>
  <si>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</si>
  <si>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</si>
  <si>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</si>
  <si>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</si>
  <si>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</si>
  <si>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</si>
  <si>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</si>
  <si>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</si>
  <si>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</si>
  <si>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</si>
  <si>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</si>
  <si>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</si>
  <si>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</si>
  <si>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</si>
  <si>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</si>
  <si>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</si>
  <si>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</si>
  <si>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</si>
  <si>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</si>
  <si>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</si>
  <si>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</si>
  <si>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</si>
  <si>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</si>
  <si>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</si>
  <si>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</si>
  <si>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</si>
  <si>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</si>
  <si>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</si>
  <si>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</si>
  <si>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</si>
  <si>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</si>
  <si>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</si>
  <si>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</si>
  <si>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</si>
  <si>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</si>
  <si>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</si>
  <si>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</si>
  <si>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</si>
  <si>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</si>
  <si>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</si>
  <si>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</si>
  <si>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</si>
  <si>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</si>
  <si>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</si>
  <si>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</si>
  <si>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</si>
  <si>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</si>
  <si>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</si>
  <si>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</si>
  <si>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</si>
  <si>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</si>
  <si>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</si>
  <si>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</si>
  <si>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</si>
  <si>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</si>
  <si>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</si>
  <si>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</si>
  <si>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</si>
  <si>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</si>
  <si>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</si>
  <si>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</si>
  <si>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</si>
  <si>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</si>
  <si>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</si>
  <si>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</si>
  <si>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</si>
  <si>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</si>
  <si>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</si>
  <si>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</si>
  <si>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</si>
  <si>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</si>
  <si>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</si>
  <si>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</si>
  <si>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</si>
  <si>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</si>
  <si>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</si>
  <si>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</si>
  <si>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</si>
  <si>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</si>
  <si>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</si>
  <si>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</si>
  <si>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</si>
  <si>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</si>
  <si>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</si>
  <si>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</si>
  <si>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</si>
  <si>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</si>
  <si>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</si>
  <si>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</si>
  <si>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</si>
  <si>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</si>
  <si>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</si>
  <si>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</si>
  <si>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</si>
  <si>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</si>
  <si>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</si>
  <si>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</si>
  <si>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</si>
  <si>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</si>
  <si>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</si>
  <si>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</si>
  <si>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</si>
  <si>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</si>
  <si>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</si>
  <si>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</si>
  <si>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</si>
  <si>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</si>
  <si>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</si>
  <si>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</si>
  <si>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</si>
  <si>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</si>
  <si>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</si>
  <si>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</si>
  <si>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</si>
  <si>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</si>
  <si>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</si>
  <si>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</si>
  <si>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</si>
  <si>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</si>
  <si>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</si>
  <si>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</si>
  <si>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</si>
  <si>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</si>
  <si>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</si>
  <si>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</si>
  <si>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</si>
  <si>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</si>
  <si>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</si>
  <si>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</si>
  <si>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</si>
  <si>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</si>
  <si>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</si>
  <si>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</si>
  <si>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</si>
  <si>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</si>
  <si>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</si>
  <si>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</si>
  <si>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</si>
  <si>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</si>
  <si>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</si>
  <si>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</si>
  <si>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</si>
  <si>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</si>
  <si>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</si>
  <si>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</si>
  <si>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</si>
  <si>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</si>
  <si>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</si>
  <si>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</si>
  <si>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</si>
  <si>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</si>
  <si>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</si>
  <si>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</si>
  <si>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</si>
  <si>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</si>
  <si>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</si>
  <si>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</si>
  <si>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</si>
  <si>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</si>
  <si>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</si>
  <si>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</si>
  <si>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</si>
  <si>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</si>
  <si>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</si>
  <si>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</si>
  <si>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</si>
  <si>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</si>
  <si>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</si>
  <si>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</si>
  <si>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</si>
  <si>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</si>
  <si>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</si>
  <si>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</si>
  <si>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</si>
  <si>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</si>
  <si>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</si>
  <si>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</si>
  <si>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</si>
  <si>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</si>
  <si>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</si>
  <si>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</si>
  <si>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</si>
  <si>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</si>
  <si>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</si>
  <si>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</si>
  <si>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</si>
  <si>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</si>
  <si>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</si>
  <si>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</si>
  <si>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</si>
  <si>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</si>
  <si>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</si>
  <si>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</si>
  <si>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</si>
  <si>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</si>
  <si>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</si>
  <si>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</si>
  <si>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</si>
  <si>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</si>
  <si>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</si>
  <si>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</si>
  <si>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</si>
  <si>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</si>
  <si>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</si>
  <si>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</si>
  <si>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</si>
  <si>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</si>
  <si>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</si>
  <si>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</si>
  <si>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</si>
  <si>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</si>
  <si>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</si>
  <si>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</si>
  <si>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</si>
  <si>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</si>
  <si>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</si>
  <si>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</si>
  <si>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</si>
  <si>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</si>
  <si>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</si>
  <si>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</si>
  <si>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</si>
  <si>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</si>
  <si>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</si>
  <si>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</si>
  <si>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</si>
  <si>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</si>
  <si>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</si>
  <si>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</si>
  <si>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</si>
  <si>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</si>
  <si>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</si>
  <si>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</si>
  <si>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</si>
  <si>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</si>
  <si>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</si>
  <si>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</si>
  <si>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</si>
  <si>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</si>
  <si>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</si>
  <si>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</si>
  <si>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</si>
  <si>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</si>
  <si>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</si>
  <si>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</si>
  <si>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</si>
  <si>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</si>
  <si>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</si>
  <si>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</si>
  <si>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</si>
  <si>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</si>
  <si>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</si>
  <si>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</si>
  <si>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</si>
  <si>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</si>
  <si>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</si>
  <si>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</si>
  <si>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</si>
  <si>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</si>
  <si>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</si>
  <si>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</si>
  <si>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</si>
  <si>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</si>
  <si>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</si>
  <si>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</si>
  <si>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</si>
  <si>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</si>
  <si>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</si>
  <si>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</si>
  <si>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</si>
  <si>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</si>
  <si>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</si>
  <si>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</si>
  <si>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</si>
  <si>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</si>
  <si>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</si>
  <si>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</si>
  <si>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</si>
  <si>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</si>
  <si>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</si>
  <si>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</si>
  <si>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</si>
  <si>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</si>
  <si>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</si>
  <si>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</si>
  <si>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</si>
  <si>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</si>
  <si>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</si>
  <si>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</si>
  <si>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</si>
  <si>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</si>
  <si>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</si>
  <si>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</si>
  <si>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</si>
  <si>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</si>
  <si>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</si>
  <si>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</si>
  <si>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</si>
  <si>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</si>
  <si>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</si>
  <si>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</si>
  <si>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</si>
  <si>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</si>
  <si>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</si>
  <si>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</si>
  <si>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</si>
  <si>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</si>
  <si>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</si>
  <si>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</si>
  <si>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</si>
  <si>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</si>
  <si>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</si>
  <si>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</si>
  <si>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</si>
  <si>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</si>
  <si>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</si>
  <si>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</si>
  <si>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</si>
  <si>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</si>
  <si>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</si>
  <si>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</si>
  <si>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</si>
  <si>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</si>
  <si>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</si>
  <si>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</si>
  <si>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</si>
  <si>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</si>
  <si>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</si>
  <si>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</si>
  <si>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</si>
  <si>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</si>
  <si>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</si>
  <si>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</si>
  <si>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</si>
  <si>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</si>
  <si>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</si>
  <si>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</si>
  <si>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</si>
  <si>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</si>
  <si>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</si>
  <si>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</si>
  <si>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</si>
  <si>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</si>
  <si>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</si>
  <si>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</si>
  <si>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</si>
  <si>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</si>
  <si>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</si>
  <si>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</si>
  <si>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</si>
  <si>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</si>
  <si>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</si>
  <si>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</si>
  <si>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</si>
  <si>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</si>
  <si>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</si>
  <si>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</si>
  <si>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</si>
  <si>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</si>
  <si>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</si>
  <si>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</si>
  <si>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</si>
  <si>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</si>
  <si>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</si>
  <si>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</si>
  <si>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</si>
  <si>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</si>
  <si>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</si>
  <si>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</si>
  <si>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</si>
  <si>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</si>
  <si>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</si>
  <si>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</si>
  <si>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</si>
  <si>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</si>
  <si>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</si>
  <si>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</si>
  <si>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</si>
  <si>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</si>
  <si>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</si>
  <si>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</si>
  <si>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</si>
  <si>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</si>
  <si>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</si>
  <si>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</si>
  <si>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</si>
  <si>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</si>
  <si>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</si>
  <si>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</si>
  <si>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</si>
  <si>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</si>
  <si>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</si>
  <si>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</si>
  <si>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</si>
  <si>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</si>
  <si>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</si>
  <si>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</si>
  <si>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</si>
  <si>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</si>
  <si>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</si>
  <si>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</si>
  <si>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</si>
  <si>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</si>
  <si>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</si>
  <si>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</si>
  <si>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</si>
  <si>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</si>
  <si>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</si>
  <si>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</si>
  <si>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</si>
  <si>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</si>
  <si>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</si>
  <si>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</si>
  <si>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</si>
  <si>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</si>
  <si>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</si>
  <si>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</si>
  <si>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</si>
  <si>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</si>
  <si>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</si>
  <si>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</si>
  <si>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</si>
  <si>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</si>
  <si>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</si>
  <si>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</si>
  <si>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</si>
  <si>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</si>
  <si>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</si>
  <si>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</si>
  <si>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</si>
  <si>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</si>
  <si>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</si>
  <si>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</si>
  <si>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</si>
  <si>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</si>
  <si>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</si>
  <si>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</si>
  <si>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</si>
  <si>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</si>
  <si>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</si>
  <si>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</si>
  <si>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</si>
  <si>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</si>
  <si>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</si>
  <si>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</si>
  <si>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</si>
  <si>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</si>
  <si>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</si>
  <si>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</si>
  <si>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</si>
  <si>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</si>
  <si>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</si>
  <si>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</si>
  <si>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</si>
  <si>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</si>
  <si>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</si>
  <si>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</si>
  <si>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</si>
  <si>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</si>
  <si>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</si>
  <si>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</si>
  <si>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</si>
  <si>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</si>
  <si>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</si>
  <si>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</si>
  <si>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</si>
  <si>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</si>
  <si>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</si>
  <si>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</si>
  <si>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</si>
  <si>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</si>
  <si>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</si>
  <si>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</si>
  <si>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</si>
  <si>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</si>
  <si>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</si>
  <si>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</si>
  <si>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</si>
  <si>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</si>
  <si>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</si>
  <si>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</si>
  <si>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</si>
  <si>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</si>
  <si>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</si>
  <si>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</si>
  <si>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</si>
  <si>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</si>
  <si>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</si>
  <si>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</si>
  <si>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</si>
  <si>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</si>
  <si>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</si>
  <si>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</si>
  <si>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</si>
  <si>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</si>
  <si>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</si>
  <si>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</si>
  <si>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</si>
  <si>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</si>
  <si>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</si>
  <si>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</si>
  <si>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</si>
  <si>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</si>
  <si>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</si>
  <si>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</si>
  <si>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</si>
  <si>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</si>
  <si>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</si>
  <si>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</si>
  <si>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</si>
  <si>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</si>
  <si>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</si>
  <si>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</si>
  <si>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</si>
  <si>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</si>
  <si>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</si>
  <si>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</si>
  <si>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</si>
  <si>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</si>
  <si>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</si>
  <si>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</si>
  <si>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</si>
  <si>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</si>
  <si>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</si>
  <si>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</si>
  <si>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</si>
  <si>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</si>
  <si>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</si>
  <si>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</si>
  <si>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</si>
  <si>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</si>
  <si>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</si>
  <si>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</si>
  <si>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</si>
  <si>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</si>
  <si>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</si>
  <si>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</si>
  <si>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</si>
  <si>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</si>
  <si>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</si>
  <si>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</si>
  <si>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</si>
  <si>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</si>
  <si>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</si>
  <si>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</si>
  <si>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</si>
  <si>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</si>
  <si>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</si>
  <si>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</si>
  <si>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</si>
  <si>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</si>
  <si>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</si>
  <si>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</si>
  <si>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</si>
  <si>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</si>
  <si>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</si>
  <si>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</si>
  <si>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</si>
  <si>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</si>
  <si>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</si>
  <si>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</si>
  <si>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</si>
  <si>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</si>
  <si>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</si>
  <si>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</si>
  <si>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</si>
  <si>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</si>
  <si>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</si>
  <si>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</si>
  <si>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</si>
  <si>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</si>
  <si>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</si>
  <si>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</si>
  <si>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</si>
  <si>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</si>
  <si>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</si>
  <si>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</si>
  <si>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</si>
  <si>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</si>
  <si>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</si>
  <si>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</si>
  <si>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</si>
  <si>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</si>
  <si>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</si>
  <si>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</si>
  <si>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</si>
  <si>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</si>
  <si>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</si>
  <si>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</si>
  <si>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</si>
  <si>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</si>
  <si>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</si>
  <si>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</si>
  <si>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</si>
  <si>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</si>
  <si>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</si>
  <si>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</si>
  <si>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</si>
  <si>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</si>
  <si>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</si>
  <si>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</si>
  <si>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</si>
  <si>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</si>
  <si>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</si>
  <si>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</si>
  <si>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</si>
  <si>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</si>
  <si>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</si>
  <si>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</si>
  <si>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</si>
  <si>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</si>
  <si>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</si>
  <si>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</si>
  <si>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</si>
  <si>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</si>
  <si>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</si>
  <si>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</si>
  <si>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</si>
  <si>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</si>
  <si>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</si>
  <si>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</si>
  <si>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</si>
  <si>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</si>
  <si>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</si>
  <si>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</si>
  <si>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</si>
  <si>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</si>
  <si>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</si>
  <si>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</si>
  <si>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</si>
  <si>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</si>
  <si>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</si>
  <si>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</si>
  <si>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</si>
  <si>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</si>
  <si>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</si>
  <si>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</si>
  <si>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</si>
  <si>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</si>
  <si>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</si>
  <si>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</si>
  <si>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</si>
  <si>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</si>
  <si>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</si>
  <si>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</si>
  <si>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</si>
  <si>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</si>
  <si>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</si>
  <si>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</si>
  <si>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</si>
  <si>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</si>
  <si>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</si>
  <si>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</si>
  <si>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</si>
  <si>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</si>
  <si>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</si>
  <si>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</si>
  <si>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</si>
  <si>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</si>
  <si>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</si>
  <si>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</si>
  <si>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</si>
  <si>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</si>
  <si>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</si>
  <si>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</si>
  <si>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</si>
  <si>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</si>
  <si>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</si>
  <si>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</si>
  <si>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</si>
  <si>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</si>
  <si>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</si>
  <si>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</si>
  <si>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</si>
  <si>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</si>
  <si>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</si>
  <si>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</si>
  <si>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</si>
  <si>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</si>
  <si>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</si>
  <si>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</si>
  <si>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</si>
  <si>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</si>
  <si>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</si>
  <si>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</si>
  <si>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</si>
  <si>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</si>
  <si>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</si>
  <si>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</si>
  <si>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</si>
  <si>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</si>
  <si>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</si>
  <si>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</si>
  <si>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</si>
  <si>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</si>
  <si>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</si>
  <si>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</si>
  <si>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</si>
  <si>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</si>
  <si>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</si>
  <si>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</si>
  <si>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</si>
  <si>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</si>
  <si>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</si>
  <si>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</si>
  <si>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</si>
  <si>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</si>
  <si>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</si>
  <si>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</si>
  <si>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</si>
  <si>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</si>
  <si>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</si>
  <si>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</si>
  <si>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</si>
  <si>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</si>
  <si>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</si>
  <si>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</si>
  <si>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</si>
  <si>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</si>
  <si>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</si>
  <si>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</si>
  <si>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</si>
  <si>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</si>
  <si>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</si>
  <si>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</si>
  <si>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</si>
  <si>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</si>
  <si>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</si>
  <si>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</si>
  <si>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</si>
  <si>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</si>
  <si>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</si>
  <si>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</si>
  <si>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</si>
  <si>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</si>
  <si>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</si>
  <si>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</si>
  <si>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</si>
  <si>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</si>
  <si>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</si>
  <si>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</si>
  <si>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</si>
  <si>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</si>
  <si>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</si>
  <si>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</si>
  <si>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</si>
  <si>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</si>
  <si>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</si>
  <si>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</si>
  <si>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</si>
  <si>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</si>
  <si>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</si>
  <si>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</si>
  <si>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</si>
  <si>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</si>
  <si>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</si>
  <si>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</si>
  <si>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</si>
  <si>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</si>
  <si>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</si>
  <si>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</si>
  <si>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</si>
  <si>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</si>
  <si>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</si>
  <si>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</si>
  <si>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</si>
  <si>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</si>
  <si>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</si>
  <si>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</si>
  <si>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</si>
  <si>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</si>
  <si>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</si>
  <si>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</si>
  <si>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</si>
  <si>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</si>
  <si>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</si>
  <si>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</si>
  <si>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</si>
  <si>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</si>
  <si>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</si>
  <si>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</si>
  <si>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</si>
  <si>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</si>
  <si>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</si>
  <si>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</si>
  <si>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</si>
  <si>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</si>
  <si>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</si>
  <si>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</si>
  <si>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</si>
  <si>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</si>
  <si>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</si>
  <si>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</si>
  <si>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</si>
  <si>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</si>
  <si>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</si>
  <si>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</si>
  <si>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</si>
  <si>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</si>
  <si>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</si>
  <si>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</si>
  <si>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</si>
  <si>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</si>
  <si>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</si>
  <si>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</si>
  <si>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</si>
  <si>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</si>
  <si>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</si>
  <si>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</si>
  <si>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</si>
  <si>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</si>
  <si>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</si>
  <si>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</si>
  <si>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</si>
  <si>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</si>
  <si>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</si>
  <si>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</si>
  <si>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</si>
  <si>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</si>
  <si>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</si>
  <si>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</si>
  <si>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</si>
  <si>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</si>
  <si>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</si>
  <si>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</si>
  <si>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</si>
  <si>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</si>
  <si>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</si>
  <si>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</si>
  <si>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</si>
  <si>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</si>
  <si>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</si>
  <si>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</si>
  <si>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</si>
  <si>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</si>
  <si>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</si>
  <si>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</si>
  <si>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</si>
  <si>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</si>
  <si>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</si>
  <si>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</si>
  <si>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</si>
  <si>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</si>
  <si>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</si>
  <si>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</si>
  <si>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</si>
  <si>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</si>
  <si>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</si>
  <si>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</si>
  <si>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</si>
  <si>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</si>
  <si>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</si>
  <si>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</si>
  <si>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</si>
  <si>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</si>
  <si>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</si>
  <si>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</si>
  <si>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</si>
  <si>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</si>
  <si>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</si>
  <si>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</si>
  <si>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</si>
  <si>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</si>
  <si>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</si>
  <si>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</si>
  <si>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</si>
  <si>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</si>
  <si>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</si>
  <si>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</si>
  <si>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</si>
  <si>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</si>
  <si>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</si>
  <si>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</si>
  <si>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</si>
  <si>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</si>
  <si>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</si>
  <si>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</si>
  <si>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</si>
  <si>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</si>
  <si>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</si>
  <si>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</si>
  <si>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</si>
  <si>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</si>
  <si>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</si>
  <si>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</si>
  <si>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</si>
  <si>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</si>
  <si>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</si>
  <si>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</si>
  <si>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</si>
  <si>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</si>
  <si>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</si>
  <si>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</si>
  <si>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</si>
  <si>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</si>
  <si>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</si>
  <si>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</si>
  <si>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</si>
  <si>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</si>
  <si>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</si>
  <si>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</si>
  <si>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</si>
  <si>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</si>
  <si>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</si>
  <si>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</si>
  <si>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</si>
  <si>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</si>
  <si>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</si>
  <si>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</si>
  <si>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</si>
  <si>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</si>
  <si>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</si>
  <si>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</si>
  <si>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</si>
  <si>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</si>
  <si>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</si>
  <si>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</si>
  <si>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</si>
  <si>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</si>
  <si>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</si>
  <si>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</si>
  <si>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</si>
  <si>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</si>
  <si>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</si>
  <si>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</si>
  <si>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</si>
  <si>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</si>
  <si>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</si>
  <si>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</si>
  <si>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</si>
  <si>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</si>
  <si>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</si>
  <si>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</si>
  <si>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</si>
  <si>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</si>
  <si>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</si>
  <si>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</si>
  <si>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</si>
  <si>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</si>
  <si>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</si>
  <si>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</si>
  <si>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</si>
  <si>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</si>
  <si>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</si>
  <si>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</si>
  <si>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</si>
  <si>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</si>
  <si>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</si>
  <si>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</si>
  <si>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</si>
  <si>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</si>
  <si>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</si>
  <si>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</si>
  <si>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</si>
  <si>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</si>
  <si>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</si>
  <si>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</si>
  <si>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</si>
  <si>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</si>
  <si>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</si>
  <si>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</si>
  <si>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</si>
  <si>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</si>
  <si>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</si>
  <si>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</si>
  <si>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</si>
  <si>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</si>
  <si>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</si>
  <si>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</si>
  <si>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</si>
  <si>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</si>
  <si>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</si>
  <si>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</si>
  <si>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</si>
  <si>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</si>
  <si>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</si>
  <si>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</si>
  <si>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</si>
  <si>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</si>
  <si>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</si>
  <si>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</si>
  <si>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</si>
  <si>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</si>
  <si>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</si>
  <si>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</si>
  <si>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</si>
  <si>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</si>
  <si>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</si>
  <si>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</si>
  <si>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</si>
  <si>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</si>
  <si>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</si>
  <si>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</si>
  <si>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</si>
  <si>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</si>
  <si>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</si>
  <si>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</si>
  <si>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</si>
  <si>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</si>
  <si>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</si>
  <si>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</si>
  <si>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</si>
  <si>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</si>
  <si>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</si>
  <si>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</si>
  <si>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</si>
  <si>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</si>
  <si>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</si>
  <si>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</si>
  <si>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</si>
  <si>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</si>
  <si>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</si>
  <si>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</si>
  <si>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</si>
  <si>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</si>
  <si>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</si>
  <si>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</si>
  <si>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</si>
  <si>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</si>
  <si>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</si>
  <si>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</si>
  <si>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</si>
  <si>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</si>
  <si>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</si>
  <si>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</si>
  <si>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</si>
  <si>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</si>
  <si>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</si>
  <si>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</si>
  <si>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</si>
  <si>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</si>
  <si>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</si>
  <si>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</si>
  <si>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</si>
  <si>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</si>
  <si>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</si>
  <si>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</si>
  <si>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</si>
  <si>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</si>
  <si>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</si>
  <si>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</si>
  <si>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</si>
  <si>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</si>
  <si>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</si>
  <si>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</si>
  <si>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</si>
  <si>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</si>
  <si>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</si>
  <si>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</si>
  <si>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</si>
  <si>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</si>
  <si>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</si>
  <si>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</si>
  <si>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</si>
  <si>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</si>
  <si>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</si>
  <si>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</si>
  <si>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</si>
  <si>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</si>
  <si>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</si>
  <si>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</si>
  <si>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</si>
  <si>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</si>
  <si>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</si>
  <si>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</si>
  <si>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</si>
  <si>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</si>
  <si>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</si>
  <si>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</si>
  <si>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</si>
  <si>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</si>
  <si>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</si>
  <si>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</si>
  <si>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</si>
  <si>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</si>
  <si>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</si>
  <si>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</si>
  <si>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</si>
  <si>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</si>
  <si>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</si>
  <si>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</si>
  <si>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</si>
  <si>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</si>
  <si>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</si>
  <si>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</si>
  <si>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</si>
  <si>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</si>
  <si>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</si>
  <si>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</si>
  <si>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</si>
  <si>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</si>
  <si>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</si>
  <si>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</si>
  <si>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</si>
  <si>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</si>
  <si>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</si>
  <si>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</si>
  <si>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</si>
  <si>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</si>
  <si>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</si>
  <si>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</si>
  <si>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</si>
  <si>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</si>
  <si>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</si>
  <si>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</si>
  <si>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</si>
  <si>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</si>
  <si>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</si>
  <si>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</si>
  <si>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</si>
  <si>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</si>
  <si>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</si>
  <si>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</si>
  <si>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</si>
  <si>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</si>
  <si>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</si>
  <si>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</si>
  <si>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</si>
  <si>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</si>
  <si>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</si>
  <si>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</si>
  <si>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</si>
  <si>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</si>
  <si>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</si>
  <si>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</si>
  <si>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</si>
  <si>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</si>
  <si>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</si>
  <si>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</si>
  <si>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</si>
  <si>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</si>
  <si>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</si>
  <si>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</si>
  <si>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</si>
  <si>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</si>
  <si>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</si>
  <si>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</si>
  <si>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</si>
  <si>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</si>
  <si>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</si>
  <si>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</si>
  <si>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</si>
  <si>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</si>
  <si>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</si>
  <si>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</si>
  <si>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</si>
  <si>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</si>
  <si>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</si>
  <si>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</si>
  <si>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</si>
  <si>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</si>
  <si>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</si>
  <si>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</si>
  <si>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</si>
  <si>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</si>
  <si>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</si>
  <si>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</si>
  <si>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</si>
  <si>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</si>
  <si>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</si>
  <si>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</si>
  <si>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</si>
  <si>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</si>
  <si>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</si>
  <si>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</si>
  <si>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</si>
  <si>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</si>
  <si>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</si>
  <si>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</si>
  <si>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</si>
  <si>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</si>
  <si>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</si>
  <si>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</si>
  <si>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</si>
  <si>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</si>
  <si>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</si>
  <si>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</si>
  <si>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</si>
  <si>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</si>
  <si>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</si>
  <si>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</si>
  <si>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</si>
  <si>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</si>
  <si>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</si>
  <si>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</si>
  <si>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</si>
  <si>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</si>
  <si>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</si>
  <si>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</si>
  <si>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</si>
  <si>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</si>
  <si>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</si>
  <si>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</si>
  <si>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</si>
  <si>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</si>
  <si>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</si>
  <si>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</si>
  <si>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</si>
  <si>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</si>
  <si>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</si>
  <si>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</si>
  <si>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</si>
  <si>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</si>
  <si>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</si>
  <si>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</si>
  <si>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</si>
  <si>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</si>
  <si>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</si>
  <si>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</si>
  <si>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</si>
  <si>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</si>
  <si>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</si>
  <si>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</si>
  <si>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</si>
  <si>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</si>
  <si>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</si>
  <si>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</si>
  <si>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</si>
  <si>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</si>
  <si>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</si>
  <si>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</si>
  <si>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</si>
  <si>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</si>
  <si>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</si>
  <si>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</si>
  <si>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</si>
  <si>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</si>
  <si>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</si>
  <si>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</si>
  <si>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</si>
  <si>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</si>
  <si>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</si>
  <si>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</si>
  <si>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</si>
  <si>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</si>
  <si>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</si>
  <si>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</si>
  <si>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</si>
  <si>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</si>
  <si>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</si>
  <si>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</si>
  <si>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</si>
  <si>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</si>
  <si>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</si>
  <si>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</si>
  <si>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</si>
  <si>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</si>
  <si>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</si>
  <si>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</si>
  <si>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</si>
  <si>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</si>
  <si>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</si>
  <si>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</si>
  <si>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</si>
  <si>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</si>
  <si>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</si>
  <si>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</si>
  <si>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</si>
  <si>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</si>
  <si>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</si>
  <si>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</si>
  <si>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</si>
  <si>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</si>
  <si>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</si>
  <si>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</si>
  <si>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</si>
  <si>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</si>
  <si>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</si>
  <si>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</si>
  <si>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</si>
  <si>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</si>
  <si>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</si>
  <si>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</si>
  <si>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</si>
  <si>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</si>
  <si>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</si>
  <si>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</si>
  <si>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</si>
  <si>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</si>
  <si>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</si>
  <si>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</si>
  <si>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</si>
  <si>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</si>
  <si>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</si>
  <si>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</si>
  <si>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</si>
  <si>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</si>
  <si>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</si>
  <si>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</si>
  <si>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</si>
  <si>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</si>
  <si>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</si>
  <si>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</si>
  <si>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</si>
  <si>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</si>
  <si>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</si>
  <si>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</si>
  <si>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</si>
  <si>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</si>
  <si>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</si>
  <si>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</si>
  <si>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</si>
  <si>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</si>
  <si>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</si>
  <si>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</si>
  <si>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</si>
  <si>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</si>
  <si>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</si>
  <si>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</si>
  <si>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</si>
  <si>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</si>
  <si>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</si>
  <si>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</si>
  <si>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</si>
  <si>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</si>
  <si>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</si>
  <si>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</si>
  <si>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</si>
  <si>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</si>
  <si>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</si>
  <si>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</si>
  <si>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</si>
  <si>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</si>
  <si>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</si>
  <si>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</si>
  <si>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</si>
  <si>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</si>
  <si>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</si>
  <si>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</si>
  <si>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</si>
  <si>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</si>
  <si>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</si>
  <si>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</si>
  <si>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</si>
  <si>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</si>
  <si>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</si>
  <si>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</si>
  <si>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</si>
  <si>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</si>
  <si>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</si>
  <si>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</si>
  <si>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</si>
  <si>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</si>
  <si>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</si>
  <si>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</si>
  <si>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</si>
  <si>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</si>
  <si>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</si>
  <si>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</si>
  <si>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</si>
  <si>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</si>
  <si>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</si>
  <si>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</si>
  <si>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</si>
  <si>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</si>
  <si>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</si>
  <si>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</si>
  <si>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</si>
  <si>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</si>
  <si>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</si>
  <si>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</si>
  <si>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</si>
  <si>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</si>
  <si>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</si>
  <si>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</si>
  <si>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</si>
  <si>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</si>
  <si>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</si>
  <si>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</si>
  <si>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</si>
  <si>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</si>
  <si>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</si>
  <si>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</si>
  <si>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</si>
  <si>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</si>
  <si>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</si>
  <si>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</si>
  <si>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</si>
  <si>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</si>
  <si>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</si>
  <si>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</si>
  <si>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</si>
  <si>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</si>
  <si>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</si>
  <si>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</si>
  <si>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</si>
  <si>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</si>
  <si>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</si>
  <si>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</si>
  <si>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</si>
  <si>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</si>
  <si>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</si>
  <si>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</si>
  <si>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</si>
  <si>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</si>
  <si>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</si>
  <si>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</si>
  <si>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</si>
  <si>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</si>
  <si>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</si>
  <si>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</si>
  <si>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</si>
  <si>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</si>
  <si>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</si>
  <si>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</si>
  <si>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</si>
  <si>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</si>
  <si>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</si>
  <si>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</si>
  <si>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</si>
  <si>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</si>
  <si>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</si>
  <si>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</si>
  <si>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</si>
  <si>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</si>
  <si>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</si>
  <si>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</si>
  <si>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</si>
  <si>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</si>
  <si>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</si>
  <si>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</si>
  <si>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</si>
  <si>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</si>
  <si>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</si>
  <si>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</si>
  <si>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</si>
  <si>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</si>
  <si>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</si>
  <si>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</si>
  <si>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</si>
  <si>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</si>
  <si>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</si>
  <si>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</si>
  <si>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</si>
  <si>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</si>
  <si>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</si>
  <si>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</si>
  <si>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</si>
  <si>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</si>
  <si>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</si>
  <si>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</si>
  <si>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</si>
  <si>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</si>
  <si>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</si>
  <si>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</si>
  <si>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</si>
  <si>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</si>
  <si>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</si>
  <si>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</si>
  <si>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</si>
  <si>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</si>
  <si>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</si>
  <si>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</si>
  <si>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</si>
  <si>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</si>
  <si>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</si>
  <si>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</si>
  <si>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</si>
  <si>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</si>
  <si>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</si>
  <si>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</si>
  <si>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</si>
  <si>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</si>
  <si>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</si>
  <si>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</si>
  <si>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</si>
  <si>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</si>
  <si>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</si>
  <si>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</si>
  <si>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</si>
  <si>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</si>
  <si>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</si>
  <si>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</si>
  <si>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</si>
  <si>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</si>
  <si>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</si>
  <si>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</si>
  <si>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</si>
  <si>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</si>
  <si>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</si>
  <si>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</si>
  <si>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</si>
  <si>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</si>
  <si>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</si>
  <si>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</si>
  <si>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</si>
  <si>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</si>
  <si>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</si>
  <si>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</si>
  <si>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</si>
  <si>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</si>
  <si>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</si>
  <si>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</si>
  <si>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</si>
  <si>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</si>
  <si>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</si>
  <si>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</si>
  <si>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</si>
  <si>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</si>
  <si>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</si>
  <si>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</si>
  <si>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</si>
  <si>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</si>
  <si>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</si>
  <si>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</si>
  <si>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</si>
  <si>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</si>
  <si>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</si>
  <si>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</si>
  <si>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</si>
  <si>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</si>
  <si>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</si>
  <si>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</si>
  <si>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</si>
  <si>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</si>
  <si>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</si>
  <si>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</si>
  <si>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</si>
  <si>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</si>
  <si>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</si>
  <si>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</si>
  <si>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</si>
  <si>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</si>
  <si>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</si>
  <si>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</si>
  <si>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</si>
  <si>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</si>
  <si>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</si>
  <si>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</si>
  <si>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</si>
  <si>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</si>
  <si>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</si>
  <si>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</si>
  <si>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</si>
  <si>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</si>
  <si>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</si>
  <si>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</si>
  <si>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</si>
  <si>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</si>
  <si>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</si>
  <si>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</si>
  <si>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</si>
  <si>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</si>
  <si>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</si>
  <si>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</si>
  <si>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</si>
  <si>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</si>
  <si>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</si>
  <si>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</si>
  <si>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</si>
  <si>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</si>
  <si>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</si>
  <si>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</si>
  <si>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</si>
  <si>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</si>
  <si>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</si>
  <si>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</si>
  <si>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</si>
  <si>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</si>
  <si>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</si>
  <si>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</si>
  <si>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</si>
  <si>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</si>
  <si>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</si>
  <si>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</si>
  <si>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</si>
  <si>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</si>
  <si>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</si>
  <si>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</si>
  <si>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</si>
  <si>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</si>
  <si>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</si>
  <si>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</si>
  <si>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</si>
  <si>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</si>
  <si>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</si>
  <si>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</si>
  <si>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</si>
  <si>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</si>
  <si>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</si>
  <si>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</si>
  <si>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</si>
  <si>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</si>
  <si>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</si>
  <si>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</si>
  <si>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</si>
  <si>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</si>
  <si>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</si>
  <si>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</si>
  <si>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</si>
  <si>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</si>
  <si>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</si>
  <si>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</si>
  <si>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</si>
  <si>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</si>
  <si>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</si>
  <si>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</si>
  <si>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</si>
  <si>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</si>
  <si>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</si>
  <si>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</si>
  <si>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</si>
  <si>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</si>
  <si>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</si>
  <si>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</si>
  <si>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</si>
  <si>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</si>
  <si>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</si>
  <si>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</si>
  <si>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</si>
  <si>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</si>
  <si>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</si>
  <si>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</si>
  <si>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</si>
  <si>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</si>
  <si>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</si>
  <si>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</si>
  <si>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</si>
  <si>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</si>
  <si>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</si>
  <si>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</si>
  <si>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</si>
  <si>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</si>
  <si>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</si>
  <si>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</si>
  <si>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</si>
  <si>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</si>
  <si>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</si>
  <si>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</si>
  <si>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</si>
  <si>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</si>
  <si>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</si>
  <si>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</si>
  <si>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</si>
  <si>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</si>
  <si>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</si>
  <si>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</si>
  <si>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</si>
  <si>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</si>
  <si>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</si>
  <si>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</si>
  <si>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</si>
  <si>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</si>
  <si>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</si>
  <si>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</si>
  <si>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</si>
  <si>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</si>
  <si>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</si>
  <si>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</si>
  <si>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</si>
  <si>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</si>
  <si>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</si>
  <si>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</si>
  <si>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</si>
  <si>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</si>
  <si>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</si>
  <si>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</si>
  <si>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</si>
  <si>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</si>
  <si>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</si>
  <si>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</si>
  <si>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</si>
  <si>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</si>
  <si>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</si>
  <si>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</si>
  <si>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</si>
  <si>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</si>
  <si>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</si>
  <si>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</si>
  <si>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</si>
  <si>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</si>
  <si>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</si>
  <si>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</si>
  <si>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</si>
  <si>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</si>
  <si>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</si>
  <si>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</si>
  <si>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</si>
  <si>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</si>
  <si>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</si>
  <si>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</si>
  <si>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</si>
  <si>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</si>
  <si>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</si>
  <si>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</si>
  <si>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</si>
  <si>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</si>
  <si>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</si>
  <si>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</si>
  <si>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</si>
  <si>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</si>
  <si>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</si>
  <si>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</si>
  <si>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</si>
  <si>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</si>
  <si>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</si>
  <si>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</si>
  <si>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</si>
  <si>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</si>
  <si>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</si>
  <si>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</si>
  <si>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</si>
  <si>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</si>
  <si>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</si>
  <si>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</si>
  <si>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</si>
  <si>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</si>
  <si>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</si>
  <si>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</si>
  <si>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</si>
  <si>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</si>
  <si>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</si>
  <si>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</si>
  <si>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</si>
  <si>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</si>
  <si>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</si>
  <si>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</si>
  <si>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</si>
  <si>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</si>
  <si>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</si>
  <si>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</si>
  <si>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</si>
  <si>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</si>
  <si>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</si>
  <si>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</si>
  <si>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</si>
  <si>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</si>
  <si>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</si>
  <si>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</si>
  <si>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</si>
  <si>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</si>
  <si>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</si>
  <si>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</si>
  <si>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</si>
  <si>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</si>
  <si>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</si>
  <si>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</si>
  <si>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</si>
  <si>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</si>
  <si>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</si>
  <si>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</si>
  <si>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</si>
  <si>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</si>
  <si>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</si>
  <si>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</si>
  <si>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</si>
  <si>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</si>
  <si>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</si>
  <si>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</si>
  <si>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</si>
  <si>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</si>
  <si>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</si>
  <si>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</si>
  <si>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</si>
  <si>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</si>
  <si>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</si>
  <si>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</si>
  <si>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</si>
  <si>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</si>
  <si>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</si>
  <si>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</si>
  <si>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</si>
  <si>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</si>
  <si>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</si>
  <si>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</si>
  <si>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</si>
  <si>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</si>
  <si>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</si>
  <si>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</si>
  <si>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</si>
  <si>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</si>
  <si>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</si>
  <si>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</si>
  <si>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</si>
  <si>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</si>
  <si>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</si>
  <si>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</si>
  <si>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</si>
  <si>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</si>
  <si>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</si>
  <si>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</si>
  <si>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</si>
  <si>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</si>
  <si>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</si>
  <si>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</si>
  <si>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</si>
  <si>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</si>
  <si>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</si>
  <si>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</si>
  <si>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</si>
  <si>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</si>
  <si>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</si>
  <si>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</si>
  <si>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</si>
  <si>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</si>
  <si>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</si>
  <si>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</si>
  <si>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</si>
  <si>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</si>
  <si>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</si>
  <si>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</si>
  <si>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</si>
  <si>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</si>
  <si>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</si>
  <si>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</si>
  <si>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</si>
  <si>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</si>
  <si>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</si>
  <si>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</si>
  <si>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</si>
  <si>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</si>
  <si>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</si>
  <si>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</si>
  <si>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</si>
  <si>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</si>
  <si>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</si>
  <si>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</si>
  <si>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</si>
  <si>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</si>
  <si>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</si>
  <si>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</si>
  <si>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</si>
  <si>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</si>
  <si>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</si>
  <si>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</si>
  <si>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</si>
  <si>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</si>
  <si>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</si>
  <si>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</si>
  <si>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</si>
  <si>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</si>
  <si>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</si>
  <si>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</si>
  <si>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</si>
  <si>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</si>
  <si>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</si>
  <si>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</si>
  <si>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</si>
  <si>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</si>
  <si>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</si>
  <si>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</si>
  <si>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</si>
  <si>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</si>
  <si>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</si>
  <si>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</si>
  <si>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</si>
  <si>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</si>
  <si>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</si>
  <si>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</si>
  <si>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</si>
  <si>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</si>
  <si>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</si>
  <si>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</si>
  <si>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</si>
  <si>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</si>
  <si>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</si>
  <si>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</si>
  <si>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</si>
  <si>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</si>
  <si>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</si>
  <si>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</si>
  <si>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</si>
  <si>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</si>
  <si>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</si>
  <si>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</si>
  <si>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</si>
  <si>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</si>
  <si>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</si>
  <si>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</si>
  <si>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</si>
  <si>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</si>
  <si>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</si>
  <si>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</si>
  <si>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</si>
  <si>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</si>
  <si>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</si>
  <si>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</si>
  <si>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</si>
  <si>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</si>
  <si>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</si>
  <si>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</si>
  <si>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</si>
  <si>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</si>
  <si>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</si>
  <si>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</si>
  <si>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</si>
  <si>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</si>
  <si>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</si>
  <si>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</si>
  <si>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</si>
  <si>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</si>
  <si>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</si>
  <si>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</si>
  <si>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</si>
  <si>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</si>
  <si>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</si>
  <si>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</si>
  <si>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</si>
  <si>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</si>
  <si>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</si>
  <si>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</si>
  <si>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</si>
  <si>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</si>
  <si>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</si>
  <si>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</si>
  <si>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</si>
  <si>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</si>
  <si>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</si>
  <si>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</si>
  <si>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</si>
  <si>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</si>
  <si>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</si>
  <si>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</si>
  <si>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</si>
  <si>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</si>
  <si>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</si>
  <si>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</si>
  <si>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</si>
  <si>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</si>
  <si>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</si>
  <si>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</si>
  <si>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</si>
  <si>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</si>
  <si>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</si>
  <si>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</si>
  <si>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</si>
  <si>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</si>
  <si>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</si>
  <si>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</si>
  <si>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</si>
  <si>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</si>
  <si>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</si>
  <si>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</si>
  <si>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</si>
  <si>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</si>
  <si>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</si>
  <si>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</si>
  <si>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</si>
  <si>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</si>
  <si>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</si>
  <si>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</si>
  <si>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</si>
  <si>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</si>
  <si>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</si>
  <si>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</si>
  <si>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</si>
  <si>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</si>
  <si>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</si>
  <si>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</si>
  <si>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</si>
  <si>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</si>
  <si>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</si>
  <si>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</si>
  <si>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</si>
  <si>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</si>
  <si>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</si>
  <si>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</si>
  <si>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</si>
  <si>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</si>
  <si>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</si>
  <si>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</si>
  <si>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</si>
  <si>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</si>
  <si>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</si>
  <si>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</si>
  <si>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</si>
  <si>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</si>
  <si>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</si>
  <si>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</si>
  <si>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</si>
  <si>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</si>
  <si>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</si>
  <si>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</si>
  <si>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</si>
  <si>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</si>
  <si>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</si>
  <si>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</si>
  <si>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</si>
  <si>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</si>
  <si>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</si>
  <si>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</si>
  <si>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</si>
  <si>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</si>
  <si>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</si>
  <si>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</si>
  <si>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</si>
  <si>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</si>
  <si>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</si>
  <si>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</si>
  <si>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</si>
  <si>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</si>
  <si>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</si>
  <si>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</si>
  <si>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</si>
  <si>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</si>
  <si>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</si>
  <si>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</si>
  <si>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</si>
  <si>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</si>
  <si>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</si>
  <si>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</si>
  <si>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</si>
  <si>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</si>
  <si>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</si>
  <si>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</si>
  <si>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</si>
  <si>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</si>
  <si>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</si>
  <si>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</si>
  <si>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</si>
  <si>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</si>
  <si>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</si>
  <si>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</si>
  <si>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</si>
  <si>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</si>
  <si>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</si>
  <si>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</si>
  <si>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</si>
  <si>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</si>
  <si>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</si>
  <si>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</si>
  <si>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</si>
  <si>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</si>
  <si>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</si>
  <si>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</si>
  <si>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</si>
  <si>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</si>
  <si>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</si>
  <si>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</si>
  <si>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</si>
  <si>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</si>
  <si>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</si>
  <si>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</si>
  <si>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</si>
  <si>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</si>
  <si>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</si>
  <si>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</si>
  <si>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</si>
  <si>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</si>
  <si>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</si>
  <si>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</si>
  <si>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</si>
  <si>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</si>
  <si>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</si>
  <si>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</si>
  <si>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</si>
  <si>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</si>
  <si>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</si>
  <si>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</si>
  <si>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</si>
  <si>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</si>
  <si>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</si>
  <si>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</si>
  <si>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</si>
  <si>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</si>
  <si>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</si>
  <si>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</si>
  <si>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</si>
  <si>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</si>
  <si>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</si>
  <si>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</si>
  <si>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</si>
  <si>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</si>
  <si>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</si>
  <si>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</si>
  <si>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</si>
  <si>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</si>
  <si>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</si>
  <si>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</si>
  <si>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</si>
  <si>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</si>
  <si>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</si>
  <si>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</si>
  <si>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</si>
  <si>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</si>
  <si>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</si>
  <si>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</si>
  <si>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</si>
  <si>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</si>
  <si>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</si>
  <si>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</si>
  <si>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</si>
  <si>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</si>
  <si>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</si>
  <si>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</si>
  <si>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</si>
  <si>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</si>
  <si>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</si>
  <si>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</si>
  <si>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</si>
  <si>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</si>
  <si>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</si>
  <si>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</si>
  <si>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</si>
  <si>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</si>
  <si>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</si>
  <si>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</si>
  <si>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</si>
  <si>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</si>
  <si>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</si>
  <si>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</si>
  <si>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</si>
  <si>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</si>
  <si>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</si>
  <si>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</si>
  <si>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</si>
  <si>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</si>
  <si>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</si>
  <si>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</si>
  <si>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</si>
  <si>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</si>
  <si>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</si>
  <si>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</si>
  <si>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</si>
  <si>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</si>
  <si>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</si>
  <si>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</si>
  <si>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</si>
  <si>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</si>
  <si>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</si>
  <si>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</si>
  <si>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</si>
  <si>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</si>
  <si>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</si>
  <si>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</si>
  <si>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</si>
  <si>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</si>
  <si>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</si>
  <si>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</si>
  <si>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</si>
  <si>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</si>
  <si>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</si>
  <si>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</si>
  <si>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</si>
  <si>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</si>
  <si>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</si>
  <si>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</si>
  <si>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</si>
  <si>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</si>
  <si>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</si>
  <si>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</si>
  <si>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</si>
  <si>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</si>
  <si>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</si>
  <si>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</si>
  <si>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</si>
  <si>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</si>
  <si>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</si>
  <si>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</si>
  <si>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</si>
  <si>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</si>
  <si>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</si>
  <si>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</si>
  <si>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</si>
  <si>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</si>
  <si>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</si>
  <si>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</si>
  <si>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</si>
  <si>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</si>
  <si>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</si>
  <si>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</si>
  <si>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</si>
  <si>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</si>
  <si>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</si>
  <si>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</si>
  <si>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</si>
  <si>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</si>
  <si>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</si>
  <si>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</si>
  <si>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</si>
  <si>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</si>
  <si>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</si>
  <si>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</si>
  <si>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</si>
  <si>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</si>
  <si>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</si>
  <si>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</si>
  <si>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</si>
  <si>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</si>
  <si>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</si>
  <si>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</si>
  <si>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</si>
  <si>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</si>
  <si>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</si>
  <si>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</si>
  <si>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</si>
  <si>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</si>
  <si>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</si>
  <si>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</si>
  <si>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</si>
  <si>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</si>
  <si>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</si>
  <si>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</si>
  <si>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</si>
  <si>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</si>
  <si>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</si>
  <si>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</si>
  <si>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</si>
  <si>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</si>
  <si>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</si>
  <si>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</si>
  <si>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</si>
  <si>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</si>
  <si>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</si>
  <si>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</si>
  <si>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</si>
  <si>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</si>
  <si>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</si>
  <si>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</si>
  <si>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</si>
  <si>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</si>
  <si>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</si>
  <si>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</si>
  <si>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</si>
  <si>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</si>
  <si>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</si>
  <si>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</si>
  <si>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</si>
  <si>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</si>
  <si>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</si>
  <si>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</si>
  <si>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</si>
  <si>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</si>
  <si>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</si>
  <si>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</si>
  <si>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</si>
  <si>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</si>
  <si>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</si>
  <si>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</si>
  <si>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</si>
  <si>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</si>
  <si>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</si>
  <si>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</si>
  <si>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</si>
  <si>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</si>
  <si>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</si>
  <si>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</si>
  <si>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</si>
  <si>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</si>
  <si>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</si>
  <si>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</si>
  <si>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</si>
  <si>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</si>
  <si>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</si>
  <si>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</si>
  <si>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</si>
  <si>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</si>
  <si>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</si>
  <si>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</si>
  <si>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</si>
  <si>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</si>
  <si>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</si>
  <si>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</si>
  <si>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</si>
  <si>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</si>
  <si>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</si>
  <si>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</si>
  <si>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</si>
  <si>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</si>
  <si>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</si>
  <si>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</si>
  <si>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</si>
  <si>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</si>
  <si>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</si>
  <si>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</si>
  <si>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</si>
  <si>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</si>
  <si>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</si>
  <si>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</si>
  <si>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</si>
  <si>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</si>
  <si>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</si>
  <si>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</si>
  <si>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</si>
  <si>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</si>
  <si>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</si>
  <si>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</si>
  <si>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</si>
  <si>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</si>
  <si>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</si>
  <si>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</si>
  <si>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</si>
  <si>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</si>
  <si>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</si>
  <si>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</si>
  <si>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</si>
  <si>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</si>
  <si>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</si>
  <si>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</si>
  <si>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</si>
  <si>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</si>
  <si>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</si>
  <si>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</si>
  <si>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</si>
  <si>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</si>
  <si>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</si>
  <si>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</si>
  <si>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</si>
  <si>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</si>
  <si>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</si>
  <si>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</si>
  <si>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</si>
  <si>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</si>
  <si>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</si>
  <si>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</si>
  <si>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</si>
  <si>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</si>
  <si>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</si>
  <si>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</si>
  <si>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</si>
  <si>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</si>
  <si>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</si>
  <si>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</si>
  <si>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</si>
  <si>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</si>
  <si>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</si>
  <si>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</si>
  <si>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</si>
  <si>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</si>
  <si>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</si>
  <si>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</si>
  <si>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</si>
  <si>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</si>
  <si>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</si>
  <si>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</si>
  <si>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</si>
  <si>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</si>
  <si>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</si>
  <si>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</si>
  <si>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</si>
  <si>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</si>
  <si>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</si>
  <si>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</si>
  <si>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</si>
  <si>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</si>
  <si>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</si>
  <si>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</si>
  <si>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</si>
  <si>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</si>
  <si>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</si>
  <si>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</si>
  <si>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</si>
  <si>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</si>
  <si>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</si>
  <si>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</si>
  <si>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</si>
  <si>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</si>
  <si>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</si>
  <si>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</si>
  <si>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</si>
  <si>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</si>
  <si>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</si>
  <si>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</si>
  <si>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</si>
  <si>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</si>
  <si>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</si>
  <si>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</si>
  <si>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</si>
  <si>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</si>
  <si>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</si>
  <si>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</si>
  <si>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</si>
  <si>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</si>
  <si>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</si>
  <si>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</si>
  <si>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</si>
  <si>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</si>
  <si>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</si>
  <si>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</si>
  <si>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</si>
  <si>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</si>
  <si>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</si>
  <si>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</si>
  <si>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</si>
  <si>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</si>
  <si>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</si>
  <si>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</si>
  <si>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</si>
  <si>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</si>
  <si>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</si>
  <si>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</si>
  <si>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</si>
  <si>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</si>
  <si>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</si>
  <si>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</si>
  <si>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</si>
  <si>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</si>
  <si>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</si>
  <si>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</si>
  <si>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</si>
  <si>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</si>
  <si>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</si>
  <si>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</si>
  <si>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</si>
  <si>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</si>
  <si>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</si>
  <si>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</si>
  <si>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</si>
  <si>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</si>
  <si>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</si>
  <si>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</si>
  <si>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</si>
  <si>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</si>
  <si>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</si>
  <si>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</si>
  <si>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</si>
  <si>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</si>
  <si>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</si>
  <si>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</si>
  <si>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</si>
  <si>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</si>
  <si>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</si>
  <si>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</si>
  <si>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</si>
  <si>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</si>
  <si>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</si>
  <si>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</si>
  <si>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</si>
  <si>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</si>
  <si>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</si>
  <si>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</si>
  <si>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</si>
  <si>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</si>
  <si>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</si>
  <si>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</si>
  <si>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</si>
  <si>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</si>
  <si>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</si>
  <si>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</si>
  <si>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</si>
  <si>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</si>
  <si>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</si>
  <si>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</si>
  <si>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</si>
  <si>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</si>
  <si>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</si>
  <si>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</si>
  <si>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</si>
  <si>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</si>
  <si>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</si>
  <si>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</si>
  <si>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</si>
  <si>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</si>
  <si>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</si>
  <si>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</si>
  <si>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</si>
  <si>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</si>
  <si>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</si>
  <si>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</si>
  <si>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</si>
  <si>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</si>
  <si>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</si>
  <si>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</si>
  <si>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</si>
  <si>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</si>
  <si>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</si>
  <si>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</si>
  <si>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</si>
  <si>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</si>
  <si>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</si>
  <si>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</si>
  <si>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</si>
  <si>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</si>
  <si>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</si>
  <si>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</si>
  <si>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</si>
  <si>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</si>
  <si>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</si>
  <si>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</si>
  <si>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</si>
  <si>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</si>
  <si>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</si>
  <si>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</si>
  <si>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</si>
  <si>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</si>
  <si>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</si>
  <si>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</si>
  <si>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</si>
  <si>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</si>
  <si>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</si>
  <si>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</si>
  <si>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</si>
  <si>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</si>
  <si>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</si>
  <si>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</si>
  <si>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</si>
  <si>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</si>
  <si>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</si>
  <si>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</si>
  <si>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</si>
  <si>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</si>
  <si>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</si>
  <si>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</si>
  <si>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</si>
  <si>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</si>
  <si>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</si>
  <si>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</si>
  <si>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</si>
  <si>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</si>
  <si>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</si>
  <si>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</si>
  <si>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</si>
  <si>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</si>
  <si>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</si>
  <si>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</si>
  <si>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</si>
  <si>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</si>
  <si>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</si>
  <si>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</si>
  <si>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</si>
  <si>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</si>
  <si>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</si>
  <si>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</si>
  <si>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</si>
  <si>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</si>
  <si>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</si>
  <si>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</si>
  <si>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</si>
  <si>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</si>
  <si>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</si>
  <si>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</si>
  <si>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</si>
  <si>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</si>
  <si>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</si>
  <si>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</si>
  <si>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</si>
  <si>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</si>
  <si>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</si>
  <si>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</si>
  <si>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</si>
  <si>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</si>
  <si>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</si>
  <si>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</si>
  <si>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</si>
  <si>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</si>
  <si>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</si>
  <si>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</si>
  <si>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</si>
  <si>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</si>
  <si>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</si>
  <si>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</si>
  <si>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</si>
  <si>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</si>
  <si>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</si>
  <si>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</si>
  <si>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</si>
  <si>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</si>
  <si>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</si>
  <si>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</si>
  <si>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</si>
  <si>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</si>
  <si>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</si>
  <si>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</si>
  <si>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</si>
  <si>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</si>
  <si>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</si>
  <si>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</si>
  <si>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</si>
  <si>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</si>
  <si>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</si>
  <si>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</si>
  <si>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</si>
  <si>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</si>
  <si>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</si>
  <si>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</si>
  <si>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</si>
  <si>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</si>
  <si>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</si>
  <si>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</si>
  <si>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</si>
  <si>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</si>
  <si>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</si>
  <si>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</si>
  <si>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</si>
  <si>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</si>
  <si>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</si>
  <si>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</si>
  <si>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</si>
  <si>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</si>
  <si>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</si>
  <si>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</si>
  <si>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</si>
  <si>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</si>
  <si>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</si>
  <si>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</si>
  <si>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</si>
  <si>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</si>
  <si>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</si>
  <si>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</si>
  <si>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</si>
  <si>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</si>
  <si>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</si>
  <si>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</si>
  <si>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</si>
  <si>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</si>
  <si>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</si>
  <si>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</si>
  <si>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</si>
  <si>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</si>
  <si>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</si>
  <si>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</si>
  <si>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</si>
  <si>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</si>
  <si>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</si>
  <si>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</si>
  <si>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</si>
  <si>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</si>
  <si>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</si>
  <si>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</si>
  <si>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</si>
  <si>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</si>
  <si>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</si>
  <si>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</si>
  <si>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</si>
  <si>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</si>
  <si>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</si>
  <si>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</si>
  <si>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</si>
  <si>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</si>
  <si>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</si>
  <si>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</si>
  <si>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</si>
  <si>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</si>
  <si>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</si>
  <si>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</si>
  <si>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</si>
  <si>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</si>
  <si>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</si>
  <si>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</si>
  <si>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</si>
  <si>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</si>
  <si>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</si>
  <si>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</si>
  <si>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</si>
  <si>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</si>
  <si>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</si>
  <si>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</si>
  <si>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</si>
  <si>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</si>
  <si>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</si>
  <si>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</si>
  <si>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</si>
  <si>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</si>
  <si>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</si>
  <si>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</si>
  <si>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</si>
  <si>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</si>
  <si>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</si>
  <si>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</si>
  <si>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</si>
  <si>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</si>
  <si>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</si>
  <si>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</si>
  <si>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</si>
  <si>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</si>
  <si>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</si>
  <si>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</si>
  <si>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</si>
  <si>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</si>
  <si>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</si>
  <si>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</si>
  <si>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</si>
  <si>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</si>
  <si>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</si>
  <si>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</si>
  <si>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</si>
  <si>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</si>
  <si>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</si>
  <si>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</si>
  <si>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</si>
  <si>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</si>
  <si>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</si>
  <si>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</si>
  <si>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</si>
  <si>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</si>
  <si>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</si>
  <si>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</si>
  <si>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</si>
  <si>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</si>
  <si>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</si>
  <si>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</si>
  <si>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</si>
  <si>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</si>
  <si>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</si>
  <si>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</si>
  <si>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</si>
  <si>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</si>
  <si>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</si>
  <si>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</si>
  <si>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</si>
  <si>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</si>
  <si>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</si>
  <si>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</si>
  <si>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</si>
  <si>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</si>
  <si>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</si>
  <si>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</si>
  <si>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</si>
  <si>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</si>
  <si>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</si>
  <si>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</si>
  <si>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</si>
  <si>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</si>
  <si>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</si>
  <si>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</si>
  <si>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</si>
  <si>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</si>
  <si>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</si>
  <si>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</si>
  <si>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</si>
  <si>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</si>
  <si>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</si>
  <si>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</si>
  <si>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</si>
  <si>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</si>
  <si>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</si>
  <si>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</si>
  <si>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</si>
  <si>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</si>
  <si>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</si>
  <si>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</si>
  <si>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</si>
  <si>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</si>
  <si>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</si>
  <si>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</si>
  <si>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</si>
  <si>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</si>
  <si>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</si>
  <si>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</si>
  <si>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</si>
  <si>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</si>
  <si>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</si>
  <si>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</si>
  <si>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</si>
  <si>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</si>
  <si>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</si>
  <si>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</si>
  <si>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</si>
  <si>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</si>
  <si>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</si>
  <si>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</si>
  <si>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</si>
  <si>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</si>
  <si>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</si>
  <si>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</si>
  <si>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</si>
  <si>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</si>
  <si>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</si>
  <si>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</si>
  <si>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</si>
  <si>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</si>
  <si>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</si>
  <si>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</si>
  <si>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</si>
  <si>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</si>
  <si>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</si>
  <si>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</si>
  <si>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</si>
  <si>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</si>
  <si>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</si>
  <si>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</si>
  <si>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</si>
  <si>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</si>
  <si>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</si>
  <si>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</si>
  <si>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</si>
  <si>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</si>
  <si>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</si>
  <si>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</si>
  <si>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</si>
  <si>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</si>
  <si>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</si>
  <si>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</si>
  <si>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</si>
  <si>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</si>
  <si>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</si>
  <si>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</si>
  <si>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</si>
  <si>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</si>
  <si>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</si>
  <si>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</si>
  <si>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</si>
  <si>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</si>
  <si>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</si>
  <si>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</si>
  <si>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</si>
  <si>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</si>
  <si>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</si>
  <si>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</si>
  <si>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</si>
  <si>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</si>
  <si>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</si>
  <si>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</si>
  <si>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</si>
  <si>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</si>
  <si>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</si>
  <si>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</si>
  <si>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</si>
  <si>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</si>
  <si>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</si>
  <si>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</si>
  <si>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</si>
  <si>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</si>
  <si>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</si>
  <si>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</si>
  <si>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</si>
  <si>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</si>
  <si>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</si>
  <si>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</si>
  <si>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</si>
  <si>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</si>
  <si>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</si>
  <si>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</si>
  <si>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</si>
  <si>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</si>
  <si>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</si>
  <si>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</si>
  <si>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</si>
  <si>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</si>
  <si>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</si>
  <si>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</si>
  <si>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</si>
  <si>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</si>
  <si>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</si>
  <si>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</si>
  <si>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</si>
  <si>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</si>
  <si>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</si>
  <si>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</si>
  <si>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</si>
  <si>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</si>
  <si>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</si>
  <si>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</si>
  <si>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</si>
  <si>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</si>
  <si>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</si>
  <si>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</si>
  <si>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</si>
  <si>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</si>
  <si>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</si>
  <si>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</si>
  <si>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</si>
  <si>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</si>
  <si>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</si>
  <si>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</si>
  <si>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</si>
  <si>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</si>
  <si>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</si>
  <si>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</si>
  <si>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</si>
  <si>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</si>
  <si>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</si>
  <si>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</si>
  <si>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</si>
  <si>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</si>
  <si>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</si>
  <si>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</si>
  <si>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</si>
  <si>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</si>
  <si>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</si>
  <si>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</si>
  <si>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</si>
  <si>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</si>
  <si>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</si>
  <si>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</si>
  <si>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</si>
  <si>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</si>
  <si>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</si>
  <si>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</si>
  <si>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</si>
  <si>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</si>
  <si>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</si>
  <si>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</si>
  <si>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</si>
  <si>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</si>
  <si>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</si>
  <si>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</si>
  <si>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</si>
  <si>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</si>
  <si>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</si>
  <si>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</si>
  <si>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</si>
  <si>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</si>
  <si>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</si>
  <si>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</si>
  <si>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</si>
  <si>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</si>
  <si>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</si>
  <si>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</si>
  <si>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</si>
  <si>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</si>
  <si>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</si>
  <si>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</si>
  <si>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</si>
  <si>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</si>
  <si>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</si>
  <si>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</si>
  <si>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</si>
  <si>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</si>
  <si>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</si>
  <si>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</si>
  <si>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</si>
  <si>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</si>
  <si>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</si>
  <si>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</si>
  <si>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</si>
  <si>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</si>
  <si>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</si>
  <si>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</si>
  <si>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</si>
  <si>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</si>
  <si>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</si>
  <si>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</si>
  <si>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</si>
  <si>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</si>
  <si>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</si>
  <si>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</si>
  <si>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</si>
  <si>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</si>
  <si>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</si>
  <si>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</si>
  <si>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</si>
  <si>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</si>
  <si>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</si>
  <si>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</si>
  <si>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</si>
  <si>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</si>
  <si>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</si>
  <si>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</si>
  <si>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</si>
  <si>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</si>
  <si>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</si>
  <si>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</si>
  <si>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</si>
  <si>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</si>
  <si>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</si>
  <si>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</si>
  <si>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</si>
  <si>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</si>
  <si>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</si>
  <si>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</si>
  <si>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</si>
  <si>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</si>
  <si>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</si>
  <si>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</si>
  <si>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</si>
  <si>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</si>
  <si>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</si>
  <si>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</si>
  <si>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</si>
  <si>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</si>
  <si>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</si>
  <si>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</si>
  <si>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</si>
  <si>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</si>
  <si>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</si>
  <si>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</si>
  <si>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</si>
  <si>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</si>
  <si>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</si>
  <si>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</si>
  <si>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</si>
  <si>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</si>
  <si>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</si>
  <si>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</si>
  <si>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</si>
  <si>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</si>
  <si>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</si>
  <si>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</si>
  <si>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</si>
  <si>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</si>
  <si>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</si>
  <si>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</si>
  <si>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</si>
  <si>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</si>
  <si>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</si>
  <si>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</si>
  <si>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</si>
  <si>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</si>
  <si>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</si>
  <si>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</si>
  <si>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</si>
  <si>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</si>
  <si>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</si>
  <si>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</si>
  <si>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</si>
  <si>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</si>
  <si>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</si>
  <si>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</si>
  <si>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</si>
  <si>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</si>
  <si>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</si>
  <si>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</si>
  <si>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</si>
  <si>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</si>
  <si>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</si>
  <si>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</si>
  <si>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</si>
  <si>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</si>
  <si>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</si>
  <si>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>Blurb</t>
  </si>
  <si>
    <t>Goal</t>
  </si>
  <si>
    <t>Pledged</t>
  </si>
  <si>
    <t>Average Donation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</si>
  <si>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</si>
  <si>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</si>
  <si>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</si>
  <si>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</si>
  <si>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</si>
  <si>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</si>
  <si>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</si>
  <si>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</si>
  <si>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</si>
  <si>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</si>
  <si>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</si>
  <si>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</si>
  <si>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</si>
  <si>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</si>
  <si>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</si>
  <si>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</si>
  <si>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</si>
  <si>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 xml:space="preserve">Number Canceled </t>
  </si>
  <si>
    <t>Number failed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</si>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</sst>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rgb="FF2B2B2B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3" fillId="0" borderId="0" xfId="0" applyNumberFormat="1" applyFont="1"/>
    <xf numFmtId="14" fontId="0" fillId="0" borderId="0" xfId="0" applyNumberFormat="1" applyAlignment="1">
      <alignment horizontal="center"/>
    </xf>
    <xf numFmtId="0" fontId="0" fillId="0" borderId="0" xfId="0" pivotButton="1" applyAlignment="1">
      <alignment horizontal="left"/>
    </xf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49" fontId="0" fillId="2" borderId="0" xfId="0" applyNumberFormat="1" applyFill="1"/>
    <xf numFmtId="14" fontId="3" fillId="2" borderId="0" xfId="0" applyNumberFormat="1" applyFont="1" applyFill="1"/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/>
    </xf>
    <xf numFmtId="5" fontId="0" fillId="0" borderId="0" xfId="1" applyNumberFormat="1" applyFont="1"/>
    <xf numFmtId="5" fontId="2" fillId="0" borderId="0" xfId="1" applyNumberFormat="1" applyFont="1"/>
    <xf numFmtId="165" fontId="5" fillId="0" borderId="0" xfId="0" applyNumberFormat="1" applyFont="1"/>
    <xf numFmtId="165" fontId="0" fillId="0" borderId="0" xfId="0" applyNumberFormat="1"/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31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 Based</a:t>
            </a:r>
            <a:r>
              <a:rPr lang="en-US" baseline="0"/>
              <a:t> on Launch Date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97-44F5-819F-E1695018A80B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97-44F5-819F-E1695018A80B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97-44F5-819F-E1695018A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116504"/>
        <c:axId val="587116832"/>
      </c:lineChart>
      <c:catAx>
        <c:axId val="58711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16832"/>
        <c:crosses val="autoZero"/>
        <c:auto val="1"/>
        <c:lblAlgn val="ctr"/>
        <c:lblOffset val="100"/>
        <c:noMultiLvlLbl val="0"/>
      </c:catAx>
      <c:valAx>
        <c:axId val="58711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1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Goal</a:t>
            </a:r>
          </a:p>
        </c:rich>
      </c:tx>
      <c:layout>
        <c:manualLayout>
          <c:xMode val="edge"/>
          <c:yMode val="edge"/>
          <c:x val="0.4094930008748907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0.52624309392265189</c:v>
                </c:pt>
                <c:pt idx="3">
                  <c:v>0.44680851063829785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04-43E7-9885-1751678D652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0.39088397790055246</c:v>
                </c:pt>
                <c:pt idx="3">
                  <c:v>0.44680851063829785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04-43E7-9885-1751678D652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8.2872928176795577E-2</c:v>
                </c:pt>
                <c:pt idx="3">
                  <c:v>0.10638297872340426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04-43E7-9885-1751678D6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630608"/>
        <c:axId val="6516309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004-43E7-9885-1751678D652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168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004-43E7-9885-1751678D652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60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004-43E7-9885-1751678D652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724</c:v>
                      </c:pt>
                      <c:pt idx="3">
                        <c:v>376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004-43E7-9885-1751678D652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goals'!$I$1</c15:sqref>
                        </c15:formulaRef>
                      </c:ext>
                    </c:extLst>
                    <c:strCache>
                      <c:ptCount val="1"/>
                      <c:pt idx="0">
                        <c:v>CHECK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goals'!$I$2:$I$13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1</c:v>
                      </c:pt>
                      <c:pt idx="1">
                        <c:v>1</c:v>
                      </c:pt>
                      <c:pt idx="2">
                        <c:v>0.99999999999999989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8004-43E7-9885-1751678D6529}"/>
                  </c:ext>
                </c:extLst>
              </c15:ser>
            </c15:filteredLineSeries>
          </c:ext>
        </c:extLst>
      </c:lineChart>
      <c:catAx>
        <c:axId val="65163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630936"/>
        <c:crosses val="autoZero"/>
        <c:auto val="1"/>
        <c:lblAlgn val="ctr"/>
        <c:lblOffset val="100"/>
        <c:noMultiLvlLbl val="0"/>
      </c:catAx>
      <c:valAx>
        <c:axId val="65163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63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7-4048-870F-AD088E78743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A7-4048-870F-AD088E78743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A7-4048-870F-AD088E78743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A7-4048-870F-AD088E787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5349296"/>
        <c:axId val="445037664"/>
      </c:barChart>
      <c:catAx>
        <c:axId val="55534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037664"/>
        <c:crosses val="autoZero"/>
        <c:auto val="1"/>
        <c:lblAlgn val="ctr"/>
        <c:lblOffset val="100"/>
        <c:noMultiLvlLbl val="0"/>
      </c:catAx>
      <c:valAx>
        <c:axId val="44503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34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B-4BF8-AFB2-F152F63B928A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8B-4BF8-AFB2-F152F63B928A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8B-4BF8-AFB2-F152F63B9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7985528"/>
        <c:axId val="547976672"/>
      </c:barChart>
      <c:catAx>
        <c:axId val="54798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76672"/>
        <c:crosses val="autoZero"/>
        <c:auto val="1"/>
        <c:lblAlgn val="ctr"/>
        <c:lblOffset val="100"/>
        <c:noMultiLvlLbl val="0"/>
      </c:catAx>
      <c:valAx>
        <c:axId val="5479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8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5-4A72-8FDD-D502A3D2D8E4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25-4A72-8FDD-D502A3D2D8E4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25-4A72-8FDD-D502A3D2D8E4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25-4A72-8FDD-D502A3D2D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662968"/>
        <c:axId val="552661328"/>
      </c:lineChart>
      <c:catAx>
        <c:axId val="55266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61328"/>
        <c:crosses val="autoZero"/>
        <c:auto val="1"/>
        <c:lblAlgn val="ctr"/>
        <c:lblOffset val="100"/>
        <c:noMultiLvlLbl val="0"/>
      </c:catAx>
      <c:valAx>
        <c:axId val="55266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6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  <cx:data id="1">
      <cx:numDim type="val">
        <cx:f>_xlchart.3</cx:f>
      </cx:numDim>
    </cx:data>
  </cx:chartData>
  <cx:chart>
    <cx:title pos="t" align="ctr" overlay="0"/>
    <cx:plotArea>
      <cx:plotAreaRegion>
        <cx:series layoutId="boxWhisker" uniqueId="{1CDC804C-6492-4844-A8D2-9ABDA411C18B}">
          <cx:tx>
            <cx:txData>
              <cx:f>_xlchart.0</cx:f>
              <cx:v>goal  $1.00   $1.00   $1.00   $5.00   $10.00   $10.00   $10.00   $13.00   $25.00   $25.00   $25.00   $40.00   $50.00   $50.00   $50.00   $70.00   $70.00   $80.00   $100.00   $100.00   $100.00   $100.00   $100.00   $100.00   $100.00   $100.00   $100.00   $101.00   $110.00   $125.00   $150.00   $150.00   $150.00   $150.00   $150.00   $153.00   $200.00   $200.00   $200.00   $200.00   $200.00   $200.00   $200.00   $200.00   $200.00   $220.00   $225.00   $250.00   $250.00   $250.00   $250.00   $250.00   $250.00   $250.00   $250.00   $250.00   $250.00   $250.00   $250.00   $250.00   $250.00   $250.00   $250.00   $250.00   $250.00   $300.00   $300.00   $300.00   $300.00   $300.00   $300.00   $300.00   $300.00   $300.00   $300.00   $300.00   $300.00   $300.00   $300.00   $300.00   $300.00   $300.00   $300.00   $300.00   $300.00   $300.00   $300.00   $300.00   $300.00   $300.00   $300.00   $300.00   $300.00   $300.00   $300.00   $315.00   $333.00   $347.00   $350.00   $350.00   $350.00   $350.00   $350.00   $350.00   $350.00   $350.00   $350.00   $350.00   $350.00   $350.00   $400.00   $400.00   $400.00   $400.00   $400.00   $400.00   $400.00   $400.00   $400.00   $400.00   $400.00   $400.00   $420.00   $450.00   $450.00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9C00A71-07D5-4009-96E6-CCA9C627C88C}">
          <cx:tx>
            <cx:txData>
              <cx:f>_xlchart.2</cx:f>
              <cx:v>pledged $9,302.50 $22,603.00 $65.00 $10.00 $10.00 $30,383.32 $13.00 $13.00 $106.00 $30.00 $29.00 $64.00 $1,351.00 $75.00 $70.00 $101.00 $120.00 $1,003.00 $290.00 $155.00 $885.00 $1,165.00 $124.00 $129.00 $180.00 $100.00 $225.00 $289.00 $420.99 $301.00 $180.00 $1,434.00 $970.00 $195.00 $230.00 $153.00 $205.00 $200.00 $597.00 $272.00 $277.00 $200.00 $201.00 $420.00 $320.00 $241.00 $234.00 $260.00 $595.00 $545.00 $605.00 $391.00 $605.00 $250.00 $280.00 $350.00 $250.00 $505.00 $375.00 $251.00 $460.00 $250.00 $825.00 $570.00 $270.00 $460.00 $376.00 $310.00 $300.00 $300.00 $375.00 $300.00 $301.00 $300.00 $317.00 $555.00 $1,050.50 $546.00 $400.33 $797.00 $492.00 $310.00 $300.00 $1,373.24 $371.00 $525.00 $867.00 $385.00 $340.00 $312.00 $369.00 $752.00 $409.01 $381.00 $430.00 $469.00 $430.00 $353.00 $410.00 $460.00 $545.00 $586.00 $500.00 $633.00 $558.00 $481.50 $593.00 $504.00 $355.00 $351.00 $1,570.00 $425.00 $435.00 $875.00 $679.44 $1,050.00 $463.00 $416.00 $430.00 $440.00 $450.00 $400.00 $425.00 $632.00 $485.00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233362</xdr:colOff>
      <xdr:row>3</xdr:row>
      <xdr:rowOff>19050</xdr:rowOff>
    </xdr:from>
    <xdr:to>
      <xdr:col>16</xdr:col>
      <xdr:colOff>457200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11265" name="AutoShape 1" descr="Goal column with twelve rows of ranges"/>
        <xdr:cNvSpPr>
          <a:spLocks noChangeAspect="1" noChangeArrowheads="1"/>
        </xdr:cNvSpPr>
      </xdr:nvSpPr>
      <xdr:spPr bwMode="auto">
        <a:xfrm>
          <a:off x="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1228724</xdr:colOff>
      <xdr:row>15</xdr:row>
      <xdr:rowOff>38100</xdr:rowOff>
    </xdr:from>
    <xdr:to>
      <xdr:col>13</xdr:col>
      <xdr:colOff>247649</xdr:colOff>
      <xdr:row>32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223837</xdr:colOff>
      <xdr:row>2</xdr:row>
      <xdr:rowOff>47624</xdr:rowOff>
    </xdr:from>
    <xdr:to>
      <xdr:col>17</xdr:col>
      <xdr:colOff>85725</xdr:colOff>
      <xdr:row>19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328611</xdr:colOff>
      <xdr:row>2</xdr:row>
      <xdr:rowOff>85725</xdr:rowOff>
    </xdr:from>
    <xdr:to>
      <xdr:col>21</xdr:col>
      <xdr:colOff>104774</xdr:colOff>
      <xdr:row>20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309561</xdr:colOff>
      <xdr:row>2</xdr:row>
      <xdr:rowOff>152400</xdr:rowOff>
    </xdr:from>
    <xdr:to>
      <xdr:col>18</xdr:col>
      <xdr:colOff>161925</xdr:colOff>
      <xdr:row>18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83854"/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ggi, Karanpreet" refreshedDate="44194.933239351849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ggi, Karanpreet" refreshedDate="44194.952060069445" createdVersion="6" refreshedVersion="6" minRefreshableVersion="3" recordCount="4114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aggi, Karanpreet" refreshedDate="44197.990339930555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9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8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8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8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9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5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4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41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4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6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7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2"/>
        <item x="1"/>
        <item x="3"/>
        <item x="0"/>
        <item t="default"/>
      </items>
    </pivotField>
    <pivotField showAll="0" defaultSubtotal="0">
      <items count="6">
        <item sd="0" x="0"/>
        <item sd="0" x="1"/>
        <item sd="0" x="2"/>
        <item x="3"/>
        <item x="4"/>
        <item sd="0" x="5"/>
      </items>
    </pivotField>
    <pivotField axis="axisPage" multipleItemSelectionAllowed="1"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6">
    <format dxfId="5">
      <pivotArea outline="0" collapsedLevelsAreSubtotals="1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6">
    <format dxfId="26">
      <pivotArea outline="0" collapsedLevelsAreSubtotals="1" fieldPosition="0"/>
    </format>
    <format dxfId="25">
      <pivotArea field="16" type="button" dataOnly="0" labelOnly="1" outline="0" axis="axisRow" fieldPosition="0"/>
    </format>
    <format dxfId="24">
      <pivotArea dataOnly="0" labelOnly="1" fieldPosition="0">
        <references count="1">
          <reference field="16" count="0"/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</format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6">
    <format dxfId="20">
      <pivotArea outline="0" collapsedLevelsAreSubtotals="1" fieldPosition="0"/>
    </format>
    <format dxfId="19">
      <pivotArea field="17" type="button" dataOnly="0" labelOnly="1" outline="0" axis="axisRow" fieldPosition="0"/>
    </format>
    <format dxfId="18">
      <pivotArea dataOnly="0" labelOnly="1" fieldPosition="0">
        <references count="1">
          <reference field="17" count="0"/>
        </references>
      </pivotArea>
    </format>
    <format dxfId="17">
      <pivotArea dataOnly="0" labelOnly="1" grandRow="1" outline="0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x="3"/>
        <item x="4"/>
        <item sd="0" x="5"/>
      </items>
    </pivotField>
    <pivotField axis="axisPage"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18" baseItem="11"/>
  </dataFields>
  <formats count="9">
    <format dxfId="14">
      <pivotArea outline="0" collapsedLevelsAreSubtotals="1" fieldPosition="0"/>
    </format>
    <format dxfId="13">
      <pivotArea field="20" type="button" dataOnly="0" labelOnly="1" outline="0" axis="axisPage" fieldPosition="1"/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field="20" type="button" dataOnly="0" labelOnly="1" outline="0" axis="axisPage" fieldPosition="1"/>
    </format>
    <format dxfId="8">
      <pivotArea outline="0" collapsedLevelsAreSubtotals="1" fieldPosition="0"/>
    </format>
    <format dxfId="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dataOnly="0" labelOnly="1" grandRow="1" outline="0" fieldPosition="0"/>
    </format>
  </format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zoomScale="95" zoomScaleNormal="9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F4118" sqref="F411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28515625" bestFit="1" customWidth="1"/>
    <col min="17" max="17" width="41.140625" customWidth="1"/>
    <col min="18" max="18" width="16.85546875" bestFit="1" customWidth="1"/>
    <col min="19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8399</v>
      </c>
    </row>
    <row r="2" spans="1:20" ht="60" x14ac:dyDescent="0.25">
      <c r="A2">
        <v>2243</v>
      </c>
      <c r="B2" s="3" t="s">
        <v>2244</v>
      </c>
      <c r="C2" s="3" t="s">
        <v>6353</v>
      </c>
      <c r="D2" s="6">
        <v>1</v>
      </c>
      <c r="E2" s="8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>ROUND(E2/D2*100,0)</f>
        <v>930250</v>
      </c>
      <c r="P2">
        <f>IFERROR(ROUND(E2/L2,2),0)</f>
        <v>4.57</v>
      </c>
      <c r="Q2" s="10" t="s">
        <v>8331</v>
      </c>
      <c r="R2" t="s">
        <v>8349</v>
      </c>
      <c r="S2" s="15">
        <f>(((I2/60)/60)/24)+DATE(1970,1,1)</f>
        <v>42807.125</v>
      </c>
    </row>
    <row r="3" spans="1:20" ht="60" x14ac:dyDescent="0.25">
      <c r="A3">
        <v>2734</v>
      </c>
      <c r="B3" s="3" t="s">
        <v>2734</v>
      </c>
      <c r="C3" s="3" t="s">
        <v>6844</v>
      </c>
      <c r="D3" s="6">
        <v>1</v>
      </c>
      <c r="E3" s="8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>ROUND(E3/D3*100,0)</f>
        <v>2260300</v>
      </c>
      <c r="P3">
        <f>IFERROR(ROUND(E3/L3,2),0)</f>
        <v>138.66999999999999</v>
      </c>
      <c r="Q3" s="10" t="s">
        <v>8317</v>
      </c>
      <c r="R3" t="s">
        <v>8347</v>
      </c>
      <c r="S3" s="15">
        <f>(((I3/60)/60)/24)+DATE(1970,1,1)</f>
        <v>42656.915972222225</v>
      </c>
    </row>
    <row r="4" spans="1:20" ht="45" x14ac:dyDescent="0.25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>ROUND(E4/D4*100,0)</f>
        <v>6500</v>
      </c>
      <c r="P4">
        <f>IFERROR(ROUND(E4/L4,2),0)</f>
        <v>21.67</v>
      </c>
      <c r="Q4" s="10" t="s">
        <v>8315</v>
      </c>
      <c r="R4" t="s">
        <v>8316</v>
      </c>
      <c r="S4" s="15">
        <f>(((I4/60)/60)/24)+DATE(1970,1,1)</f>
        <v>42457.660057870366</v>
      </c>
    </row>
    <row r="5" spans="1:20" ht="75" x14ac:dyDescent="0.25">
      <c r="A5">
        <v>2213</v>
      </c>
      <c r="B5" s="3" t="s">
        <v>2214</v>
      </c>
      <c r="C5" s="3" t="s">
        <v>6323</v>
      </c>
      <c r="D5" s="6">
        <v>5</v>
      </c>
      <c r="E5" s="8">
        <v>10</v>
      </c>
      <c r="F5" t="s">
        <v>8218</v>
      </c>
      <c r="G5" t="s">
        <v>8223</v>
      </c>
      <c r="H5" t="s">
        <v>8245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8278</v>
      </c>
      <c r="O5">
        <f>ROUND(E5/D5*100,0)</f>
        <v>200</v>
      </c>
      <c r="P5">
        <f>IFERROR(ROUND(E5/L5,2),0)</f>
        <v>10</v>
      </c>
      <c r="Q5" s="10" t="s">
        <v>8323</v>
      </c>
      <c r="R5" t="s">
        <v>8328</v>
      </c>
      <c r="S5" s="15">
        <f>(((I5/60)/60)/24)+DATE(1970,1,1)</f>
        <v>42139.826145833329</v>
      </c>
    </row>
    <row r="6" spans="1:20" ht="30" x14ac:dyDescent="0.25">
      <c r="A6">
        <v>847</v>
      </c>
      <c r="B6" s="3" t="s">
        <v>848</v>
      </c>
      <c r="C6" s="3" t="s">
        <v>4957</v>
      </c>
      <c r="D6" s="6">
        <v>10</v>
      </c>
      <c r="E6" s="8">
        <v>10</v>
      </c>
      <c r="F6" t="s">
        <v>8218</v>
      </c>
      <c r="G6" t="s">
        <v>8223</v>
      </c>
      <c r="H6" t="s">
        <v>8245</v>
      </c>
      <c r="I6">
        <v>1436555376</v>
      </c>
      <c r="J6">
        <v>1433963376</v>
      </c>
      <c r="K6" t="b">
        <v>0</v>
      </c>
      <c r="L6">
        <v>1</v>
      </c>
      <c r="M6" t="b">
        <v>1</v>
      </c>
      <c r="N6" t="s">
        <v>8275</v>
      </c>
      <c r="O6">
        <f>ROUND(E6/D6*100,0)</f>
        <v>100</v>
      </c>
      <c r="P6">
        <f>IFERROR(ROUND(E6/L6,2),0)</f>
        <v>10</v>
      </c>
      <c r="Q6" s="10" t="s">
        <v>8323</v>
      </c>
      <c r="R6" t="s">
        <v>8325</v>
      </c>
      <c r="S6" s="15">
        <f>(((I6/60)/60)/24)+DATE(1970,1,1)</f>
        <v>42195.79833333334</v>
      </c>
    </row>
    <row r="7" spans="1:20" ht="60" x14ac:dyDescent="0.25">
      <c r="A7">
        <v>1253</v>
      </c>
      <c r="B7" s="3" t="s">
        <v>1254</v>
      </c>
      <c r="C7" s="3" t="s">
        <v>5363</v>
      </c>
      <c r="D7" s="6">
        <v>10</v>
      </c>
      <c r="E7" s="8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>
        <f>ROUND(E7/D7*100,0)</f>
        <v>303833</v>
      </c>
      <c r="P7">
        <f>IFERROR(ROUND(E7/L7,2),0)</f>
        <v>42.73</v>
      </c>
      <c r="Q7" s="10" t="s">
        <v>8323</v>
      </c>
      <c r="R7" t="s">
        <v>8324</v>
      </c>
      <c r="S7" s="15">
        <f>(((I7/60)/60)/24)+DATE(1970,1,1)</f>
        <v>41885.783645833333</v>
      </c>
    </row>
    <row r="8" spans="1:20" ht="30" x14ac:dyDescent="0.25">
      <c r="A8">
        <v>3600</v>
      </c>
      <c r="B8" s="3" t="s">
        <v>3599</v>
      </c>
      <c r="C8" s="3" t="s">
        <v>7710</v>
      </c>
      <c r="D8" s="6">
        <v>10</v>
      </c>
      <c r="E8" s="8">
        <v>13</v>
      </c>
      <c r="F8" t="s">
        <v>8218</v>
      </c>
      <c r="G8" t="s">
        <v>8223</v>
      </c>
      <c r="H8" t="s">
        <v>8245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>
        <f>ROUND(E8/D8*100,0)</f>
        <v>130</v>
      </c>
      <c r="P8">
        <f>IFERROR(ROUND(E8/L8,2),0)</f>
        <v>3.25</v>
      </c>
      <c r="Q8" s="10" t="s">
        <v>8315</v>
      </c>
      <c r="R8" t="s">
        <v>8316</v>
      </c>
      <c r="S8" s="15">
        <f>(((I8/60)/60)/24)+DATE(1970,1,1)</f>
        <v>42656.849120370374</v>
      </c>
    </row>
    <row r="9" spans="1:20" ht="45" x14ac:dyDescent="0.25">
      <c r="A9">
        <v>31</v>
      </c>
      <c r="B9" s="3" t="s">
        <v>33</v>
      </c>
      <c r="C9" s="3" t="s">
        <v>4142</v>
      </c>
      <c r="D9" s="6">
        <v>13</v>
      </c>
      <c r="E9" s="8">
        <v>13</v>
      </c>
      <c r="F9" t="s">
        <v>8218</v>
      </c>
      <c r="G9" t="s">
        <v>8223</v>
      </c>
      <c r="H9" t="s">
        <v>8245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8263</v>
      </c>
      <c r="O9">
        <f>ROUND(E9/D9*100,0)</f>
        <v>100</v>
      </c>
      <c r="P9">
        <f>IFERROR(ROUND(E9/L9,2),0)</f>
        <v>13</v>
      </c>
      <c r="Q9" s="10" t="s">
        <v>8308</v>
      </c>
      <c r="R9" t="s">
        <v>8309</v>
      </c>
      <c r="S9" s="15">
        <f>(((I9/60)/60)/24)+DATE(1970,1,1)</f>
        <v>42394.79206018518</v>
      </c>
    </row>
    <row r="10" spans="1:20" ht="45" x14ac:dyDescent="0.25">
      <c r="A10">
        <v>1380</v>
      </c>
      <c r="B10" s="3" t="s">
        <v>1381</v>
      </c>
      <c r="C10" s="3" t="s">
        <v>5490</v>
      </c>
      <c r="D10" s="6">
        <v>25</v>
      </c>
      <c r="E10" s="8">
        <v>106</v>
      </c>
      <c r="F10" t="s">
        <v>8218</v>
      </c>
      <c r="G10" t="s">
        <v>8223</v>
      </c>
      <c r="H10" t="s">
        <v>8245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8274</v>
      </c>
      <c r="O10">
        <f>ROUND(E10/D10*100,0)</f>
        <v>424</v>
      </c>
      <c r="P10">
        <f>IFERROR(ROUND(E10/L10,2),0)</f>
        <v>21.2</v>
      </c>
      <c r="Q10" s="10" t="s">
        <v>8323</v>
      </c>
      <c r="R10" t="s">
        <v>8324</v>
      </c>
      <c r="S10" s="15">
        <f>(((I10/60)/60)/24)+DATE(1970,1,1)</f>
        <v>42164.083333333328</v>
      </c>
    </row>
    <row r="11" spans="1:20" ht="60" x14ac:dyDescent="0.25">
      <c r="A11">
        <v>1755</v>
      </c>
      <c r="B11" s="3" t="s">
        <v>1756</v>
      </c>
      <c r="C11" s="3" t="s">
        <v>5865</v>
      </c>
      <c r="D11" s="6">
        <v>25</v>
      </c>
      <c r="E11" s="8">
        <v>30</v>
      </c>
      <c r="F11" t="s">
        <v>8218</v>
      </c>
      <c r="G11" t="s">
        <v>8223</v>
      </c>
      <c r="H11" t="s">
        <v>8245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8283</v>
      </c>
      <c r="O11">
        <f>ROUND(E11/D11*100,0)</f>
        <v>120</v>
      </c>
      <c r="P11">
        <f>IFERROR(ROUND(E11/L11,2),0)</f>
        <v>7.5</v>
      </c>
      <c r="Q11" s="10" t="s">
        <v>8336</v>
      </c>
      <c r="R11" t="s">
        <v>8337</v>
      </c>
      <c r="S11" s="15">
        <f>(((I11/60)/60)/24)+DATE(1970,1,1)</f>
        <v>42282.788900462961</v>
      </c>
    </row>
    <row r="12" spans="1:20" ht="60" x14ac:dyDescent="0.25">
      <c r="A12">
        <v>2536</v>
      </c>
      <c r="B12" s="3" t="s">
        <v>2536</v>
      </c>
      <c r="C12" s="3" t="s">
        <v>6646</v>
      </c>
      <c r="D12" s="6">
        <v>25</v>
      </c>
      <c r="E12" s="8">
        <v>29</v>
      </c>
      <c r="F12" t="s">
        <v>8218</v>
      </c>
      <c r="G12" t="s">
        <v>8223</v>
      </c>
      <c r="H12" t="s">
        <v>8245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8298</v>
      </c>
      <c r="O12">
        <f>ROUND(E12/D12*100,0)</f>
        <v>116</v>
      </c>
      <c r="P12">
        <f>IFERROR(ROUND(E12/L12,2),0)</f>
        <v>7.25</v>
      </c>
      <c r="Q12" s="10" t="s">
        <v>8323</v>
      </c>
      <c r="R12" t="s">
        <v>8352</v>
      </c>
      <c r="S12" s="15">
        <f>(((I12/60)/60)/24)+DATE(1970,1,1)</f>
        <v>41485.106087962966</v>
      </c>
    </row>
    <row r="13" spans="1:20" ht="60" x14ac:dyDescent="0.25">
      <c r="A13">
        <v>732</v>
      </c>
      <c r="B13" s="3" t="s">
        <v>733</v>
      </c>
      <c r="C13" s="3" t="s">
        <v>4842</v>
      </c>
      <c r="D13" s="6">
        <v>40</v>
      </c>
      <c r="E13" s="8">
        <v>64</v>
      </c>
      <c r="F13" t="s">
        <v>8218</v>
      </c>
      <c r="G13" t="s">
        <v>8224</v>
      </c>
      <c r="H13" t="s">
        <v>8246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8272</v>
      </c>
      <c r="O13">
        <f>ROUND(E13/D13*100,0)</f>
        <v>160</v>
      </c>
      <c r="P13">
        <f>IFERROR(ROUND(E13/L13,2),0)</f>
        <v>4.92</v>
      </c>
      <c r="Q13" s="10" t="s">
        <v>8320</v>
      </c>
      <c r="R13" t="s">
        <v>8321</v>
      </c>
      <c r="S13" s="15">
        <f>(((I13/60)/60)/24)+DATE(1970,1,1)</f>
        <v>41546.424317129626</v>
      </c>
    </row>
    <row r="14" spans="1:20" ht="105" x14ac:dyDescent="0.25">
      <c r="A14">
        <v>78</v>
      </c>
      <c r="B14" s="3" t="s">
        <v>80</v>
      </c>
      <c r="C14" s="3" t="s">
        <v>4189</v>
      </c>
      <c r="D14" s="6">
        <v>50</v>
      </c>
      <c r="E14" s="8">
        <v>1351</v>
      </c>
      <c r="F14" t="s">
        <v>8218</v>
      </c>
      <c r="G14" t="s">
        <v>8229</v>
      </c>
      <c r="H14" t="s">
        <v>8248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8264</v>
      </c>
      <c r="O14">
        <f>ROUND(E14/D14*100,0)</f>
        <v>2702</v>
      </c>
      <c r="P14">
        <f>IFERROR(ROUND(E14/L14,2),0)</f>
        <v>38.6</v>
      </c>
      <c r="Q14" s="10" t="s">
        <v>8308</v>
      </c>
      <c r="R14" t="s">
        <v>8310</v>
      </c>
      <c r="S14" s="15">
        <f>(((I14/60)/60)/24)+DATE(1970,1,1)</f>
        <v>42614.730567129634</v>
      </c>
    </row>
    <row r="15" spans="1:20" ht="60" x14ac:dyDescent="0.25">
      <c r="A15">
        <v>2794</v>
      </c>
      <c r="B15" s="3" t="s">
        <v>2794</v>
      </c>
      <c r="C15" s="3" t="s">
        <v>6904</v>
      </c>
      <c r="D15" s="6">
        <v>50</v>
      </c>
      <c r="E15" s="8">
        <v>75</v>
      </c>
      <c r="F15" t="s">
        <v>8218</v>
      </c>
      <c r="G15" t="s">
        <v>8224</v>
      </c>
      <c r="H15" t="s">
        <v>8246</v>
      </c>
      <c r="I15">
        <v>1457031600</v>
      </c>
      <c r="J15">
        <v>1455640559</v>
      </c>
      <c r="K15" t="b">
        <v>0</v>
      </c>
      <c r="L15">
        <v>3</v>
      </c>
      <c r="M15" t="b">
        <v>1</v>
      </c>
      <c r="N15" t="s">
        <v>8269</v>
      </c>
      <c r="O15">
        <f>ROUND(E15/D15*100,0)</f>
        <v>150</v>
      </c>
      <c r="P15">
        <f>IFERROR(ROUND(E15/L15,2),0)</f>
        <v>25</v>
      </c>
      <c r="Q15" s="10" t="s">
        <v>8315</v>
      </c>
      <c r="R15" t="s">
        <v>8316</v>
      </c>
      <c r="S15" s="15">
        <f>(((I15/60)/60)/24)+DATE(1970,1,1)</f>
        <v>42432.791666666672</v>
      </c>
    </row>
    <row r="16" spans="1:20" ht="60" x14ac:dyDescent="0.25">
      <c r="A16">
        <v>3675</v>
      </c>
      <c r="B16" s="3" t="s">
        <v>3672</v>
      </c>
      <c r="C16" s="3" t="s">
        <v>7785</v>
      </c>
      <c r="D16" s="6">
        <v>50</v>
      </c>
      <c r="E16" s="8">
        <v>70</v>
      </c>
      <c r="F16" t="s">
        <v>8218</v>
      </c>
      <c r="G16" t="s">
        <v>8224</v>
      </c>
      <c r="H16" t="s">
        <v>8246</v>
      </c>
      <c r="I16">
        <v>1463353200</v>
      </c>
      <c r="J16">
        <v>1462285182</v>
      </c>
      <c r="K16" t="b">
        <v>0</v>
      </c>
      <c r="L16">
        <v>3</v>
      </c>
      <c r="M16" t="b">
        <v>1</v>
      </c>
      <c r="N16" t="s">
        <v>8269</v>
      </c>
      <c r="O16">
        <f>ROUND(E16/D16*100,0)</f>
        <v>140</v>
      </c>
      <c r="P16">
        <f>IFERROR(ROUND(E16/L16,2),0)</f>
        <v>23.33</v>
      </c>
      <c r="Q16" s="10" t="s">
        <v>8315</v>
      </c>
      <c r="R16" t="s">
        <v>8316</v>
      </c>
      <c r="S16" s="15">
        <f>(((I16/60)/60)/24)+DATE(1970,1,1)</f>
        <v>42505.958333333328</v>
      </c>
    </row>
    <row r="17" spans="1:19" ht="60" x14ac:dyDescent="0.25">
      <c r="A17">
        <v>640</v>
      </c>
      <c r="B17" s="3" t="s">
        <v>641</v>
      </c>
      <c r="C17" s="3" t="s">
        <v>4750</v>
      </c>
      <c r="D17" s="6">
        <v>70</v>
      </c>
      <c r="E17" s="8">
        <v>101</v>
      </c>
      <c r="F17" t="s">
        <v>8218</v>
      </c>
      <c r="G17" t="s">
        <v>8229</v>
      </c>
      <c r="H17" t="s">
        <v>8248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8271</v>
      </c>
      <c r="O17">
        <f>ROUND(E17/D17*100,0)</f>
        <v>144</v>
      </c>
      <c r="P17">
        <f>IFERROR(ROUND(E17/L17,2),0)</f>
        <v>50.5</v>
      </c>
      <c r="Q17" s="10" t="s">
        <v>8317</v>
      </c>
      <c r="R17" t="s">
        <v>8319</v>
      </c>
      <c r="S17" s="15">
        <f>(((I17/60)/60)/24)+DATE(1970,1,1)</f>
        <v>42698.958333333328</v>
      </c>
    </row>
    <row r="18" spans="1:19" ht="45" x14ac:dyDescent="0.25">
      <c r="A18">
        <v>2976</v>
      </c>
      <c r="B18" s="3" t="s">
        <v>2976</v>
      </c>
      <c r="C18" s="3" t="s">
        <v>7086</v>
      </c>
      <c r="D18" s="6">
        <v>70</v>
      </c>
      <c r="E18" s="8">
        <v>120</v>
      </c>
      <c r="F18" t="s">
        <v>8218</v>
      </c>
      <c r="G18" t="s">
        <v>8224</v>
      </c>
      <c r="H18" t="s">
        <v>8246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8269</v>
      </c>
      <c r="O18">
        <f>ROUND(E18/D18*100,0)</f>
        <v>171</v>
      </c>
      <c r="P18">
        <f>IFERROR(ROUND(E18/L18,2),0)</f>
        <v>8.57</v>
      </c>
      <c r="Q18" s="10" t="s">
        <v>8315</v>
      </c>
      <c r="R18" t="s">
        <v>8316</v>
      </c>
      <c r="S18" s="15">
        <f>(((I18/60)/60)/24)+DATE(1970,1,1)</f>
        <v>42442.5</v>
      </c>
    </row>
    <row r="19" spans="1:19" ht="60" x14ac:dyDescent="0.25">
      <c r="A19">
        <v>1660</v>
      </c>
      <c r="B19" s="3" t="s">
        <v>1661</v>
      </c>
      <c r="C19" s="3" t="s">
        <v>5770</v>
      </c>
      <c r="D19" s="6">
        <v>80</v>
      </c>
      <c r="E19" s="8">
        <v>1003</v>
      </c>
      <c r="F19" t="s">
        <v>8218</v>
      </c>
      <c r="G19" t="s">
        <v>8236</v>
      </c>
      <c r="H19" t="s">
        <v>8248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8290</v>
      </c>
      <c r="O19">
        <f>ROUND(E19/D19*100,0)</f>
        <v>1254</v>
      </c>
      <c r="P19">
        <f>IFERROR(ROUND(E19/L19,2),0)</f>
        <v>27.86</v>
      </c>
      <c r="Q19" s="10" t="s">
        <v>8323</v>
      </c>
      <c r="R19" t="s">
        <v>8344</v>
      </c>
      <c r="S19" s="15">
        <f>(((I19/60)/60)/24)+DATE(1970,1,1)</f>
        <v>42490.915972222225</v>
      </c>
    </row>
    <row r="20" spans="1:19" ht="30" x14ac:dyDescent="0.25">
      <c r="A20">
        <v>1192</v>
      </c>
      <c r="B20" s="3" t="s">
        <v>1193</v>
      </c>
      <c r="C20" s="3" t="s">
        <v>5302</v>
      </c>
      <c r="D20" s="6">
        <v>100</v>
      </c>
      <c r="E20" s="8">
        <v>290</v>
      </c>
      <c r="F20" t="s">
        <v>8218</v>
      </c>
      <c r="G20" t="s">
        <v>8224</v>
      </c>
      <c r="H20" t="s">
        <v>8246</v>
      </c>
      <c r="I20">
        <v>1486814978</v>
      </c>
      <c r="J20">
        <v>1484222978</v>
      </c>
      <c r="K20" t="b">
        <v>0</v>
      </c>
      <c r="L20">
        <v>15</v>
      </c>
      <c r="M20" t="b">
        <v>1</v>
      </c>
      <c r="N20" t="s">
        <v>8283</v>
      </c>
      <c r="O20">
        <f>ROUND(E20/D20*100,0)</f>
        <v>290</v>
      </c>
      <c r="P20">
        <f>IFERROR(ROUND(E20/L20,2),0)</f>
        <v>19.329999999999998</v>
      </c>
      <c r="Q20" s="10" t="s">
        <v>8336</v>
      </c>
      <c r="R20" t="s">
        <v>8337</v>
      </c>
      <c r="S20" s="15">
        <f>(((I20/60)/60)/24)+DATE(1970,1,1)</f>
        <v>42777.506689814814</v>
      </c>
    </row>
    <row r="21" spans="1:19" ht="30" x14ac:dyDescent="0.25">
      <c r="A21">
        <v>1761</v>
      </c>
      <c r="B21" s="3" t="s">
        <v>1762</v>
      </c>
      <c r="C21" s="3" t="s">
        <v>5871</v>
      </c>
      <c r="D21" s="6">
        <v>100</v>
      </c>
      <c r="E21" s="8">
        <v>155</v>
      </c>
      <c r="F21" t="s">
        <v>8218</v>
      </c>
      <c r="G21" t="s">
        <v>8224</v>
      </c>
      <c r="H21" t="s">
        <v>8246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8283</v>
      </c>
      <c r="O21">
        <f>ROUND(E21/D21*100,0)</f>
        <v>155</v>
      </c>
      <c r="P21">
        <f>IFERROR(ROUND(E21/L21,2),0)</f>
        <v>51.67</v>
      </c>
      <c r="Q21" s="10" t="s">
        <v>8336</v>
      </c>
      <c r="R21" t="s">
        <v>8337</v>
      </c>
      <c r="S21" s="15">
        <f>(((I21/60)/60)/24)+DATE(1970,1,1)</f>
        <v>42259.567824074074</v>
      </c>
    </row>
    <row r="22" spans="1:19" ht="30" x14ac:dyDescent="0.25">
      <c r="A22">
        <v>1762</v>
      </c>
      <c r="B22" s="3" t="s">
        <v>1763</v>
      </c>
      <c r="C22" s="3" t="s">
        <v>5872</v>
      </c>
      <c r="D22" s="6">
        <v>100</v>
      </c>
      <c r="E22" s="8">
        <v>885</v>
      </c>
      <c r="F22" t="s">
        <v>8218</v>
      </c>
      <c r="G22" t="s">
        <v>8223</v>
      </c>
      <c r="H22" t="s">
        <v>8245</v>
      </c>
      <c r="I22">
        <v>1457739245</v>
      </c>
      <c r="J22">
        <v>1455147245</v>
      </c>
      <c r="K22" t="b">
        <v>0</v>
      </c>
      <c r="L22">
        <v>25</v>
      </c>
      <c r="M22" t="b">
        <v>1</v>
      </c>
      <c r="N22" t="s">
        <v>8283</v>
      </c>
      <c r="O22">
        <f>ROUND(E22/D22*100,0)</f>
        <v>885</v>
      </c>
      <c r="P22">
        <f>IFERROR(ROUND(E22/L22,2),0)</f>
        <v>35.4</v>
      </c>
      <c r="Q22" s="10" t="s">
        <v>8336</v>
      </c>
      <c r="R22" t="s">
        <v>8337</v>
      </c>
      <c r="S22" s="15">
        <f>(((I22/60)/60)/24)+DATE(1970,1,1)</f>
        <v>42440.982002314813</v>
      </c>
    </row>
    <row r="23" spans="1:19" ht="45" x14ac:dyDescent="0.25">
      <c r="A23">
        <v>2234</v>
      </c>
      <c r="B23" s="3" t="s">
        <v>2235</v>
      </c>
      <c r="C23" s="3" t="s">
        <v>6344</v>
      </c>
      <c r="D23" s="6">
        <v>100</v>
      </c>
      <c r="E23" s="8">
        <v>1165</v>
      </c>
      <c r="F23" t="s">
        <v>8218</v>
      </c>
      <c r="G23" t="s">
        <v>8223</v>
      </c>
      <c r="H23" t="s">
        <v>8245</v>
      </c>
      <c r="I23">
        <v>1483645647</v>
      </c>
      <c r="J23">
        <v>1481053647</v>
      </c>
      <c r="K23" t="b">
        <v>0</v>
      </c>
      <c r="L23">
        <v>28</v>
      </c>
      <c r="M23" t="b">
        <v>1</v>
      </c>
      <c r="N23" t="s">
        <v>8295</v>
      </c>
      <c r="O23">
        <f>ROUND(E23/D23*100,0)</f>
        <v>1165</v>
      </c>
      <c r="P23">
        <f>IFERROR(ROUND(E23/L23,2),0)</f>
        <v>41.61</v>
      </c>
      <c r="Q23" s="10" t="s">
        <v>8331</v>
      </c>
      <c r="R23" t="s">
        <v>8349</v>
      </c>
      <c r="S23" s="15">
        <f>(((I23/60)/60)/24)+DATE(1970,1,1)</f>
        <v>42740.824618055558</v>
      </c>
    </row>
    <row r="24" spans="1:19" ht="60" x14ac:dyDescent="0.25">
      <c r="A24">
        <v>2823</v>
      </c>
      <c r="B24" s="3" t="s">
        <v>2823</v>
      </c>
      <c r="C24" s="3" t="s">
        <v>6933</v>
      </c>
      <c r="D24" s="6">
        <v>100</v>
      </c>
      <c r="E24" s="8">
        <v>124</v>
      </c>
      <c r="F24" t="s">
        <v>8218</v>
      </c>
      <c r="G24" t="s">
        <v>8224</v>
      </c>
      <c r="H24" t="s">
        <v>8246</v>
      </c>
      <c r="I24">
        <v>1427842740</v>
      </c>
      <c r="J24">
        <v>1425428206</v>
      </c>
      <c r="K24" t="b">
        <v>0</v>
      </c>
      <c r="L24">
        <v>14</v>
      </c>
      <c r="M24" t="b">
        <v>1</v>
      </c>
      <c r="N24" t="s">
        <v>8269</v>
      </c>
      <c r="O24">
        <f>ROUND(E24/D24*100,0)</f>
        <v>124</v>
      </c>
      <c r="P24">
        <f>IFERROR(ROUND(E24/L24,2),0)</f>
        <v>8.86</v>
      </c>
      <c r="Q24" s="10" t="s">
        <v>8315</v>
      </c>
      <c r="R24" t="s">
        <v>8316</v>
      </c>
      <c r="S24" s="15">
        <f>(((I24/60)/60)/24)+DATE(1970,1,1)</f>
        <v>42094.957638888889</v>
      </c>
    </row>
    <row r="25" spans="1:19" ht="45" x14ac:dyDescent="0.25">
      <c r="A25">
        <v>2921</v>
      </c>
      <c r="B25" s="3" t="s">
        <v>2921</v>
      </c>
      <c r="C25" s="3" t="s">
        <v>7031</v>
      </c>
      <c r="D25" s="6">
        <v>100</v>
      </c>
      <c r="E25" s="8">
        <v>129</v>
      </c>
      <c r="F25" t="s">
        <v>8218</v>
      </c>
      <c r="G25" t="s">
        <v>8223</v>
      </c>
      <c r="H25" t="s">
        <v>8245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8303</v>
      </c>
      <c r="O25">
        <f>ROUND(E25/D25*100,0)</f>
        <v>129</v>
      </c>
      <c r="P25">
        <f>IFERROR(ROUND(E25/L25,2),0)</f>
        <v>43</v>
      </c>
      <c r="Q25" s="10" t="s">
        <v>8315</v>
      </c>
      <c r="R25" t="s">
        <v>8357</v>
      </c>
      <c r="S25" s="15">
        <f>(((I25/60)/60)/24)+DATE(1970,1,1)</f>
        <v>41907.886620370373</v>
      </c>
    </row>
    <row r="26" spans="1:19" ht="60" x14ac:dyDescent="0.25">
      <c r="A26">
        <v>3508</v>
      </c>
      <c r="B26" s="3" t="s">
        <v>3507</v>
      </c>
      <c r="C26" s="3" t="s">
        <v>7618</v>
      </c>
      <c r="D26" s="6">
        <v>100</v>
      </c>
      <c r="E26" s="8">
        <v>180</v>
      </c>
      <c r="F26" t="s">
        <v>8218</v>
      </c>
      <c r="G26" t="s">
        <v>8224</v>
      </c>
      <c r="H26" t="s">
        <v>8246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8269</v>
      </c>
      <c r="O26">
        <f>ROUND(E26/D26*100,0)</f>
        <v>180</v>
      </c>
      <c r="P26">
        <f>IFERROR(ROUND(E26/L26,2),0)</f>
        <v>12</v>
      </c>
      <c r="Q26" s="10" t="s">
        <v>8315</v>
      </c>
      <c r="R26" t="s">
        <v>8316</v>
      </c>
      <c r="S26" s="15">
        <f>(((I26/60)/60)/24)+DATE(1970,1,1)</f>
        <v>42500.875</v>
      </c>
    </row>
    <row r="27" spans="1:19" ht="45" x14ac:dyDescent="0.25">
      <c r="A27">
        <v>3576</v>
      </c>
      <c r="B27" s="3" t="s">
        <v>3575</v>
      </c>
      <c r="C27" s="3" t="s">
        <v>7686</v>
      </c>
      <c r="D27" s="6">
        <v>100</v>
      </c>
      <c r="E27" s="8">
        <v>100</v>
      </c>
      <c r="F27" t="s">
        <v>8218</v>
      </c>
      <c r="G27" t="s">
        <v>8223</v>
      </c>
      <c r="H27" t="s">
        <v>8245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8269</v>
      </c>
      <c r="O27">
        <f>ROUND(E27/D27*100,0)</f>
        <v>100</v>
      </c>
      <c r="P27">
        <f>IFERROR(ROUND(E27/L27,2),0)</f>
        <v>20</v>
      </c>
      <c r="Q27" s="10" t="s">
        <v>8315</v>
      </c>
      <c r="R27" t="s">
        <v>8316</v>
      </c>
      <c r="S27" s="15">
        <f>(((I27/60)/60)/24)+DATE(1970,1,1)</f>
        <v>42709.590902777782</v>
      </c>
    </row>
    <row r="28" spans="1:19" ht="45" x14ac:dyDescent="0.25">
      <c r="A28">
        <v>3830</v>
      </c>
      <c r="B28" s="3" t="s">
        <v>3827</v>
      </c>
      <c r="C28" s="3" t="s">
        <v>7939</v>
      </c>
      <c r="D28" s="6">
        <v>100</v>
      </c>
      <c r="E28" s="8">
        <v>225</v>
      </c>
      <c r="F28" t="s">
        <v>8218</v>
      </c>
      <c r="G28" t="s">
        <v>8223</v>
      </c>
      <c r="H28" t="s">
        <v>8245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8269</v>
      </c>
      <c r="O28">
        <f>ROUND(E28/D28*100,0)</f>
        <v>225</v>
      </c>
      <c r="P28">
        <f>IFERROR(ROUND(E28/L28,2),0)</f>
        <v>75</v>
      </c>
      <c r="Q28" s="10" t="s">
        <v>8315</v>
      </c>
      <c r="R28" t="s">
        <v>8316</v>
      </c>
      <c r="S28" s="15">
        <f>(((I28/60)/60)/24)+DATE(1970,1,1)</f>
        <v>42517.740868055553</v>
      </c>
    </row>
    <row r="29" spans="1:19" ht="45" x14ac:dyDescent="0.25">
      <c r="A29">
        <v>3292</v>
      </c>
      <c r="B29" s="3" t="s">
        <v>3292</v>
      </c>
      <c r="C29" s="3" t="s">
        <v>7402</v>
      </c>
      <c r="D29" s="6">
        <v>101</v>
      </c>
      <c r="E29" s="8">
        <v>289</v>
      </c>
      <c r="F29" t="s">
        <v>8218</v>
      </c>
      <c r="G29" t="s">
        <v>8224</v>
      </c>
      <c r="H29" t="s">
        <v>8246</v>
      </c>
      <c r="I29">
        <v>1449257348</v>
      </c>
      <c r="J29">
        <v>1444069748</v>
      </c>
      <c r="K29" t="b">
        <v>0</v>
      </c>
      <c r="L29">
        <v>15</v>
      </c>
      <c r="M29" t="b">
        <v>1</v>
      </c>
      <c r="N29" t="s">
        <v>8269</v>
      </c>
      <c r="O29">
        <f>ROUND(E29/D29*100,0)</f>
        <v>286</v>
      </c>
      <c r="P29">
        <f>IFERROR(ROUND(E29/L29,2),0)</f>
        <v>19.27</v>
      </c>
      <c r="Q29" s="10" t="s">
        <v>8315</v>
      </c>
      <c r="R29" t="s">
        <v>8316</v>
      </c>
      <c r="S29" s="15">
        <f>(((I29/60)/60)/24)+DATE(1970,1,1)</f>
        <v>42342.811898148153</v>
      </c>
    </row>
    <row r="30" spans="1:19" ht="60" x14ac:dyDescent="0.25">
      <c r="A30">
        <v>2201</v>
      </c>
      <c r="B30" s="3" t="s">
        <v>2202</v>
      </c>
      <c r="C30" s="3" t="s">
        <v>6311</v>
      </c>
      <c r="D30" s="6">
        <v>110</v>
      </c>
      <c r="E30" s="8">
        <v>420.99</v>
      </c>
      <c r="F30" t="s">
        <v>8218</v>
      </c>
      <c r="G30" t="s">
        <v>8224</v>
      </c>
      <c r="H30" t="s">
        <v>8246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8278</v>
      </c>
      <c r="O30">
        <f>ROUND(E30/D30*100,0)</f>
        <v>383</v>
      </c>
      <c r="P30">
        <f>IFERROR(ROUND(E30/L30,2),0)</f>
        <v>15.04</v>
      </c>
      <c r="Q30" s="10" t="s">
        <v>8323</v>
      </c>
      <c r="R30" t="s">
        <v>8328</v>
      </c>
      <c r="S30" s="15">
        <f>(((I30/60)/60)/24)+DATE(1970,1,1)</f>
        <v>41290.846817129634</v>
      </c>
    </row>
    <row r="31" spans="1:19" ht="45" x14ac:dyDescent="0.25">
      <c r="A31">
        <v>1923</v>
      </c>
      <c r="B31" s="3" t="s">
        <v>1924</v>
      </c>
      <c r="C31" s="3" t="s">
        <v>6033</v>
      </c>
      <c r="D31" s="6">
        <v>125</v>
      </c>
      <c r="E31" s="8">
        <v>301</v>
      </c>
      <c r="F31" t="s">
        <v>8218</v>
      </c>
      <c r="G31" t="s">
        <v>8223</v>
      </c>
      <c r="H31" t="s">
        <v>8245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8277</v>
      </c>
      <c r="O31">
        <f>ROUND(E31/D31*100,0)</f>
        <v>241</v>
      </c>
      <c r="P31">
        <f>IFERROR(ROUND(E31/L31,2),0)</f>
        <v>23.15</v>
      </c>
      <c r="Q31" s="10" t="s">
        <v>8323</v>
      </c>
      <c r="R31" t="s">
        <v>8327</v>
      </c>
      <c r="S31" s="15">
        <f>(((I31/60)/60)/24)+DATE(1970,1,1)</f>
        <v>40813.207638888889</v>
      </c>
    </row>
    <row r="32" spans="1:19" ht="30" x14ac:dyDescent="0.25">
      <c r="A32">
        <v>2167</v>
      </c>
      <c r="B32" s="3" t="s">
        <v>2168</v>
      </c>
      <c r="C32" s="3" t="s">
        <v>6277</v>
      </c>
      <c r="D32" s="6">
        <v>150</v>
      </c>
      <c r="E32" s="8">
        <v>180</v>
      </c>
      <c r="F32" t="s">
        <v>8218</v>
      </c>
      <c r="G32" t="s">
        <v>8223</v>
      </c>
      <c r="H32" t="s">
        <v>8245</v>
      </c>
      <c r="I32">
        <v>1347672937</v>
      </c>
      <c r="J32">
        <v>1346463337</v>
      </c>
      <c r="K32" t="b">
        <v>0</v>
      </c>
      <c r="L32">
        <v>8</v>
      </c>
      <c r="M32" t="b">
        <v>1</v>
      </c>
      <c r="N32" t="s">
        <v>8274</v>
      </c>
      <c r="O32">
        <f>ROUND(E32/D32*100,0)</f>
        <v>120</v>
      </c>
      <c r="P32">
        <f>IFERROR(ROUND(E32/L32,2),0)</f>
        <v>22.5</v>
      </c>
      <c r="Q32" s="10" t="s">
        <v>8323</v>
      </c>
      <c r="R32" t="s">
        <v>8324</v>
      </c>
      <c r="S32" s="15">
        <f>(((I32/60)/60)/24)+DATE(1970,1,1)</f>
        <v>41167.066400462965</v>
      </c>
    </row>
    <row r="33" spans="1:19" ht="60" x14ac:dyDescent="0.25">
      <c r="A33">
        <v>2625</v>
      </c>
      <c r="B33" s="3" t="s">
        <v>2625</v>
      </c>
      <c r="C33" s="3" t="s">
        <v>6735</v>
      </c>
      <c r="D33" s="6">
        <v>150</v>
      </c>
      <c r="E33" s="8">
        <v>1434</v>
      </c>
      <c r="F33" t="s">
        <v>8218</v>
      </c>
      <c r="G33" t="s">
        <v>8235</v>
      </c>
      <c r="H33" t="s">
        <v>8248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8299</v>
      </c>
      <c r="O33">
        <f>ROUND(E33/D33*100,0)</f>
        <v>956</v>
      </c>
      <c r="P33">
        <f>IFERROR(ROUND(E33/L33,2),0)</f>
        <v>27.58</v>
      </c>
      <c r="Q33" s="10" t="s">
        <v>8317</v>
      </c>
      <c r="R33" t="s">
        <v>8353</v>
      </c>
      <c r="S33" s="15">
        <f>(((I33/60)/60)/24)+DATE(1970,1,1)</f>
        <v>42683.851944444439</v>
      </c>
    </row>
    <row r="34" spans="1:19" ht="60" x14ac:dyDescent="0.25">
      <c r="A34">
        <v>2627</v>
      </c>
      <c r="B34" s="3" t="s">
        <v>2627</v>
      </c>
      <c r="C34" s="3" t="s">
        <v>6737</v>
      </c>
      <c r="D34" s="6">
        <v>150</v>
      </c>
      <c r="E34" s="8">
        <v>970</v>
      </c>
      <c r="F34" t="s">
        <v>8218</v>
      </c>
      <c r="G34" t="s">
        <v>8223</v>
      </c>
      <c r="H34" t="s">
        <v>8245</v>
      </c>
      <c r="I34">
        <v>1448571261</v>
      </c>
      <c r="J34">
        <v>1445975661</v>
      </c>
      <c r="K34" t="b">
        <v>0</v>
      </c>
      <c r="L34">
        <v>45</v>
      </c>
      <c r="M34" t="b">
        <v>1</v>
      </c>
      <c r="N34" t="s">
        <v>8299</v>
      </c>
      <c r="O34">
        <f>ROUND(E34/D34*100,0)</f>
        <v>647</v>
      </c>
      <c r="P34">
        <f>IFERROR(ROUND(E34/L34,2),0)</f>
        <v>21.56</v>
      </c>
      <c r="Q34" s="10" t="s">
        <v>8317</v>
      </c>
      <c r="R34" t="s">
        <v>8353</v>
      </c>
      <c r="S34" s="15">
        <f>(((I34/60)/60)/24)+DATE(1970,1,1)</f>
        <v>42334.871076388896</v>
      </c>
    </row>
    <row r="35" spans="1:19" ht="60" x14ac:dyDescent="0.25">
      <c r="A35">
        <v>3429</v>
      </c>
      <c r="B35" s="3" t="s">
        <v>3428</v>
      </c>
      <c r="C35" s="3" t="s">
        <v>7539</v>
      </c>
      <c r="D35" s="6">
        <v>150</v>
      </c>
      <c r="E35" s="8">
        <v>195</v>
      </c>
      <c r="F35" t="s">
        <v>8218</v>
      </c>
      <c r="G35" t="s">
        <v>8224</v>
      </c>
      <c r="H35" t="s">
        <v>8246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8269</v>
      </c>
      <c r="O35">
        <f>ROUND(E35/D35*100,0)</f>
        <v>130</v>
      </c>
      <c r="P35">
        <f>IFERROR(ROUND(E35/L35,2),0)</f>
        <v>16.25</v>
      </c>
      <c r="Q35" s="10" t="s">
        <v>8315</v>
      </c>
      <c r="R35" t="s">
        <v>8316</v>
      </c>
      <c r="S35" s="15">
        <f>(((I35/60)/60)/24)+DATE(1970,1,1)</f>
        <v>42676.021539351852</v>
      </c>
    </row>
    <row r="36" spans="1:19" ht="60" x14ac:dyDescent="0.25">
      <c r="A36">
        <v>3536</v>
      </c>
      <c r="B36" s="3" t="s">
        <v>3535</v>
      </c>
      <c r="C36" s="3" t="s">
        <v>7646</v>
      </c>
      <c r="D36" s="6">
        <v>150</v>
      </c>
      <c r="E36" s="8">
        <v>230</v>
      </c>
      <c r="F36" t="s">
        <v>8218</v>
      </c>
      <c r="G36" t="s">
        <v>8224</v>
      </c>
      <c r="H36" t="s">
        <v>8246</v>
      </c>
      <c r="I36">
        <v>1450612740</v>
      </c>
      <c r="J36">
        <v>1448040425</v>
      </c>
      <c r="K36" t="b">
        <v>0</v>
      </c>
      <c r="L36">
        <v>17</v>
      </c>
      <c r="M36" t="b">
        <v>1</v>
      </c>
      <c r="N36" t="s">
        <v>8269</v>
      </c>
      <c r="O36">
        <f>ROUND(E36/D36*100,0)</f>
        <v>153</v>
      </c>
      <c r="P36">
        <f>IFERROR(ROUND(E36/L36,2),0)</f>
        <v>13.53</v>
      </c>
      <c r="Q36" s="10" t="s">
        <v>8315</v>
      </c>
      <c r="R36" t="s">
        <v>8316</v>
      </c>
      <c r="S36" s="15">
        <f>(((I36/60)/60)/24)+DATE(1970,1,1)</f>
        <v>42358.499305555553</v>
      </c>
    </row>
    <row r="37" spans="1:19" ht="60" x14ac:dyDescent="0.25">
      <c r="A37">
        <v>2169</v>
      </c>
      <c r="B37" s="3" t="s">
        <v>2170</v>
      </c>
      <c r="C37" s="3" t="s">
        <v>6279</v>
      </c>
      <c r="D37" s="6">
        <v>153</v>
      </c>
      <c r="E37" s="8">
        <v>153</v>
      </c>
      <c r="F37" t="s">
        <v>8218</v>
      </c>
      <c r="G37" t="s">
        <v>8223</v>
      </c>
      <c r="H37" t="s">
        <v>8245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8274</v>
      </c>
      <c r="O37">
        <f>ROUND(E37/D37*100,0)</f>
        <v>100</v>
      </c>
      <c r="P37">
        <f>IFERROR(ROUND(E37/L37,2),0)</f>
        <v>21.86</v>
      </c>
      <c r="Q37" s="10" t="s">
        <v>8323</v>
      </c>
      <c r="R37" t="s">
        <v>8324</v>
      </c>
      <c r="S37" s="15">
        <f>(((I37/60)/60)/24)+DATE(1970,1,1)</f>
        <v>42796.700821759259</v>
      </c>
    </row>
    <row r="38" spans="1:19" ht="60" x14ac:dyDescent="0.25">
      <c r="A38">
        <v>83</v>
      </c>
      <c r="B38" s="3" t="s">
        <v>85</v>
      </c>
      <c r="C38" s="3" t="s">
        <v>4194</v>
      </c>
      <c r="D38" s="6">
        <v>200</v>
      </c>
      <c r="E38" s="8">
        <v>205</v>
      </c>
      <c r="F38" t="s">
        <v>8218</v>
      </c>
      <c r="G38" t="s">
        <v>8224</v>
      </c>
      <c r="H38" t="s">
        <v>8246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8264</v>
      </c>
      <c r="O38">
        <f>ROUND(E38/D38*100,0)</f>
        <v>103</v>
      </c>
      <c r="P38">
        <f>IFERROR(ROUND(E38/L38,2),0)</f>
        <v>15.77</v>
      </c>
      <c r="Q38" s="10" t="s">
        <v>8308</v>
      </c>
      <c r="R38" t="s">
        <v>8310</v>
      </c>
      <c r="S38" s="15">
        <f>(((I38/60)/60)/24)+DATE(1970,1,1)</f>
        <v>42057.479166666672</v>
      </c>
    </row>
    <row r="39" spans="1:19" ht="60" x14ac:dyDescent="0.25">
      <c r="A39">
        <v>1363</v>
      </c>
      <c r="B39" s="3" t="s">
        <v>1364</v>
      </c>
      <c r="C39" s="3" t="s">
        <v>5473</v>
      </c>
      <c r="D39" s="6">
        <v>200</v>
      </c>
      <c r="E39" s="8">
        <v>200</v>
      </c>
      <c r="F39" t="s">
        <v>8218</v>
      </c>
      <c r="G39" t="s">
        <v>8223</v>
      </c>
      <c r="H39" t="s">
        <v>8245</v>
      </c>
      <c r="I39">
        <v>1455523140</v>
      </c>
      <c r="J39">
        <v>1453925727</v>
      </c>
      <c r="K39" t="b">
        <v>0</v>
      </c>
      <c r="L39">
        <v>5</v>
      </c>
      <c r="M39" t="b">
        <v>1</v>
      </c>
      <c r="N39" t="s">
        <v>8272</v>
      </c>
      <c r="O39">
        <f>ROUND(E39/D39*100,0)</f>
        <v>100</v>
      </c>
      <c r="P39">
        <f>IFERROR(ROUND(E39/L39,2),0)</f>
        <v>40</v>
      </c>
      <c r="Q39" s="10" t="s">
        <v>8320</v>
      </c>
      <c r="R39" t="s">
        <v>8321</v>
      </c>
      <c r="S39" s="15">
        <f>(((I39/60)/60)/24)+DATE(1970,1,1)</f>
        <v>42415.332638888889</v>
      </c>
    </row>
    <row r="40" spans="1:19" ht="60" x14ac:dyDescent="0.25">
      <c r="A40">
        <v>2265</v>
      </c>
      <c r="B40" s="3" t="s">
        <v>2266</v>
      </c>
      <c r="C40" s="3" t="s">
        <v>6375</v>
      </c>
      <c r="D40" s="6">
        <v>200</v>
      </c>
      <c r="E40" s="8">
        <v>597</v>
      </c>
      <c r="F40" t="s">
        <v>8218</v>
      </c>
      <c r="G40" t="s">
        <v>8224</v>
      </c>
      <c r="H40" t="s">
        <v>8246</v>
      </c>
      <c r="I40">
        <v>1479846507</v>
      </c>
      <c r="J40">
        <v>1479241707</v>
      </c>
      <c r="K40" t="b">
        <v>0</v>
      </c>
      <c r="L40">
        <v>17</v>
      </c>
      <c r="M40" t="b">
        <v>1</v>
      </c>
      <c r="N40" t="s">
        <v>8295</v>
      </c>
      <c r="O40">
        <f>ROUND(E40/D40*100,0)</f>
        <v>299</v>
      </c>
      <c r="P40">
        <f>IFERROR(ROUND(E40/L40,2),0)</f>
        <v>35.119999999999997</v>
      </c>
      <c r="Q40" s="10" t="s">
        <v>8331</v>
      </c>
      <c r="R40" t="s">
        <v>8349</v>
      </c>
      <c r="S40" s="15">
        <f>(((I40/60)/60)/24)+DATE(1970,1,1)</f>
        <v>42696.853090277778</v>
      </c>
    </row>
    <row r="41" spans="1:19" ht="60" x14ac:dyDescent="0.25">
      <c r="A41">
        <v>2820</v>
      </c>
      <c r="B41" s="3" t="s">
        <v>2820</v>
      </c>
      <c r="C41" s="3" t="s">
        <v>6930</v>
      </c>
      <c r="D41" s="6">
        <v>200</v>
      </c>
      <c r="E41" s="8">
        <v>272</v>
      </c>
      <c r="F41" t="s">
        <v>8218</v>
      </c>
      <c r="G41" t="s">
        <v>8224</v>
      </c>
      <c r="H41" t="s">
        <v>8246</v>
      </c>
      <c r="I41">
        <v>1456444800</v>
      </c>
      <c r="J41">
        <v>1454337589</v>
      </c>
      <c r="K41" t="b">
        <v>0</v>
      </c>
      <c r="L41">
        <v>20</v>
      </c>
      <c r="M41" t="b">
        <v>1</v>
      </c>
      <c r="N41" t="s">
        <v>8269</v>
      </c>
      <c r="O41">
        <f>ROUND(E41/D41*100,0)</f>
        <v>136</v>
      </c>
      <c r="P41">
        <f>IFERROR(ROUND(E41/L41,2),0)</f>
        <v>13.6</v>
      </c>
      <c r="Q41" s="10" t="s">
        <v>8315</v>
      </c>
      <c r="R41" t="s">
        <v>8316</v>
      </c>
      <c r="S41" s="15">
        <f>(((I41/60)/60)/24)+DATE(1970,1,1)</f>
        <v>42426</v>
      </c>
    </row>
    <row r="42" spans="1:19" ht="45" x14ac:dyDescent="0.25">
      <c r="A42">
        <v>3371</v>
      </c>
      <c r="B42" s="3" t="s">
        <v>3370</v>
      </c>
      <c r="C42" s="3" t="s">
        <v>7481</v>
      </c>
      <c r="D42" s="6">
        <v>200</v>
      </c>
      <c r="E42" s="8">
        <v>277</v>
      </c>
      <c r="F42" t="s">
        <v>8218</v>
      </c>
      <c r="G42" t="s">
        <v>8223</v>
      </c>
      <c r="H42" t="s">
        <v>8245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8269</v>
      </c>
      <c r="O42">
        <f>ROUND(E42/D42*100,0)</f>
        <v>139</v>
      </c>
      <c r="P42">
        <f>IFERROR(ROUND(E42/L42,2),0)</f>
        <v>30.78</v>
      </c>
      <c r="Q42" s="10" t="s">
        <v>8315</v>
      </c>
      <c r="R42" t="s">
        <v>8316</v>
      </c>
      <c r="S42" s="15">
        <f>(((I42/60)/60)/24)+DATE(1970,1,1)</f>
        <v>42340.874594907407</v>
      </c>
    </row>
    <row r="43" spans="1:19" ht="45" x14ac:dyDescent="0.25">
      <c r="A43">
        <v>3415</v>
      </c>
      <c r="B43" s="3" t="s">
        <v>3414</v>
      </c>
      <c r="C43" s="3" t="s">
        <v>7525</v>
      </c>
      <c r="D43" s="6">
        <v>200</v>
      </c>
      <c r="E43" s="8">
        <v>200</v>
      </c>
      <c r="F43" t="s">
        <v>8218</v>
      </c>
      <c r="G43" t="s">
        <v>8223</v>
      </c>
      <c r="H43" t="s">
        <v>8245</v>
      </c>
      <c r="I43">
        <v>1460935800</v>
      </c>
      <c r="J43">
        <v>1459999656</v>
      </c>
      <c r="K43" t="b">
        <v>0</v>
      </c>
      <c r="L43">
        <v>9</v>
      </c>
      <c r="M43" t="b">
        <v>1</v>
      </c>
      <c r="N43" t="s">
        <v>8269</v>
      </c>
      <c r="O43">
        <f>ROUND(E43/D43*100,0)</f>
        <v>100</v>
      </c>
      <c r="P43">
        <f>IFERROR(ROUND(E43/L43,2),0)</f>
        <v>22.22</v>
      </c>
      <c r="Q43" s="10" t="s">
        <v>8315</v>
      </c>
      <c r="R43" t="s">
        <v>8316</v>
      </c>
      <c r="S43" s="15">
        <f>(((I43/60)/60)/24)+DATE(1970,1,1)</f>
        <v>42477.979166666672</v>
      </c>
    </row>
    <row r="44" spans="1:19" ht="45" x14ac:dyDescent="0.25">
      <c r="A44">
        <v>3588</v>
      </c>
      <c r="B44" s="3" t="s">
        <v>3587</v>
      </c>
      <c r="C44" s="3" t="s">
        <v>7698</v>
      </c>
      <c r="D44" s="6">
        <v>200</v>
      </c>
      <c r="E44" s="8">
        <v>201</v>
      </c>
      <c r="F44" t="s">
        <v>8218</v>
      </c>
      <c r="G44" t="s">
        <v>8224</v>
      </c>
      <c r="H44" t="s">
        <v>8246</v>
      </c>
      <c r="I44">
        <v>1430348400</v>
      </c>
      <c r="J44">
        <v>1428436410</v>
      </c>
      <c r="K44" t="b">
        <v>0</v>
      </c>
      <c r="L44">
        <v>11</v>
      </c>
      <c r="M44" t="b">
        <v>1</v>
      </c>
      <c r="N44" t="s">
        <v>8269</v>
      </c>
      <c r="O44">
        <f>ROUND(E44/D44*100,0)</f>
        <v>101</v>
      </c>
      <c r="P44">
        <f>IFERROR(ROUND(E44/L44,2),0)</f>
        <v>18.27</v>
      </c>
      <c r="Q44" s="10" t="s">
        <v>8315</v>
      </c>
      <c r="R44" t="s">
        <v>8316</v>
      </c>
      <c r="S44" s="15">
        <f>(((I44/60)/60)/24)+DATE(1970,1,1)</f>
        <v>42123.958333333328</v>
      </c>
    </row>
    <row r="45" spans="1:19" ht="30" x14ac:dyDescent="0.25">
      <c r="A45">
        <v>3719</v>
      </c>
      <c r="B45" s="3" t="s">
        <v>3716</v>
      </c>
      <c r="C45" s="3" t="s">
        <v>7829</v>
      </c>
      <c r="D45" s="6">
        <v>200</v>
      </c>
      <c r="E45" s="8">
        <v>420</v>
      </c>
      <c r="F45" t="s">
        <v>8218</v>
      </c>
      <c r="G45" t="s">
        <v>8224</v>
      </c>
      <c r="H45" t="s">
        <v>8246</v>
      </c>
      <c r="I45">
        <v>1434994266</v>
      </c>
      <c r="J45">
        <v>1432402266</v>
      </c>
      <c r="K45" t="b">
        <v>0</v>
      </c>
      <c r="L45">
        <v>4</v>
      </c>
      <c r="M45" t="b">
        <v>1</v>
      </c>
      <c r="N45" t="s">
        <v>8269</v>
      </c>
      <c r="O45">
        <f>ROUND(E45/D45*100,0)</f>
        <v>210</v>
      </c>
      <c r="P45">
        <f>IFERROR(ROUND(E45/L45,2),0)</f>
        <v>105</v>
      </c>
      <c r="Q45" s="10" t="s">
        <v>8315</v>
      </c>
      <c r="R45" t="s">
        <v>8316</v>
      </c>
      <c r="S45" s="15">
        <f>(((I45/60)/60)/24)+DATE(1970,1,1)</f>
        <v>42177.729930555557</v>
      </c>
    </row>
    <row r="46" spans="1:19" ht="60" x14ac:dyDescent="0.25">
      <c r="A46">
        <v>3835</v>
      </c>
      <c r="B46" s="3" t="s">
        <v>3832</v>
      </c>
      <c r="C46" s="3" t="s">
        <v>7944</v>
      </c>
      <c r="D46" s="6">
        <v>200</v>
      </c>
      <c r="E46" s="8">
        <v>320</v>
      </c>
      <c r="F46" t="s">
        <v>8218</v>
      </c>
      <c r="G46" t="s">
        <v>8224</v>
      </c>
      <c r="H46" t="s">
        <v>8246</v>
      </c>
      <c r="I46">
        <v>1461278208</v>
      </c>
      <c r="J46">
        <v>1459463808</v>
      </c>
      <c r="K46" t="b">
        <v>0</v>
      </c>
      <c r="L46">
        <v>8</v>
      </c>
      <c r="M46" t="b">
        <v>1</v>
      </c>
      <c r="N46" t="s">
        <v>8269</v>
      </c>
      <c r="O46">
        <f>ROUND(E46/D46*100,0)</f>
        <v>160</v>
      </c>
      <c r="P46">
        <f>IFERROR(ROUND(E46/L46,2),0)</f>
        <v>40</v>
      </c>
      <c r="Q46" s="10" t="s">
        <v>8315</v>
      </c>
      <c r="R46" t="s">
        <v>8316</v>
      </c>
      <c r="S46" s="15">
        <f>(((I46/60)/60)/24)+DATE(1970,1,1)</f>
        <v>42481.94222222222</v>
      </c>
    </row>
    <row r="47" spans="1:19" ht="60" x14ac:dyDescent="0.25">
      <c r="A47">
        <v>3670</v>
      </c>
      <c r="B47" s="3" t="s">
        <v>3667</v>
      </c>
      <c r="C47" s="3" t="s">
        <v>7780</v>
      </c>
      <c r="D47" s="6">
        <v>220</v>
      </c>
      <c r="E47" s="8">
        <v>241</v>
      </c>
      <c r="F47" t="s">
        <v>8218</v>
      </c>
      <c r="G47" t="s">
        <v>8224</v>
      </c>
      <c r="H47" t="s">
        <v>8246</v>
      </c>
      <c r="I47">
        <v>1433113200</v>
      </c>
      <c r="J47">
        <v>1431951611</v>
      </c>
      <c r="K47" t="b">
        <v>0</v>
      </c>
      <c r="L47">
        <v>12</v>
      </c>
      <c r="M47" t="b">
        <v>1</v>
      </c>
      <c r="N47" t="s">
        <v>8269</v>
      </c>
      <c r="O47">
        <f>ROUND(E47/D47*100,0)</f>
        <v>110</v>
      </c>
      <c r="P47">
        <f>IFERROR(ROUND(E47/L47,2),0)</f>
        <v>20.079999999999998</v>
      </c>
      <c r="Q47" s="10" t="s">
        <v>8315</v>
      </c>
      <c r="R47" t="s">
        <v>8316</v>
      </c>
      <c r="S47" s="15">
        <f>(((I47/60)/60)/24)+DATE(1970,1,1)</f>
        <v>42155.958333333328</v>
      </c>
    </row>
    <row r="48" spans="1:19" ht="60" x14ac:dyDescent="0.25">
      <c r="A48">
        <v>3663</v>
      </c>
      <c r="B48" s="3" t="s">
        <v>3660</v>
      </c>
      <c r="C48" s="3" t="s">
        <v>7773</v>
      </c>
      <c r="D48" s="6">
        <v>225</v>
      </c>
      <c r="E48" s="8">
        <v>234</v>
      </c>
      <c r="F48" t="s">
        <v>8218</v>
      </c>
      <c r="G48" t="s">
        <v>8224</v>
      </c>
      <c r="H48" t="s">
        <v>8246</v>
      </c>
      <c r="I48">
        <v>1482321030</v>
      </c>
      <c r="J48">
        <v>1477133430</v>
      </c>
      <c r="K48" t="b">
        <v>0</v>
      </c>
      <c r="L48">
        <v>9</v>
      </c>
      <c r="M48" t="b">
        <v>1</v>
      </c>
      <c r="N48" t="s">
        <v>8269</v>
      </c>
      <c r="O48">
        <f>ROUND(E48/D48*100,0)</f>
        <v>104</v>
      </c>
      <c r="P48">
        <f>IFERROR(ROUND(E48/L48,2),0)</f>
        <v>26</v>
      </c>
      <c r="Q48" s="10" t="s">
        <v>8315</v>
      </c>
      <c r="R48" t="s">
        <v>8316</v>
      </c>
      <c r="S48" s="15">
        <f>(((I48/60)/60)/24)+DATE(1970,1,1)</f>
        <v>42725.493402777778</v>
      </c>
    </row>
    <row r="49" spans="1:19" ht="45" x14ac:dyDescent="0.25">
      <c r="A49">
        <v>94</v>
      </c>
      <c r="B49" s="3" t="s">
        <v>96</v>
      </c>
      <c r="C49" s="3" t="s">
        <v>4205</v>
      </c>
      <c r="D49" s="6">
        <v>250</v>
      </c>
      <c r="E49" s="8">
        <v>260</v>
      </c>
      <c r="F49" t="s">
        <v>8218</v>
      </c>
      <c r="G49" t="s">
        <v>8224</v>
      </c>
      <c r="H49" t="s">
        <v>8246</v>
      </c>
      <c r="I49">
        <v>1396890822</v>
      </c>
      <c r="J49">
        <v>1395162822</v>
      </c>
      <c r="K49" t="b">
        <v>0</v>
      </c>
      <c r="L49">
        <v>12</v>
      </c>
      <c r="M49" t="b">
        <v>1</v>
      </c>
      <c r="N49" t="s">
        <v>8264</v>
      </c>
      <c r="O49">
        <f>ROUND(E49/D49*100,0)</f>
        <v>104</v>
      </c>
      <c r="P49">
        <f>IFERROR(ROUND(E49/L49,2),0)</f>
        <v>21.67</v>
      </c>
      <c r="Q49" s="10" t="s">
        <v>8308</v>
      </c>
      <c r="R49" t="s">
        <v>8310</v>
      </c>
      <c r="S49" s="15">
        <f>(((I49/60)/60)/24)+DATE(1970,1,1)</f>
        <v>41736.717847222222</v>
      </c>
    </row>
    <row r="50" spans="1:19" ht="60" x14ac:dyDescent="0.25">
      <c r="A50">
        <v>757</v>
      </c>
      <c r="B50" s="3" t="s">
        <v>758</v>
      </c>
      <c r="C50" s="3" t="s">
        <v>4867</v>
      </c>
      <c r="D50" s="6">
        <v>250</v>
      </c>
      <c r="E50" s="8">
        <v>595</v>
      </c>
      <c r="F50" t="s">
        <v>8218</v>
      </c>
      <c r="G50" t="s">
        <v>8223</v>
      </c>
      <c r="H50" t="s">
        <v>8245</v>
      </c>
      <c r="I50">
        <v>1354756714</v>
      </c>
      <c r="J50">
        <v>1353547114</v>
      </c>
      <c r="K50" t="b">
        <v>0</v>
      </c>
      <c r="L50">
        <v>18</v>
      </c>
      <c r="M50" t="b">
        <v>1</v>
      </c>
      <c r="N50" t="s">
        <v>8272</v>
      </c>
      <c r="O50">
        <f>ROUND(E50/D50*100,0)</f>
        <v>238</v>
      </c>
      <c r="P50">
        <f>IFERROR(ROUND(E50/L50,2),0)</f>
        <v>33.06</v>
      </c>
      <c r="Q50" s="10" t="s">
        <v>8320</v>
      </c>
      <c r="R50" t="s">
        <v>8321</v>
      </c>
      <c r="S50" s="15">
        <f>(((I50/60)/60)/24)+DATE(1970,1,1)</f>
        <v>41249.054560185185</v>
      </c>
    </row>
    <row r="51" spans="1:19" ht="60" x14ac:dyDescent="0.25">
      <c r="A51">
        <v>856</v>
      </c>
      <c r="B51" s="3" t="s">
        <v>857</v>
      </c>
      <c r="C51" s="3" t="s">
        <v>4966</v>
      </c>
      <c r="D51" s="6">
        <v>250</v>
      </c>
      <c r="E51" s="8">
        <v>545</v>
      </c>
      <c r="F51" t="s">
        <v>8218</v>
      </c>
      <c r="G51" t="s">
        <v>8235</v>
      </c>
      <c r="H51" t="s">
        <v>8248</v>
      </c>
      <c r="I51">
        <v>1477422000</v>
      </c>
      <c r="J51">
        <v>1472282956</v>
      </c>
      <c r="K51" t="b">
        <v>0</v>
      </c>
      <c r="L51">
        <v>28</v>
      </c>
      <c r="M51" t="b">
        <v>1</v>
      </c>
      <c r="N51" t="s">
        <v>8275</v>
      </c>
      <c r="O51">
        <f>ROUND(E51/D51*100,0)</f>
        <v>218</v>
      </c>
      <c r="P51">
        <f>IFERROR(ROUND(E51/L51,2),0)</f>
        <v>19.46</v>
      </c>
      <c r="Q51" s="10" t="s">
        <v>8323</v>
      </c>
      <c r="R51" t="s">
        <v>8325</v>
      </c>
      <c r="S51" s="15">
        <f>(((I51/60)/60)/24)+DATE(1970,1,1)</f>
        <v>42668.791666666672</v>
      </c>
    </row>
    <row r="52" spans="1:19" ht="90" x14ac:dyDescent="0.25">
      <c r="A52">
        <v>1287</v>
      </c>
      <c r="B52" s="3" t="s">
        <v>1288</v>
      </c>
      <c r="C52" s="3" t="s">
        <v>5397</v>
      </c>
      <c r="D52" s="6">
        <v>250</v>
      </c>
      <c r="E52" s="8">
        <v>605</v>
      </c>
      <c r="F52" t="s">
        <v>8218</v>
      </c>
      <c r="G52" t="s">
        <v>8224</v>
      </c>
      <c r="H52" t="s">
        <v>8246</v>
      </c>
      <c r="I52">
        <v>1434120856</v>
      </c>
      <c r="J52">
        <v>1428936856</v>
      </c>
      <c r="K52" t="b">
        <v>0</v>
      </c>
      <c r="L52">
        <v>25</v>
      </c>
      <c r="M52" t="b">
        <v>1</v>
      </c>
      <c r="N52" t="s">
        <v>8269</v>
      </c>
      <c r="O52">
        <f>ROUND(E52/D52*100,0)</f>
        <v>242</v>
      </c>
      <c r="P52">
        <f>IFERROR(ROUND(E52/L52,2),0)</f>
        <v>24.2</v>
      </c>
      <c r="Q52" s="10" t="s">
        <v>8315</v>
      </c>
      <c r="R52" t="s">
        <v>8316</v>
      </c>
      <c r="S52" s="15">
        <f>(((I52/60)/60)/24)+DATE(1970,1,1)</f>
        <v>42167.621018518519</v>
      </c>
    </row>
    <row r="53" spans="1:19" ht="60" x14ac:dyDescent="0.25">
      <c r="A53">
        <v>2543</v>
      </c>
      <c r="B53" s="3" t="s">
        <v>2543</v>
      </c>
      <c r="C53" s="3" t="s">
        <v>6653</v>
      </c>
      <c r="D53" s="6">
        <v>250</v>
      </c>
      <c r="E53" s="8">
        <v>391</v>
      </c>
      <c r="F53" t="s">
        <v>8218</v>
      </c>
      <c r="G53" t="s">
        <v>8223</v>
      </c>
      <c r="H53" t="s">
        <v>8245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8298</v>
      </c>
      <c r="O53">
        <f>ROUND(E53/D53*100,0)</f>
        <v>156</v>
      </c>
      <c r="P53">
        <f>IFERROR(ROUND(E53/L53,2),0)</f>
        <v>30.08</v>
      </c>
      <c r="Q53" s="10" t="s">
        <v>8323</v>
      </c>
      <c r="R53" t="s">
        <v>8352</v>
      </c>
      <c r="S53" s="15">
        <f>(((I53/60)/60)/24)+DATE(1970,1,1)</f>
        <v>40545.125</v>
      </c>
    </row>
    <row r="54" spans="1:19" ht="45" x14ac:dyDescent="0.25">
      <c r="A54">
        <v>2815</v>
      </c>
      <c r="B54" s="3" t="s">
        <v>2815</v>
      </c>
      <c r="C54" s="3" t="s">
        <v>6925</v>
      </c>
      <c r="D54" s="6">
        <v>250</v>
      </c>
      <c r="E54" s="8">
        <v>605</v>
      </c>
      <c r="F54" t="s">
        <v>8218</v>
      </c>
      <c r="G54" t="s">
        <v>8228</v>
      </c>
      <c r="H54" t="s">
        <v>8250</v>
      </c>
      <c r="I54">
        <v>1470595109</v>
      </c>
      <c r="J54">
        <v>1468003109</v>
      </c>
      <c r="K54" t="b">
        <v>0</v>
      </c>
      <c r="L54">
        <v>14</v>
      </c>
      <c r="M54" t="b">
        <v>1</v>
      </c>
      <c r="N54" t="s">
        <v>8269</v>
      </c>
      <c r="O54">
        <f>ROUND(E54/D54*100,0)</f>
        <v>242</v>
      </c>
      <c r="P54">
        <f>IFERROR(ROUND(E54/L54,2),0)</f>
        <v>43.21</v>
      </c>
      <c r="Q54" s="10" t="s">
        <v>8315</v>
      </c>
      <c r="R54" t="s">
        <v>8316</v>
      </c>
      <c r="S54" s="15">
        <f>(((I54/60)/60)/24)+DATE(1970,1,1)</f>
        <v>42589.776724537034</v>
      </c>
    </row>
    <row r="55" spans="1:19" ht="45" x14ac:dyDescent="0.25">
      <c r="A55">
        <v>3336</v>
      </c>
      <c r="B55" s="3" t="s">
        <v>3336</v>
      </c>
      <c r="C55" s="3" t="s">
        <v>7446</v>
      </c>
      <c r="D55" s="6">
        <v>250</v>
      </c>
      <c r="E55" s="8">
        <v>250</v>
      </c>
      <c r="F55" t="s">
        <v>8218</v>
      </c>
      <c r="G55" t="s">
        <v>8224</v>
      </c>
      <c r="H55" t="s">
        <v>8246</v>
      </c>
      <c r="I55">
        <v>1459845246</v>
      </c>
      <c r="J55">
        <v>1457429646</v>
      </c>
      <c r="K55" t="b">
        <v>0</v>
      </c>
      <c r="L55">
        <v>9</v>
      </c>
      <c r="M55" t="b">
        <v>1</v>
      </c>
      <c r="N55" t="s">
        <v>8269</v>
      </c>
      <c r="O55">
        <f>ROUND(E55/D55*100,0)</f>
        <v>100</v>
      </c>
      <c r="P55">
        <f>IFERROR(ROUND(E55/L55,2),0)</f>
        <v>27.78</v>
      </c>
      <c r="Q55" s="10" t="s">
        <v>8315</v>
      </c>
      <c r="R55" t="s">
        <v>8316</v>
      </c>
      <c r="S55" s="15">
        <f>(((I55/60)/60)/24)+DATE(1970,1,1)</f>
        <v>42465.35701388889</v>
      </c>
    </row>
    <row r="56" spans="1:19" ht="30" x14ac:dyDescent="0.25">
      <c r="A56">
        <v>3397</v>
      </c>
      <c r="B56" s="3" t="s">
        <v>3396</v>
      </c>
      <c r="C56" s="3" t="s">
        <v>7507</v>
      </c>
      <c r="D56" s="6">
        <v>250</v>
      </c>
      <c r="E56" s="8">
        <v>280</v>
      </c>
      <c r="F56" t="s">
        <v>8218</v>
      </c>
      <c r="G56" t="s">
        <v>8224</v>
      </c>
      <c r="H56" t="s">
        <v>8246</v>
      </c>
      <c r="I56">
        <v>1455832800</v>
      </c>
      <c r="J56">
        <v>1452338929</v>
      </c>
      <c r="K56" t="b">
        <v>0</v>
      </c>
      <c r="L56">
        <v>24</v>
      </c>
      <c r="M56" t="b">
        <v>1</v>
      </c>
      <c r="N56" t="s">
        <v>8269</v>
      </c>
      <c r="O56">
        <f>ROUND(E56/D56*100,0)</f>
        <v>112</v>
      </c>
      <c r="P56">
        <f>IFERROR(ROUND(E56/L56,2),0)</f>
        <v>11.67</v>
      </c>
      <c r="Q56" s="10" t="s">
        <v>8315</v>
      </c>
      <c r="R56" t="s">
        <v>8316</v>
      </c>
      <c r="S56" s="15">
        <f>(((I56/60)/60)/24)+DATE(1970,1,1)</f>
        <v>42418.916666666672</v>
      </c>
    </row>
    <row r="57" spans="1:19" ht="45" x14ac:dyDescent="0.25">
      <c r="A57">
        <v>3423</v>
      </c>
      <c r="B57" s="3" t="s">
        <v>3422</v>
      </c>
      <c r="C57" s="3" t="s">
        <v>7533</v>
      </c>
      <c r="D57" s="6">
        <v>250</v>
      </c>
      <c r="E57" s="8">
        <v>350</v>
      </c>
      <c r="F57" t="s">
        <v>8218</v>
      </c>
      <c r="G57" t="s">
        <v>8223</v>
      </c>
      <c r="H57" t="s">
        <v>8245</v>
      </c>
      <c r="I57">
        <v>1429912341</v>
      </c>
      <c r="J57">
        <v>1427320341</v>
      </c>
      <c r="K57" t="b">
        <v>0</v>
      </c>
      <c r="L57">
        <v>10</v>
      </c>
      <c r="M57" t="b">
        <v>1</v>
      </c>
      <c r="N57" t="s">
        <v>8269</v>
      </c>
      <c r="O57">
        <f>ROUND(E57/D57*100,0)</f>
        <v>140</v>
      </c>
      <c r="P57">
        <f>IFERROR(ROUND(E57/L57,2),0)</f>
        <v>35</v>
      </c>
      <c r="Q57" s="10" t="s">
        <v>8315</v>
      </c>
      <c r="R57" t="s">
        <v>8316</v>
      </c>
      <c r="S57" s="15">
        <f>(((I57/60)/60)/24)+DATE(1970,1,1)</f>
        <v>42118.911354166667</v>
      </c>
    </row>
    <row r="58" spans="1:19" ht="60" x14ac:dyDescent="0.25">
      <c r="A58">
        <v>3442</v>
      </c>
      <c r="B58" s="3" t="s">
        <v>3441</v>
      </c>
      <c r="C58" s="3" t="s">
        <v>7552</v>
      </c>
      <c r="D58" s="6">
        <v>250</v>
      </c>
      <c r="E58" s="8">
        <v>250</v>
      </c>
      <c r="F58" t="s">
        <v>8218</v>
      </c>
      <c r="G58" t="s">
        <v>8223</v>
      </c>
      <c r="H58" t="s">
        <v>8245</v>
      </c>
      <c r="I58">
        <v>1433016672</v>
      </c>
      <c r="J58">
        <v>1430424672</v>
      </c>
      <c r="K58" t="b">
        <v>0</v>
      </c>
      <c r="L58">
        <v>8</v>
      </c>
      <c r="M58" t="b">
        <v>1</v>
      </c>
      <c r="N58" t="s">
        <v>8269</v>
      </c>
      <c r="O58">
        <f>ROUND(E58/D58*100,0)</f>
        <v>100</v>
      </c>
      <c r="P58">
        <f>IFERROR(ROUND(E58/L58,2),0)</f>
        <v>31.25</v>
      </c>
      <c r="Q58" s="10" t="s">
        <v>8315</v>
      </c>
      <c r="R58" t="s">
        <v>8316</v>
      </c>
      <c r="S58" s="15">
        <f>(((I58/60)/60)/24)+DATE(1970,1,1)</f>
        <v>42154.841111111105</v>
      </c>
    </row>
    <row r="59" spans="1:19" ht="45" x14ac:dyDescent="0.25">
      <c r="A59">
        <v>3462</v>
      </c>
      <c r="B59" s="3" t="s">
        <v>3461</v>
      </c>
      <c r="C59" s="3" t="s">
        <v>7572</v>
      </c>
      <c r="D59" s="6">
        <v>250</v>
      </c>
      <c r="E59" s="8">
        <v>505</v>
      </c>
      <c r="F59" t="s">
        <v>8218</v>
      </c>
      <c r="G59" t="s">
        <v>8223</v>
      </c>
      <c r="H59" t="s">
        <v>8245</v>
      </c>
      <c r="I59">
        <v>1436551200</v>
      </c>
      <c r="J59">
        <v>1435181628</v>
      </c>
      <c r="K59" t="b">
        <v>0</v>
      </c>
      <c r="L59">
        <v>17</v>
      </c>
      <c r="M59" t="b">
        <v>1</v>
      </c>
      <c r="N59" t="s">
        <v>8269</v>
      </c>
      <c r="O59">
        <f>ROUND(E59/D59*100,0)</f>
        <v>202</v>
      </c>
      <c r="P59">
        <f>IFERROR(ROUND(E59/L59,2),0)</f>
        <v>29.71</v>
      </c>
      <c r="Q59" s="10" t="s">
        <v>8315</v>
      </c>
      <c r="R59" t="s">
        <v>8316</v>
      </c>
      <c r="S59" s="15">
        <f>(((I59/60)/60)/24)+DATE(1970,1,1)</f>
        <v>42195.75</v>
      </c>
    </row>
    <row r="60" spans="1:19" ht="45" x14ac:dyDescent="0.25">
      <c r="A60">
        <v>3470</v>
      </c>
      <c r="B60" s="3" t="s">
        <v>3469</v>
      </c>
      <c r="C60" s="3" t="s">
        <v>7580</v>
      </c>
      <c r="D60" s="6">
        <v>250</v>
      </c>
      <c r="E60" s="8">
        <v>375</v>
      </c>
      <c r="F60" t="s">
        <v>8218</v>
      </c>
      <c r="G60" t="s">
        <v>8223</v>
      </c>
      <c r="H60" t="s">
        <v>8245</v>
      </c>
      <c r="I60">
        <v>1468618680</v>
      </c>
      <c r="J60">
        <v>1465345902</v>
      </c>
      <c r="K60" t="b">
        <v>0</v>
      </c>
      <c r="L60">
        <v>9</v>
      </c>
      <c r="M60" t="b">
        <v>1</v>
      </c>
      <c r="N60" t="s">
        <v>8269</v>
      </c>
      <c r="O60">
        <f>ROUND(E60/D60*100,0)</f>
        <v>150</v>
      </c>
      <c r="P60">
        <f>IFERROR(ROUND(E60/L60,2),0)</f>
        <v>41.67</v>
      </c>
      <c r="Q60" s="10" t="s">
        <v>8315</v>
      </c>
      <c r="R60" t="s">
        <v>8316</v>
      </c>
      <c r="S60" s="15">
        <f>(((I60/60)/60)/24)+DATE(1970,1,1)</f>
        <v>42566.901388888888</v>
      </c>
    </row>
    <row r="61" spans="1:19" ht="60" x14ac:dyDescent="0.25">
      <c r="A61">
        <v>3545</v>
      </c>
      <c r="B61" s="3" t="s">
        <v>3544</v>
      </c>
      <c r="C61" s="3" t="s">
        <v>7655</v>
      </c>
      <c r="D61" s="6">
        <v>250</v>
      </c>
      <c r="E61" s="8">
        <v>251</v>
      </c>
      <c r="F61" t="s">
        <v>8218</v>
      </c>
      <c r="G61" t="s">
        <v>8223</v>
      </c>
      <c r="H61" t="s">
        <v>8245</v>
      </c>
      <c r="I61">
        <v>1428780159</v>
      </c>
      <c r="J61">
        <v>1426188159</v>
      </c>
      <c r="K61" t="b">
        <v>0</v>
      </c>
      <c r="L61">
        <v>8</v>
      </c>
      <c r="M61" t="b">
        <v>1</v>
      </c>
      <c r="N61" t="s">
        <v>8269</v>
      </c>
      <c r="O61">
        <f>ROUND(E61/D61*100,0)</f>
        <v>100</v>
      </c>
      <c r="P61">
        <f>IFERROR(ROUND(E61/L61,2),0)</f>
        <v>31.38</v>
      </c>
      <c r="Q61" s="10" t="s">
        <v>8315</v>
      </c>
      <c r="R61" t="s">
        <v>8316</v>
      </c>
      <c r="S61" s="15">
        <f>(((I61/60)/60)/24)+DATE(1970,1,1)</f>
        <v>42105.807395833333</v>
      </c>
    </row>
    <row r="62" spans="1:19" ht="60" x14ac:dyDescent="0.25">
      <c r="A62">
        <v>3605</v>
      </c>
      <c r="B62" s="3" t="s">
        <v>3604</v>
      </c>
      <c r="C62" s="3" t="s">
        <v>7715</v>
      </c>
      <c r="D62" s="6">
        <v>250</v>
      </c>
      <c r="E62" s="8">
        <v>460</v>
      </c>
      <c r="F62" t="s">
        <v>8218</v>
      </c>
      <c r="G62" t="s">
        <v>8224</v>
      </c>
      <c r="H62" t="s">
        <v>8246</v>
      </c>
      <c r="I62">
        <v>1455390126</v>
      </c>
      <c r="J62">
        <v>1452798126</v>
      </c>
      <c r="K62" t="b">
        <v>0</v>
      </c>
      <c r="L62">
        <v>15</v>
      </c>
      <c r="M62" t="b">
        <v>1</v>
      </c>
      <c r="N62" t="s">
        <v>8269</v>
      </c>
      <c r="O62">
        <f>ROUND(E62/D62*100,0)</f>
        <v>184</v>
      </c>
      <c r="P62">
        <f>IFERROR(ROUND(E62/L62,2),0)</f>
        <v>30.67</v>
      </c>
      <c r="Q62" s="10" t="s">
        <v>8315</v>
      </c>
      <c r="R62" t="s">
        <v>8316</v>
      </c>
      <c r="S62" s="15">
        <f>(((I62/60)/60)/24)+DATE(1970,1,1)</f>
        <v>42413.793124999997</v>
      </c>
    </row>
    <row r="63" spans="1:19" ht="60" x14ac:dyDescent="0.25">
      <c r="A63">
        <v>3660</v>
      </c>
      <c r="B63" s="3" t="s">
        <v>3657</v>
      </c>
      <c r="C63" s="3" t="s">
        <v>7770</v>
      </c>
      <c r="D63" s="6">
        <v>250</v>
      </c>
      <c r="E63" s="8">
        <v>250</v>
      </c>
      <c r="F63" t="s">
        <v>8218</v>
      </c>
      <c r="G63" t="s">
        <v>8224</v>
      </c>
      <c r="H63" t="s">
        <v>8246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8269</v>
      </c>
      <c r="O63">
        <f>ROUND(E63/D63*100,0)</f>
        <v>100</v>
      </c>
      <c r="P63">
        <f>IFERROR(ROUND(E63/L63,2),0)</f>
        <v>11.36</v>
      </c>
      <c r="Q63" s="10" t="s">
        <v>8315</v>
      </c>
      <c r="R63" t="s">
        <v>8316</v>
      </c>
      <c r="S63" s="15">
        <f>(((I63/60)/60)/24)+DATE(1970,1,1)</f>
        <v>41996.881076388891</v>
      </c>
    </row>
    <row r="64" spans="1:19" ht="60" x14ac:dyDescent="0.25">
      <c r="A64">
        <v>3811</v>
      </c>
      <c r="B64" s="3" t="s">
        <v>3808</v>
      </c>
      <c r="C64" s="3" t="s">
        <v>7921</v>
      </c>
      <c r="D64" s="6">
        <v>250</v>
      </c>
      <c r="E64" s="8">
        <v>825</v>
      </c>
      <c r="F64" t="s">
        <v>8218</v>
      </c>
      <c r="G64" t="s">
        <v>8224</v>
      </c>
      <c r="H64" t="s">
        <v>8246</v>
      </c>
      <c r="I64">
        <v>1464692400</v>
      </c>
      <c r="J64">
        <v>1461769373</v>
      </c>
      <c r="K64" t="b">
        <v>0</v>
      </c>
      <c r="L64">
        <v>19</v>
      </c>
      <c r="M64" t="b">
        <v>1</v>
      </c>
      <c r="N64" t="s">
        <v>8269</v>
      </c>
      <c r="O64">
        <f>ROUND(E64/D64*100,0)</f>
        <v>330</v>
      </c>
      <c r="P64">
        <f>IFERROR(ROUND(E64/L64,2),0)</f>
        <v>43.42</v>
      </c>
      <c r="Q64" s="10" t="s">
        <v>8315</v>
      </c>
      <c r="R64" t="s">
        <v>8316</v>
      </c>
      <c r="S64" s="15">
        <f>(((I64/60)/60)/24)+DATE(1970,1,1)</f>
        <v>42521.458333333328</v>
      </c>
    </row>
    <row r="65" spans="1:19" ht="45" x14ac:dyDescent="0.25">
      <c r="A65">
        <v>3818</v>
      </c>
      <c r="B65" s="3" t="s">
        <v>3815</v>
      </c>
      <c r="C65" s="3" t="s">
        <v>7928</v>
      </c>
      <c r="D65" s="6">
        <v>250</v>
      </c>
      <c r="E65" s="8">
        <v>570</v>
      </c>
      <c r="F65" t="s">
        <v>8218</v>
      </c>
      <c r="G65" t="s">
        <v>8223</v>
      </c>
      <c r="H65" t="s">
        <v>8245</v>
      </c>
      <c r="I65">
        <v>1426187582</v>
      </c>
      <c r="J65">
        <v>1423599182</v>
      </c>
      <c r="K65" t="b">
        <v>0</v>
      </c>
      <c r="L65">
        <v>10</v>
      </c>
      <c r="M65" t="b">
        <v>1</v>
      </c>
      <c r="N65" t="s">
        <v>8269</v>
      </c>
      <c r="O65">
        <f>ROUND(E65/D65*100,0)</f>
        <v>228</v>
      </c>
      <c r="P65">
        <f>IFERROR(ROUND(E65/L65,2),0)</f>
        <v>57</v>
      </c>
      <c r="Q65" s="10" t="s">
        <v>8315</v>
      </c>
      <c r="R65" t="s">
        <v>8316</v>
      </c>
      <c r="S65" s="15">
        <f>(((I65/60)/60)/24)+DATE(1970,1,1)</f>
        <v>42075.800717592589</v>
      </c>
    </row>
    <row r="66" spans="1:19" ht="60" x14ac:dyDescent="0.25">
      <c r="A66">
        <v>3824</v>
      </c>
      <c r="B66" s="3" t="s">
        <v>3821</v>
      </c>
      <c r="C66" s="3" t="s">
        <v>7933</v>
      </c>
      <c r="D66" s="6">
        <v>250</v>
      </c>
      <c r="E66" s="8">
        <v>270</v>
      </c>
      <c r="F66" t="s">
        <v>8218</v>
      </c>
      <c r="G66" t="s">
        <v>8224</v>
      </c>
      <c r="H66" t="s">
        <v>8246</v>
      </c>
      <c r="I66">
        <v>1470058860</v>
      </c>
      <c r="J66">
        <v>1469026903</v>
      </c>
      <c r="K66" t="b">
        <v>0</v>
      </c>
      <c r="L66">
        <v>7</v>
      </c>
      <c r="M66" t="b">
        <v>1</v>
      </c>
      <c r="N66" t="s">
        <v>8269</v>
      </c>
      <c r="O66">
        <f>ROUND(E66/D66*100,0)</f>
        <v>108</v>
      </c>
      <c r="P66">
        <f>IFERROR(ROUND(E66/L66,2),0)</f>
        <v>38.57</v>
      </c>
      <c r="Q66" s="10" t="s">
        <v>8315</v>
      </c>
      <c r="R66" t="s">
        <v>8316</v>
      </c>
      <c r="S66" s="15">
        <f>(((I66/60)/60)/24)+DATE(1970,1,1)</f>
        <v>42583.570138888885</v>
      </c>
    </row>
    <row r="67" spans="1:19" ht="60" x14ac:dyDescent="0.25">
      <c r="A67">
        <v>76</v>
      </c>
      <c r="B67" s="3" t="s">
        <v>78</v>
      </c>
      <c r="C67" s="3" t="s">
        <v>4187</v>
      </c>
      <c r="D67" s="6">
        <v>300</v>
      </c>
      <c r="E67" s="8">
        <v>460</v>
      </c>
      <c r="F67" t="s">
        <v>8218</v>
      </c>
      <c r="G67" t="s">
        <v>8223</v>
      </c>
      <c r="H67" t="s">
        <v>8245</v>
      </c>
      <c r="I67">
        <v>1325007358</v>
      </c>
      <c r="J67">
        <v>1319819758</v>
      </c>
      <c r="K67" t="b">
        <v>0</v>
      </c>
      <c r="L67">
        <v>15</v>
      </c>
      <c r="M67" t="b">
        <v>1</v>
      </c>
      <c r="N67" t="s">
        <v>8264</v>
      </c>
      <c r="O67">
        <f>ROUND(E67/D67*100,0)</f>
        <v>153</v>
      </c>
      <c r="P67">
        <f>IFERROR(ROUND(E67/L67,2),0)</f>
        <v>30.67</v>
      </c>
      <c r="Q67" s="10" t="s">
        <v>8308</v>
      </c>
      <c r="R67" t="s">
        <v>8310</v>
      </c>
      <c r="S67" s="15">
        <f>(((I67/60)/60)/24)+DATE(1970,1,1)</f>
        <v>40904.733310185184</v>
      </c>
    </row>
    <row r="68" spans="1:19" ht="30" x14ac:dyDescent="0.25">
      <c r="A68">
        <v>372</v>
      </c>
      <c r="B68" s="3" t="s">
        <v>373</v>
      </c>
      <c r="C68" s="3" t="s">
        <v>4482</v>
      </c>
      <c r="D68" s="6">
        <v>300</v>
      </c>
      <c r="E68" s="8">
        <v>376</v>
      </c>
      <c r="F68" t="s">
        <v>8218</v>
      </c>
      <c r="G68" t="s">
        <v>8224</v>
      </c>
      <c r="H68" t="s">
        <v>8246</v>
      </c>
      <c r="I68">
        <v>1459872000</v>
      </c>
      <c r="J68">
        <v>1456408244</v>
      </c>
      <c r="K68" t="b">
        <v>0</v>
      </c>
      <c r="L68">
        <v>9</v>
      </c>
      <c r="M68" t="b">
        <v>1</v>
      </c>
      <c r="N68" t="s">
        <v>8267</v>
      </c>
      <c r="O68">
        <f>ROUND(E68/D68*100,0)</f>
        <v>125</v>
      </c>
      <c r="P68">
        <f>IFERROR(ROUND(E68/L68,2),0)</f>
        <v>41.78</v>
      </c>
      <c r="Q68" s="10" t="s">
        <v>8308</v>
      </c>
      <c r="R68" t="s">
        <v>8313</v>
      </c>
      <c r="S68" s="15">
        <f>(((I68/60)/60)/24)+DATE(1970,1,1)</f>
        <v>42465.666666666672</v>
      </c>
    </row>
    <row r="69" spans="1:19" ht="60" x14ac:dyDescent="0.25">
      <c r="A69">
        <v>827</v>
      </c>
      <c r="B69" s="3" t="s">
        <v>828</v>
      </c>
      <c r="C69" s="3" t="s">
        <v>4937</v>
      </c>
      <c r="D69" s="6">
        <v>300</v>
      </c>
      <c r="E69" s="8">
        <v>310</v>
      </c>
      <c r="F69" t="s">
        <v>8218</v>
      </c>
      <c r="G69" t="s">
        <v>8223</v>
      </c>
      <c r="H69" t="s">
        <v>8245</v>
      </c>
      <c r="I69">
        <v>1329248940</v>
      </c>
      <c r="J69">
        <v>1326972107</v>
      </c>
      <c r="K69" t="b">
        <v>0</v>
      </c>
      <c r="L69">
        <v>11</v>
      </c>
      <c r="M69" t="b">
        <v>1</v>
      </c>
      <c r="N69" t="s">
        <v>8274</v>
      </c>
      <c r="O69">
        <f>ROUND(E69/D69*100,0)</f>
        <v>103</v>
      </c>
      <c r="P69">
        <f>IFERROR(ROUND(E69/L69,2),0)</f>
        <v>28.18</v>
      </c>
      <c r="Q69" s="10" t="s">
        <v>8323</v>
      </c>
      <c r="R69" t="s">
        <v>8324</v>
      </c>
      <c r="S69" s="15">
        <f>(((I69/60)/60)/24)+DATE(1970,1,1)</f>
        <v>40953.825694444444</v>
      </c>
    </row>
    <row r="70" spans="1:19" ht="45" x14ac:dyDescent="0.25">
      <c r="A70">
        <v>848</v>
      </c>
      <c r="B70" s="3" t="s">
        <v>849</v>
      </c>
      <c r="C70" s="3" t="s">
        <v>4958</v>
      </c>
      <c r="D70" s="6">
        <v>300</v>
      </c>
      <c r="E70" s="8">
        <v>300</v>
      </c>
      <c r="F70" t="s">
        <v>8218</v>
      </c>
      <c r="G70" t="s">
        <v>8223</v>
      </c>
      <c r="H70" t="s">
        <v>8245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8275</v>
      </c>
      <c r="O70">
        <f>ROUND(E70/D70*100,0)</f>
        <v>100</v>
      </c>
      <c r="P70">
        <f>IFERROR(ROUND(E70/L70,2),0)</f>
        <v>18.75</v>
      </c>
      <c r="Q70" s="10" t="s">
        <v>8323</v>
      </c>
      <c r="R70" t="s">
        <v>8325</v>
      </c>
      <c r="S70" s="15">
        <f>(((I70/60)/60)/24)+DATE(1970,1,1)</f>
        <v>42108.792048611111</v>
      </c>
    </row>
    <row r="71" spans="1:19" ht="45" x14ac:dyDescent="0.25">
      <c r="A71">
        <v>853</v>
      </c>
      <c r="B71" s="3" t="s">
        <v>854</v>
      </c>
      <c r="C71" s="3" t="s">
        <v>4963</v>
      </c>
      <c r="D71" s="6">
        <v>300</v>
      </c>
      <c r="E71" s="8">
        <v>300</v>
      </c>
      <c r="F71" t="s">
        <v>8218</v>
      </c>
      <c r="G71" t="s">
        <v>8223</v>
      </c>
      <c r="H71" t="s">
        <v>8245</v>
      </c>
      <c r="I71">
        <v>1424116709</v>
      </c>
      <c r="J71">
        <v>1421524709</v>
      </c>
      <c r="K71" t="b">
        <v>0</v>
      </c>
      <c r="L71">
        <v>10</v>
      </c>
      <c r="M71" t="b">
        <v>1</v>
      </c>
      <c r="N71" t="s">
        <v>8275</v>
      </c>
      <c r="O71">
        <f>ROUND(E71/D71*100,0)</f>
        <v>100</v>
      </c>
      <c r="P71">
        <f>IFERROR(ROUND(E71/L71,2),0)</f>
        <v>30</v>
      </c>
      <c r="Q71" s="10" t="s">
        <v>8323</v>
      </c>
      <c r="R71" t="s">
        <v>8325</v>
      </c>
      <c r="S71" s="15">
        <f>(((I71/60)/60)/24)+DATE(1970,1,1)</f>
        <v>42051.832280092596</v>
      </c>
    </row>
    <row r="72" spans="1:19" ht="45" x14ac:dyDescent="0.25">
      <c r="A72">
        <v>1345</v>
      </c>
      <c r="B72" s="3" t="s">
        <v>1346</v>
      </c>
      <c r="C72" s="3" t="s">
        <v>5455</v>
      </c>
      <c r="D72" s="6">
        <v>300</v>
      </c>
      <c r="E72" s="8">
        <v>375</v>
      </c>
      <c r="F72" t="s">
        <v>8218</v>
      </c>
      <c r="G72" t="s">
        <v>8223</v>
      </c>
      <c r="H72" t="s">
        <v>8245</v>
      </c>
      <c r="I72">
        <v>1405366359</v>
      </c>
      <c r="J72">
        <v>1402342359</v>
      </c>
      <c r="K72" t="b">
        <v>0</v>
      </c>
      <c r="L72">
        <v>7</v>
      </c>
      <c r="M72" t="b">
        <v>1</v>
      </c>
      <c r="N72" t="s">
        <v>8272</v>
      </c>
      <c r="O72">
        <f>ROUND(E72/D72*100,0)</f>
        <v>125</v>
      </c>
      <c r="P72">
        <f>IFERROR(ROUND(E72/L72,2),0)</f>
        <v>53.57</v>
      </c>
      <c r="Q72" s="10" t="s">
        <v>8320</v>
      </c>
      <c r="R72" t="s">
        <v>8321</v>
      </c>
      <c r="S72" s="15">
        <f>(((I72/60)/60)/24)+DATE(1970,1,1)</f>
        <v>41834.814340277779</v>
      </c>
    </row>
    <row r="73" spans="1:19" ht="30" x14ac:dyDescent="0.25">
      <c r="A73">
        <v>1822</v>
      </c>
      <c r="B73" s="3" t="s">
        <v>1823</v>
      </c>
      <c r="C73" s="3" t="s">
        <v>5932</v>
      </c>
      <c r="D73" s="6">
        <v>300</v>
      </c>
      <c r="E73" s="8">
        <v>300</v>
      </c>
      <c r="F73" t="s">
        <v>8218</v>
      </c>
      <c r="G73" t="s">
        <v>8228</v>
      </c>
      <c r="H73" t="s">
        <v>8250</v>
      </c>
      <c r="I73">
        <v>1391194860</v>
      </c>
      <c r="J73">
        <v>1388084862</v>
      </c>
      <c r="K73" t="b">
        <v>0</v>
      </c>
      <c r="L73">
        <v>11</v>
      </c>
      <c r="M73" t="b">
        <v>1</v>
      </c>
      <c r="N73" t="s">
        <v>8274</v>
      </c>
      <c r="O73">
        <f>ROUND(E73/D73*100,0)</f>
        <v>100</v>
      </c>
      <c r="P73">
        <f>IFERROR(ROUND(E73/L73,2),0)</f>
        <v>27.27</v>
      </c>
      <c r="Q73" s="10" t="s">
        <v>8323</v>
      </c>
      <c r="R73" t="s">
        <v>8324</v>
      </c>
      <c r="S73" s="15">
        <f>(((I73/60)/60)/24)+DATE(1970,1,1)</f>
        <v>41670.792361111111</v>
      </c>
    </row>
    <row r="74" spans="1:19" ht="45" x14ac:dyDescent="0.25">
      <c r="A74">
        <v>1849</v>
      </c>
      <c r="B74" s="3" t="s">
        <v>1850</v>
      </c>
      <c r="C74" s="3" t="s">
        <v>5959</v>
      </c>
      <c r="D74" s="6">
        <v>300</v>
      </c>
      <c r="E74" s="8">
        <v>301</v>
      </c>
      <c r="F74" t="s">
        <v>8218</v>
      </c>
      <c r="G74" t="s">
        <v>8223</v>
      </c>
      <c r="H74" t="s">
        <v>8245</v>
      </c>
      <c r="I74">
        <v>1350505059</v>
      </c>
      <c r="J74">
        <v>1347913059</v>
      </c>
      <c r="K74" t="b">
        <v>0</v>
      </c>
      <c r="L74">
        <v>8</v>
      </c>
      <c r="M74" t="b">
        <v>1</v>
      </c>
      <c r="N74" t="s">
        <v>8274</v>
      </c>
      <c r="O74">
        <f>ROUND(E74/D74*100,0)</f>
        <v>100</v>
      </c>
      <c r="P74">
        <f>IFERROR(ROUND(E74/L74,2),0)</f>
        <v>37.630000000000003</v>
      </c>
      <c r="Q74" s="10" t="s">
        <v>8323</v>
      </c>
      <c r="R74" t="s">
        <v>8324</v>
      </c>
      <c r="S74" s="15">
        <f>(((I74/60)/60)/24)+DATE(1970,1,1)</f>
        <v>41199.845590277779</v>
      </c>
    </row>
    <row r="75" spans="1:19" ht="45" x14ac:dyDescent="0.25">
      <c r="A75">
        <v>2112</v>
      </c>
      <c r="B75" s="3" t="s">
        <v>2113</v>
      </c>
      <c r="C75" s="3" t="s">
        <v>6222</v>
      </c>
      <c r="D75" s="6">
        <v>300</v>
      </c>
      <c r="E75" s="8">
        <v>300</v>
      </c>
      <c r="F75" t="s">
        <v>8218</v>
      </c>
      <c r="G75" t="s">
        <v>8223</v>
      </c>
      <c r="H75" t="s">
        <v>8245</v>
      </c>
      <c r="I75">
        <v>1366064193</v>
      </c>
      <c r="J75">
        <v>1364854593</v>
      </c>
      <c r="K75" t="b">
        <v>0</v>
      </c>
      <c r="L75">
        <v>11</v>
      </c>
      <c r="M75" t="b">
        <v>1</v>
      </c>
      <c r="N75" t="s">
        <v>8277</v>
      </c>
      <c r="O75">
        <f>ROUND(E75/D75*100,0)</f>
        <v>100</v>
      </c>
      <c r="P75">
        <f>IFERROR(ROUND(E75/L75,2),0)</f>
        <v>27.27</v>
      </c>
      <c r="Q75" s="10" t="s">
        <v>8323</v>
      </c>
      <c r="R75" t="s">
        <v>8327</v>
      </c>
      <c r="S75" s="15">
        <f>(((I75/60)/60)/24)+DATE(1970,1,1)</f>
        <v>41379.928159722222</v>
      </c>
    </row>
    <row r="76" spans="1:19" ht="60" x14ac:dyDescent="0.25">
      <c r="A76">
        <v>2216</v>
      </c>
      <c r="B76" s="3" t="s">
        <v>2217</v>
      </c>
      <c r="C76" s="3" t="s">
        <v>6326</v>
      </c>
      <c r="D76" s="6">
        <v>300</v>
      </c>
      <c r="E76" s="8">
        <v>317</v>
      </c>
      <c r="F76" t="s">
        <v>8218</v>
      </c>
      <c r="G76" t="s">
        <v>8223</v>
      </c>
      <c r="H76" t="s">
        <v>8245</v>
      </c>
      <c r="I76">
        <v>1437674545</v>
      </c>
      <c r="J76">
        <v>1436464945</v>
      </c>
      <c r="K76" t="b">
        <v>0</v>
      </c>
      <c r="L76">
        <v>14</v>
      </c>
      <c r="M76" t="b">
        <v>1</v>
      </c>
      <c r="N76" t="s">
        <v>8278</v>
      </c>
      <c r="O76">
        <f>ROUND(E76/D76*100,0)</f>
        <v>106</v>
      </c>
      <c r="P76">
        <f>IFERROR(ROUND(E76/L76,2),0)</f>
        <v>22.64</v>
      </c>
      <c r="Q76" s="10" t="s">
        <v>8323</v>
      </c>
      <c r="R76" t="s">
        <v>8328</v>
      </c>
      <c r="S76" s="15">
        <f>(((I76/60)/60)/24)+DATE(1970,1,1)</f>
        <v>42208.751678240747</v>
      </c>
    </row>
    <row r="77" spans="1:19" ht="60" x14ac:dyDescent="0.25">
      <c r="A77">
        <v>2281</v>
      </c>
      <c r="B77" s="3" t="s">
        <v>2282</v>
      </c>
      <c r="C77" s="3" t="s">
        <v>6391</v>
      </c>
      <c r="D77" s="6">
        <v>300</v>
      </c>
      <c r="E77" s="8">
        <v>555</v>
      </c>
      <c r="F77" t="s">
        <v>8218</v>
      </c>
      <c r="G77" t="s">
        <v>8223</v>
      </c>
      <c r="H77" t="s">
        <v>8245</v>
      </c>
      <c r="I77">
        <v>1311576600</v>
      </c>
      <c r="J77">
        <v>1306219897</v>
      </c>
      <c r="K77" t="b">
        <v>0</v>
      </c>
      <c r="L77">
        <v>11</v>
      </c>
      <c r="M77" t="b">
        <v>1</v>
      </c>
      <c r="N77" t="s">
        <v>8274</v>
      </c>
      <c r="O77">
        <f>ROUND(E77/D77*100,0)</f>
        <v>185</v>
      </c>
      <c r="P77">
        <f>IFERROR(ROUND(E77/L77,2),0)</f>
        <v>50.45</v>
      </c>
      <c r="Q77" s="10" t="s">
        <v>8323</v>
      </c>
      <c r="R77" t="s">
        <v>8324</v>
      </c>
      <c r="S77" s="15">
        <f>(((I77/60)/60)/24)+DATE(1970,1,1)</f>
        <v>40749.284722222219</v>
      </c>
    </row>
    <row r="78" spans="1:19" ht="45" x14ac:dyDescent="0.25">
      <c r="A78">
        <v>2299</v>
      </c>
      <c r="B78" s="3" t="s">
        <v>2300</v>
      </c>
      <c r="C78" s="3" t="s">
        <v>6409</v>
      </c>
      <c r="D78" s="6">
        <v>300</v>
      </c>
      <c r="E78" s="8">
        <v>1050.5</v>
      </c>
      <c r="F78" t="s">
        <v>8218</v>
      </c>
      <c r="G78" t="s">
        <v>8223</v>
      </c>
      <c r="H78" t="s">
        <v>8245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8274</v>
      </c>
      <c r="O78">
        <f>ROUND(E78/D78*100,0)</f>
        <v>350</v>
      </c>
      <c r="P78">
        <f>IFERROR(ROUND(E78/L78,2),0)</f>
        <v>75.040000000000006</v>
      </c>
      <c r="Q78" s="10" t="s">
        <v>8323</v>
      </c>
      <c r="R78" t="s">
        <v>8324</v>
      </c>
      <c r="S78" s="15">
        <f>(((I78/60)/60)/24)+DATE(1970,1,1)</f>
        <v>40580.032511574071</v>
      </c>
    </row>
    <row r="79" spans="1:19" ht="45" x14ac:dyDescent="0.25">
      <c r="A79">
        <v>2455</v>
      </c>
      <c r="B79" s="3" t="s">
        <v>2456</v>
      </c>
      <c r="C79" s="3" t="s">
        <v>6565</v>
      </c>
      <c r="D79" s="6">
        <v>300</v>
      </c>
      <c r="E79" s="8">
        <v>546</v>
      </c>
      <c r="F79" t="s">
        <v>8218</v>
      </c>
      <c r="G79" t="s">
        <v>8223</v>
      </c>
      <c r="H79" t="s">
        <v>8245</v>
      </c>
      <c r="I79">
        <v>1461177950</v>
      </c>
      <c r="J79">
        <v>1458758750</v>
      </c>
      <c r="K79" t="b">
        <v>0</v>
      </c>
      <c r="L79">
        <v>16</v>
      </c>
      <c r="M79" t="b">
        <v>1</v>
      </c>
      <c r="N79" t="s">
        <v>8296</v>
      </c>
      <c r="O79">
        <f>ROUND(E79/D79*100,0)</f>
        <v>182</v>
      </c>
      <c r="P79">
        <f>IFERROR(ROUND(E79/L79,2),0)</f>
        <v>34.130000000000003</v>
      </c>
      <c r="Q79" s="10" t="s">
        <v>8334</v>
      </c>
      <c r="R79" t="s">
        <v>8350</v>
      </c>
      <c r="S79" s="15">
        <f>(((I79/60)/60)/24)+DATE(1970,1,1)</f>
        <v>42480.781828703708</v>
      </c>
    </row>
    <row r="80" spans="1:19" ht="45" x14ac:dyDescent="0.25">
      <c r="A80">
        <v>2479</v>
      </c>
      <c r="B80" s="3" t="s">
        <v>2479</v>
      </c>
      <c r="C80" s="3" t="s">
        <v>6589</v>
      </c>
      <c r="D80" s="6">
        <v>300</v>
      </c>
      <c r="E80" s="8">
        <v>400.33</v>
      </c>
      <c r="F80" t="s">
        <v>8218</v>
      </c>
      <c r="G80" t="s">
        <v>8223</v>
      </c>
      <c r="H80" t="s">
        <v>8245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8277</v>
      </c>
      <c r="O80">
        <f>ROUND(E80/D80*100,0)</f>
        <v>133</v>
      </c>
      <c r="P80">
        <f>IFERROR(ROUND(E80/L80,2),0)</f>
        <v>25.02</v>
      </c>
      <c r="Q80" s="10" t="s">
        <v>8323</v>
      </c>
      <c r="R80" t="s">
        <v>8327</v>
      </c>
      <c r="S80" s="15">
        <f>(((I80/60)/60)/24)+DATE(1970,1,1)</f>
        <v>41118.083333333336</v>
      </c>
    </row>
    <row r="81" spans="1:19" ht="60" x14ac:dyDescent="0.25">
      <c r="A81">
        <v>2486</v>
      </c>
      <c r="B81" s="3" t="s">
        <v>2486</v>
      </c>
      <c r="C81" s="3" t="s">
        <v>6596</v>
      </c>
      <c r="D81" s="6">
        <v>300</v>
      </c>
      <c r="E81" s="8">
        <v>797</v>
      </c>
      <c r="F81" t="s">
        <v>8218</v>
      </c>
      <c r="G81" t="s">
        <v>8223</v>
      </c>
      <c r="H81" t="s">
        <v>8245</v>
      </c>
      <c r="I81">
        <v>1335113976</v>
      </c>
      <c r="J81">
        <v>1332521976</v>
      </c>
      <c r="K81" t="b">
        <v>0</v>
      </c>
      <c r="L81">
        <v>30</v>
      </c>
      <c r="M81" t="b">
        <v>1</v>
      </c>
      <c r="N81" t="s">
        <v>8277</v>
      </c>
      <c r="O81">
        <f>ROUND(E81/D81*100,0)</f>
        <v>266</v>
      </c>
      <c r="P81">
        <f>IFERROR(ROUND(E81/L81,2),0)</f>
        <v>26.57</v>
      </c>
      <c r="Q81" s="10" t="s">
        <v>8323</v>
      </c>
      <c r="R81" t="s">
        <v>8327</v>
      </c>
      <c r="S81" s="15">
        <f>(((I81/60)/60)/24)+DATE(1970,1,1)</f>
        <v>41021.708055555559</v>
      </c>
    </row>
    <row r="82" spans="1:19" ht="60" x14ac:dyDescent="0.25">
      <c r="A82">
        <v>2639</v>
      </c>
      <c r="B82" s="3" t="s">
        <v>2639</v>
      </c>
      <c r="C82" s="3" t="s">
        <v>6749</v>
      </c>
      <c r="D82" s="6">
        <v>300</v>
      </c>
      <c r="E82" s="8">
        <v>492</v>
      </c>
      <c r="F82" t="s">
        <v>8218</v>
      </c>
      <c r="G82" t="s">
        <v>8224</v>
      </c>
      <c r="H82" t="s">
        <v>8246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8299</v>
      </c>
      <c r="O82">
        <f>ROUND(E82/D82*100,0)</f>
        <v>164</v>
      </c>
      <c r="P82">
        <f>IFERROR(ROUND(E82/L82,2),0)</f>
        <v>10.039999999999999</v>
      </c>
      <c r="Q82" s="10" t="s">
        <v>8317</v>
      </c>
      <c r="R82" t="s">
        <v>8353</v>
      </c>
      <c r="S82" s="15">
        <f>(((I82/60)/60)/24)+DATE(1970,1,1)</f>
        <v>42054.86513888889</v>
      </c>
    </row>
    <row r="83" spans="1:19" ht="45" x14ac:dyDescent="0.25">
      <c r="A83">
        <v>2740</v>
      </c>
      <c r="B83" s="3" t="s">
        <v>2740</v>
      </c>
      <c r="C83" s="3" t="s">
        <v>6850</v>
      </c>
      <c r="D83" s="6">
        <v>300</v>
      </c>
      <c r="E83" s="8">
        <v>310</v>
      </c>
      <c r="F83" t="s">
        <v>8218</v>
      </c>
      <c r="G83" t="s">
        <v>8223</v>
      </c>
      <c r="H83" t="s">
        <v>8245</v>
      </c>
      <c r="I83">
        <v>1426117552</v>
      </c>
      <c r="J83">
        <v>1423529152</v>
      </c>
      <c r="K83" t="b">
        <v>0</v>
      </c>
      <c r="L83">
        <v>17</v>
      </c>
      <c r="M83" t="b">
        <v>1</v>
      </c>
      <c r="N83" t="s">
        <v>8293</v>
      </c>
      <c r="O83">
        <f>ROUND(E83/D83*100,0)</f>
        <v>103</v>
      </c>
      <c r="P83">
        <f>IFERROR(ROUND(E83/L83,2),0)</f>
        <v>18.239999999999998</v>
      </c>
      <c r="Q83" s="10" t="s">
        <v>8317</v>
      </c>
      <c r="R83" t="s">
        <v>8347</v>
      </c>
      <c r="S83" s="15">
        <f>(((I83/60)/60)/24)+DATE(1970,1,1)</f>
        <v>42074.99018518519</v>
      </c>
    </row>
    <row r="84" spans="1:19" ht="45" x14ac:dyDescent="0.25">
      <c r="A84">
        <v>2923</v>
      </c>
      <c r="B84" s="3" t="s">
        <v>2923</v>
      </c>
      <c r="C84" s="3" t="s">
        <v>7033</v>
      </c>
      <c r="D84" s="6">
        <v>300</v>
      </c>
      <c r="E84" s="8">
        <v>300</v>
      </c>
      <c r="F84" t="s">
        <v>8218</v>
      </c>
      <c r="G84" t="s">
        <v>8223</v>
      </c>
      <c r="H84" t="s">
        <v>8245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8303</v>
      </c>
      <c r="O84">
        <f>ROUND(E84/D84*100,0)</f>
        <v>100</v>
      </c>
      <c r="P84">
        <f>IFERROR(ROUND(E84/L84,2),0)</f>
        <v>30</v>
      </c>
      <c r="Q84" s="10" t="s">
        <v>8315</v>
      </c>
      <c r="R84" t="s">
        <v>8357</v>
      </c>
      <c r="S84" s="15">
        <f>(((I84/60)/60)/24)+DATE(1970,1,1)</f>
        <v>42028.125</v>
      </c>
    </row>
    <row r="85" spans="1:19" ht="45" x14ac:dyDescent="0.25">
      <c r="A85">
        <v>2994</v>
      </c>
      <c r="B85" s="3" t="s">
        <v>2994</v>
      </c>
      <c r="C85" s="3" t="s">
        <v>7104</v>
      </c>
      <c r="D85" s="6">
        <v>300</v>
      </c>
      <c r="E85" s="8">
        <v>1373.24</v>
      </c>
      <c r="F85" t="s">
        <v>8218</v>
      </c>
      <c r="G85" t="s">
        <v>8224</v>
      </c>
      <c r="H85" t="s">
        <v>8246</v>
      </c>
      <c r="I85">
        <v>1412335772</v>
      </c>
      <c r="J85">
        <v>1409743772</v>
      </c>
      <c r="K85" t="b">
        <v>0</v>
      </c>
      <c r="L85">
        <v>59</v>
      </c>
      <c r="M85" t="b">
        <v>1</v>
      </c>
      <c r="N85" t="s">
        <v>8301</v>
      </c>
      <c r="O85">
        <f>ROUND(E85/D85*100,0)</f>
        <v>458</v>
      </c>
      <c r="P85">
        <f>IFERROR(ROUND(E85/L85,2),0)</f>
        <v>23.28</v>
      </c>
      <c r="Q85" s="10" t="s">
        <v>8315</v>
      </c>
      <c r="R85" t="s">
        <v>8355</v>
      </c>
      <c r="S85" s="15">
        <f>(((I85/60)/60)/24)+DATE(1970,1,1)</f>
        <v>41915.478842592594</v>
      </c>
    </row>
    <row r="86" spans="1:19" ht="45" x14ac:dyDescent="0.25">
      <c r="A86">
        <v>3011</v>
      </c>
      <c r="B86" s="3" t="s">
        <v>3011</v>
      </c>
      <c r="C86" s="3" t="s">
        <v>7121</v>
      </c>
      <c r="D86" s="6">
        <v>300</v>
      </c>
      <c r="E86" s="8">
        <v>371</v>
      </c>
      <c r="F86" t="s">
        <v>8218</v>
      </c>
      <c r="G86" t="s">
        <v>8226</v>
      </c>
      <c r="H86" t="s">
        <v>8248</v>
      </c>
      <c r="I86">
        <v>1450911540</v>
      </c>
      <c r="J86">
        <v>1448536516</v>
      </c>
      <c r="K86" t="b">
        <v>0</v>
      </c>
      <c r="L86">
        <v>25</v>
      </c>
      <c r="M86" t="b">
        <v>1</v>
      </c>
      <c r="N86" t="s">
        <v>8301</v>
      </c>
      <c r="O86">
        <f>ROUND(E86/D86*100,0)</f>
        <v>124</v>
      </c>
      <c r="P86">
        <f>IFERROR(ROUND(E86/L86,2),0)</f>
        <v>14.84</v>
      </c>
      <c r="Q86" s="10" t="s">
        <v>8315</v>
      </c>
      <c r="R86" t="s">
        <v>8355</v>
      </c>
      <c r="S86" s="15">
        <f>(((I86/60)/60)/24)+DATE(1970,1,1)</f>
        <v>42361.957638888889</v>
      </c>
    </row>
    <row r="87" spans="1:19" ht="60" x14ac:dyDescent="0.25">
      <c r="A87">
        <v>3255</v>
      </c>
      <c r="B87" s="3" t="s">
        <v>3255</v>
      </c>
      <c r="C87" s="3" t="s">
        <v>7365</v>
      </c>
      <c r="D87" s="6">
        <v>300</v>
      </c>
      <c r="E87" s="8">
        <v>525</v>
      </c>
      <c r="F87" t="s">
        <v>8218</v>
      </c>
      <c r="G87" t="s">
        <v>8224</v>
      </c>
      <c r="H87" t="s">
        <v>8246</v>
      </c>
      <c r="I87">
        <v>1412706375</v>
      </c>
      <c r="J87">
        <v>1410114375</v>
      </c>
      <c r="K87" t="b">
        <v>1</v>
      </c>
      <c r="L87">
        <v>18</v>
      </c>
      <c r="M87" t="b">
        <v>1</v>
      </c>
      <c r="N87" t="s">
        <v>8269</v>
      </c>
      <c r="O87">
        <f>ROUND(E87/D87*100,0)</f>
        <v>175</v>
      </c>
      <c r="P87">
        <f>IFERROR(ROUND(E87/L87,2),0)</f>
        <v>29.17</v>
      </c>
      <c r="Q87" s="10" t="s">
        <v>8315</v>
      </c>
      <c r="R87" t="s">
        <v>8316</v>
      </c>
      <c r="S87" s="15">
        <f>(((I87/60)/60)/24)+DATE(1970,1,1)</f>
        <v>41919.768229166664</v>
      </c>
    </row>
    <row r="88" spans="1:19" ht="60" x14ac:dyDescent="0.25">
      <c r="A88">
        <v>3444</v>
      </c>
      <c r="B88" s="3" t="s">
        <v>3443</v>
      </c>
      <c r="C88" s="3" t="s">
        <v>7554</v>
      </c>
      <c r="D88" s="6">
        <v>300</v>
      </c>
      <c r="E88" s="8">
        <v>867</v>
      </c>
      <c r="F88" t="s">
        <v>8218</v>
      </c>
      <c r="G88" t="s">
        <v>8225</v>
      </c>
      <c r="H88" t="s">
        <v>8247</v>
      </c>
      <c r="I88">
        <v>1465394340</v>
      </c>
      <c r="J88">
        <v>1464677986</v>
      </c>
      <c r="K88" t="b">
        <v>0</v>
      </c>
      <c r="L88">
        <v>20</v>
      </c>
      <c r="M88" t="b">
        <v>1</v>
      </c>
      <c r="N88" t="s">
        <v>8269</v>
      </c>
      <c r="O88">
        <f>ROUND(E88/D88*100,0)</f>
        <v>289</v>
      </c>
      <c r="P88">
        <f>IFERROR(ROUND(E88/L88,2),0)</f>
        <v>43.35</v>
      </c>
      <c r="Q88" s="10" t="s">
        <v>8315</v>
      </c>
      <c r="R88" t="s">
        <v>8316</v>
      </c>
      <c r="S88" s="15">
        <f>(((I88/60)/60)/24)+DATE(1970,1,1)</f>
        <v>42529.582638888889</v>
      </c>
    </row>
    <row r="89" spans="1:19" ht="45" x14ac:dyDescent="0.25">
      <c r="A89">
        <v>3453</v>
      </c>
      <c r="B89" s="3" t="s">
        <v>3452</v>
      </c>
      <c r="C89" s="3" t="s">
        <v>7563</v>
      </c>
      <c r="D89" s="6">
        <v>300</v>
      </c>
      <c r="E89" s="8">
        <v>385</v>
      </c>
      <c r="F89" t="s">
        <v>8218</v>
      </c>
      <c r="G89" t="s">
        <v>8224</v>
      </c>
      <c r="H89" t="s">
        <v>8246</v>
      </c>
      <c r="I89">
        <v>1471130956</v>
      </c>
      <c r="J89">
        <v>1465946956</v>
      </c>
      <c r="K89" t="b">
        <v>0</v>
      </c>
      <c r="L89">
        <v>14</v>
      </c>
      <c r="M89" t="b">
        <v>1</v>
      </c>
      <c r="N89" t="s">
        <v>8269</v>
      </c>
      <c r="O89">
        <f>ROUND(E89/D89*100,0)</f>
        <v>128</v>
      </c>
      <c r="P89">
        <f>IFERROR(ROUND(E89/L89,2),0)</f>
        <v>27.5</v>
      </c>
      <c r="Q89" s="10" t="s">
        <v>8315</v>
      </c>
      <c r="R89" t="s">
        <v>8316</v>
      </c>
      <c r="S89" s="15">
        <f>(((I89/60)/60)/24)+DATE(1970,1,1)</f>
        <v>42595.97865740741</v>
      </c>
    </row>
    <row r="90" spans="1:19" ht="45" x14ac:dyDescent="0.25">
      <c r="A90">
        <v>3475</v>
      </c>
      <c r="B90" s="3" t="s">
        <v>3474</v>
      </c>
      <c r="C90" s="3" t="s">
        <v>7585</v>
      </c>
      <c r="D90" s="6">
        <v>300</v>
      </c>
      <c r="E90" s="8">
        <v>340</v>
      </c>
      <c r="F90" t="s">
        <v>8218</v>
      </c>
      <c r="G90" t="s">
        <v>8224</v>
      </c>
      <c r="H90" t="s">
        <v>8246</v>
      </c>
      <c r="I90">
        <v>1414972800</v>
      </c>
      <c r="J90">
        <v>1412629704</v>
      </c>
      <c r="K90" t="b">
        <v>0</v>
      </c>
      <c r="L90">
        <v>17</v>
      </c>
      <c r="M90" t="b">
        <v>1</v>
      </c>
      <c r="N90" t="s">
        <v>8269</v>
      </c>
      <c r="O90">
        <f>ROUND(E90/D90*100,0)</f>
        <v>113</v>
      </c>
      <c r="P90">
        <f>IFERROR(ROUND(E90/L90,2),0)</f>
        <v>20</v>
      </c>
      <c r="Q90" s="10" t="s">
        <v>8315</v>
      </c>
      <c r="R90" t="s">
        <v>8316</v>
      </c>
      <c r="S90" s="15">
        <f>(((I90/60)/60)/24)+DATE(1970,1,1)</f>
        <v>41946</v>
      </c>
    </row>
    <row r="91" spans="1:19" ht="60" x14ac:dyDescent="0.25">
      <c r="A91">
        <v>3476</v>
      </c>
      <c r="B91" s="3" t="s">
        <v>3475</v>
      </c>
      <c r="C91" s="3" t="s">
        <v>7586</v>
      </c>
      <c r="D91" s="6">
        <v>300</v>
      </c>
      <c r="E91" s="8">
        <v>312</v>
      </c>
      <c r="F91" t="s">
        <v>8218</v>
      </c>
      <c r="G91" t="s">
        <v>8223</v>
      </c>
      <c r="H91" t="s">
        <v>8245</v>
      </c>
      <c r="I91">
        <v>1414378800</v>
      </c>
      <c r="J91">
        <v>1412836990</v>
      </c>
      <c r="K91" t="b">
        <v>0</v>
      </c>
      <c r="L91">
        <v>6</v>
      </c>
      <c r="M91" t="b">
        <v>1</v>
      </c>
      <c r="N91" t="s">
        <v>8269</v>
      </c>
      <c r="O91">
        <f>ROUND(E91/D91*100,0)</f>
        <v>104</v>
      </c>
      <c r="P91">
        <f>IFERROR(ROUND(E91/L91,2),0)</f>
        <v>52</v>
      </c>
      <c r="Q91" s="10" t="s">
        <v>8315</v>
      </c>
      <c r="R91" t="s">
        <v>8316</v>
      </c>
      <c r="S91" s="15">
        <f>(((I91/60)/60)/24)+DATE(1970,1,1)</f>
        <v>41939.125</v>
      </c>
    </row>
    <row r="92" spans="1:19" ht="60" x14ac:dyDescent="0.25">
      <c r="A92">
        <v>3540</v>
      </c>
      <c r="B92" s="3" t="s">
        <v>3539</v>
      </c>
      <c r="C92" s="3" t="s">
        <v>7650</v>
      </c>
      <c r="D92" s="6">
        <v>300</v>
      </c>
      <c r="E92" s="8">
        <v>369</v>
      </c>
      <c r="F92" t="s">
        <v>8218</v>
      </c>
      <c r="G92" t="s">
        <v>8224</v>
      </c>
      <c r="H92" t="s">
        <v>8246</v>
      </c>
      <c r="I92">
        <v>1466899491</v>
      </c>
      <c r="J92">
        <v>1464307491</v>
      </c>
      <c r="K92" t="b">
        <v>0</v>
      </c>
      <c r="L92">
        <v>8</v>
      </c>
      <c r="M92" t="b">
        <v>1</v>
      </c>
      <c r="N92" t="s">
        <v>8269</v>
      </c>
      <c r="O92">
        <f>ROUND(E92/D92*100,0)</f>
        <v>123</v>
      </c>
      <c r="P92">
        <f>IFERROR(ROUND(E92/L92,2),0)</f>
        <v>46.13</v>
      </c>
      <c r="Q92" s="10" t="s">
        <v>8315</v>
      </c>
      <c r="R92" t="s">
        <v>8316</v>
      </c>
      <c r="S92" s="15">
        <f>(((I92/60)/60)/24)+DATE(1970,1,1)</f>
        <v>42547.003368055557</v>
      </c>
    </row>
    <row r="93" spans="1:19" ht="60" x14ac:dyDescent="0.25">
      <c r="A93">
        <v>3652</v>
      </c>
      <c r="B93" s="3" t="s">
        <v>2867</v>
      </c>
      <c r="C93" s="3" t="s">
        <v>7762</v>
      </c>
      <c r="D93" s="6">
        <v>300</v>
      </c>
      <c r="E93" s="8">
        <v>752</v>
      </c>
      <c r="F93" t="s">
        <v>8218</v>
      </c>
      <c r="G93" t="s">
        <v>8228</v>
      </c>
      <c r="H93" t="s">
        <v>8250</v>
      </c>
      <c r="I93">
        <v>1472097540</v>
      </c>
      <c r="J93">
        <v>1471188502</v>
      </c>
      <c r="K93" t="b">
        <v>0</v>
      </c>
      <c r="L93">
        <v>17</v>
      </c>
      <c r="M93" t="b">
        <v>1</v>
      </c>
      <c r="N93" t="s">
        <v>8269</v>
      </c>
      <c r="O93">
        <f>ROUND(E93/D93*100,0)</f>
        <v>251</v>
      </c>
      <c r="P93">
        <f>IFERROR(ROUND(E93/L93,2),0)</f>
        <v>44.24</v>
      </c>
      <c r="Q93" s="10" t="s">
        <v>8315</v>
      </c>
      <c r="R93" t="s">
        <v>8316</v>
      </c>
      <c r="S93" s="15">
        <f>(((I93/60)/60)/24)+DATE(1970,1,1)</f>
        <v>42607.165972222225</v>
      </c>
    </row>
    <row r="94" spans="1:19" ht="60" x14ac:dyDescent="0.25">
      <c r="A94">
        <v>3704</v>
      </c>
      <c r="B94" s="3" t="s">
        <v>3701</v>
      </c>
      <c r="C94" s="3" t="s">
        <v>7814</v>
      </c>
      <c r="D94" s="6">
        <v>300</v>
      </c>
      <c r="E94" s="8">
        <v>409.01</v>
      </c>
      <c r="F94" t="s">
        <v>8218</v>
      </c>
      <c r="G94" t="s">
        <v>8224</v>
      </c>
      <c r="H94" t="s">
        <v>8246</v>
      </c>
      <c r="I94">
        <v>1464712394</v>
      </c>
      <c r="J94">
        <v>1459528394</v>
      </c>
      <c r="K94" t="b">
        <v>0</v>
      </c>
      <c r="L94">
        <v>27</v>
      </c>
      <c r="M94" t="b">
        <v>1</v>
      </c>
      <c r="N94" t="s">
        <v>8269</v>
      </c>
      <c r="O94">
        <f>ROUND(E94/D94*100,0)</f>
        <v>136</v>
      </c>
      <c r="P94">
        <f>IFERROR(ROUND(E94/L94,2),0)</f>
        <v>15.15</v>
      </c>
      <c r="Q94" s="10" t="s">
        <v>8315</v>
      </c>
      <c r="R94" t="s">
        <v>8316</v>
      </c>
      <c r="S94" s="15">
        <f>(((I94/60)/60)/24)+DATE(1970,1,1)</f>
        <v>42521.689745370371</v>
      </c>
    </row>
    <row r="95" spans="1:19" ht="60" x14ac:dyDescent="0.25">
      <c r="A95">
        <v>3725</v>
      </c>
      <c r="B95" s="3" t="s">
        <v>3722</v>
      </c>
      <c r="C95" s="3" t="s">
        <v>7835</v>
      </c>
      <c r="D95" s="6">
        <v>300</v>
      </c>
      <c r="E95" s="8">
        <v>381</v>
      </c>
      <c r="F95" t="s">
        <v>8218</v>
      </c>
      <c r="G95" t="s">
        <v>8224</v>
      </c>
      <c r="H95" t="s">
        <v>8246</v>
      </c>
      <c r="I95">
        <v>1455831000</v>
      </c>
      <c r="J95">
        <v>1454366467</v>
      </c>
      <c r="K95" t="b">
        <v>0</v>
      </c>
      <c r="L95">
        <v>15</v>
      </c>
      <c r="M95" t="b">
        <v>1</v>
      </c>
      <c r="N95" t="s">
        <v>8269</v>
      </c>
      <c r="O95">
        <f>ROUND(E95/D95*100,0)</f>
        <v>127</v>
      </c>
      <c r="P95">
        <f>IFERROR(ROUND(E95/L95,2),0)</f>
        <v>25.4</v>
      </c>
      <c r="Q95" s="10" t="s">
        <v>8315</v>
      </c>
      <c r="R95" t="s">
        <v>8316</v>
      </c>
      <c r="S95" s="15">
        <f>(((I95/60)/60)/24)+DATE(1970,1,1)</f>
        <v>42418.895833333328</v>
      </c>
    </row>
    <row r="96" spans="1:19" ht="45" x14ac:dyDescent="0.25">
      <c r="A96">
        <v>3820</v>
      </c>
      <c r="B96" s="3" t="s">
        <v>3817</v>
      </c>
      <c r="C96" s="3" t="s">
        <v>7929</v>
      </c>
      <c r="D96" s="6">
        <v>300</v>
      </c>
      <c r="E96" s="8">
        <v>430</v>
      </c>
      <c r="F96" t="s">
        <v>8218</v>
      </c>
      <c r="G96" t="s">
        <v>8224</v>
      </c>
      <c r="H96" t="s">
        <v>8246</v>
      </c>
      <c r="I96">
        <v>1436110717</v>
      </c>
      <c r="J96">
        <v>1433518717</v>
      </c>
      <c r="K96" t="b">
        <v>0</v>
      </c>
      <c r="L96">
        <v>20</v>
      </c>
      <c r="M96" t="b">
        <v>1</v>
      </c>
      <c r="N96" t="s">
        <v>8269</v>
      </c>
      <c r="O96">
        <f>ROUND(E96/D96*100,0)</f>
        <v>143</v>
      </c>
      <c r="P96">
        <f>IFERROR(ROUND(E96/L96,2),0)</f>
        <v>21.5</v>
      </c>
      <c r="Q96" s="10" t="s">
        <v>8315</v>
      </c>
      <c r="R96" t="s">
        <v>8316</v>
      </c>
      <c r="S96" s="15">
        <f>(((I96/60)/60)/24)+DATE(1970,1,1)</f>
        <v>42190.651817129634</v>
      </c>
    </row>
    <row r="97" spans="1:19" ht="60" x14ac:dyDescent="0.25">
      <c r="A97">
        <v>3562</v>
      </c>
      <c r="B97" s="3" t="s">
        <v>3561</v>
      </c>
      <c r="C97" s="3" t="s">
        <v>7672</v>
      </c>
      <c r="D97" s="6">
        <v>315</v>
      </c>
      <c r="E97" s="8">
        <v>469</v>
      </c>
      <c r="F97" t="s">
        <v>8218</v>
      </c>
      <c r="G97" t="s">
        <v>8224</v>
      </c>
      <c r="H97" t="s">
        <v>8246</v>
      </c>
      <c r="I97">
        <v>1457906400</v>
      </c>
      <c r="J97">
        <v>1457115427</v>
      </c>
      <c r="K97" t="b">
        <v>0</v>
      </c>
      <c r="L97">
        <v>31</v>
      </c>
      <c r="M97" t="b">
        <v>1</v>
      </c>
      <c r="N97" t="s">
        <v>8269</v>
      </c>
      <c r="O97">
        <f>ROUND(E97/D97*100,0)</f>
        <v>149</v>
      </c>
      <c r="P97">
        <f>IFERROR(ROUND(E97/L97,2),0)</f>
        <v>15.13</v>
      </c>
      <c r="Q97" s="10" t="s">
        <v>8315</v>
      </c>
      <c r="R97" t="s">
        <v>8316</v>
      </c>
      <c r="S97" s="15">
        <f>(((I97/60)/60)/24)+DATE(1970,1,1)</f>
        <v>42442.916666666672</v>
      </c>
    </row>
    <row r="98" spans="1:19" ht="60" x14ac:dyDescent="0.25">
      <c r="A98">
        <v>3693</v>
      </c>
      <c r="B98" s="3" t="s">
        <v>3690</v>
      </c>
      <c r="C98" s="3" t="s">
        <v>7803</v>
      </c>
      <c r="D98" s="6">
        <v>333</v>
      </c>
      <c r="E98" s="8">
        <v>430</v>
      </c>
      <c r="F98" t="s">
        <v>8218</v>
      </c>
      <c r="G98" t="s">
        <v>8224</v>
      </c>
      <c r="H98" t="s">
        <v>8246</v>
      </c>
      <c r="I98">
        <v>1448922600</v>
      </c>
      <c r="J98">
        <v>1446352529</v>
      </c>
      <c r="K98" t="b">
        <v>0</v>
      </c>
      <c r="L98">
        <v>14</v>
      </c>
      <c r="M98" t="b">
        <v>1</v>
      </c>
      <c r="N98" t="s">
        <v>8269</v>
      </c>
      <c r="O98">
        <f>ROUND(E98/D98*100,0)</f>
        <v>129</v>
      </c>
      <c r="P98">
        <f>IFERROR(ROUND(E98/L98,2),0)</f>
        <v>30.71</v>
      </c>
      <c r="Q98" s="10" t="s">
        <v>8315</v>
      </c>
      <c r="R98" t="s">
        <v>8316</v>
      </c>
      <c r="S98" s="15">
        <f>(((I98/60)/60)/24)+DATE(1970,1,1)</f>
        <v>42338.9375</v>
      </c>
    </row>
    <row r="99" spans="1:19" ht="45" x14ac:dyDescent="0.25">
      <c r="A99">
        <v>2638</v>
      </c>
      <c r="B99" s="3" t="s">
        <v>2638</v>
      </c>
      <c r="C99" s="3" t="s">
        <v>6748</v>
      </c>
      <c r="D99" s="6">
        <v>347</v>
      </c>
      <c r="E99" s="8">
        <v>353</v>
      </c>
      <c r="F99" t="s">
        <v>8218</v>
      </c>
      <c r="G99" t="s">
        <v>8223</v>
      </c>
      <c r="H99" t="s">
        <v>8245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8299</v>
      </c>
      <c r="O99">
        <f>ROUND(E99/D99*100,0)</f>
        <v>102</v>
      </c>
      <c r="P99">
        <f>IFERROR(ROUND(E99/L99,2),0)</f>
        <v>25.21</v>
      </c>
      <c r="Q99" s="10" t="s">
        <v>8317</v>
      </c>
      <c r="R99" t="s">
        <v>8353</v>
      </c>
      <c r="S99" s="15">
        <f>(((I99/60)/60)/24)+DATE(1970,1,1)</f>
        <v>42019.913136574076</v>
      </c>
    </row>
    <row r="100" spans="1:19" ht="30" x14ac:dyDescent="0.25">
      <c r="A100">
        <v>22</v>
      </c>
      <c r="B100" s="3" t="s">
        <v>24</v>
      </c>
      <c r="C100" s="3" t="s">
        <v>4133</v>
      </c>
      <c r="D100" s="6">
        <v>350</v>
      </c>
      <c r="E100" s="8">
        <v>410</v>
      </c>
      <c r="F100" t="s">
        <v>8218</v>
      </c>
      <c r="G100" t="s">
        <v>8223</v>
      </c>
      <c r="H100" t="s">
        <v>8245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8263</v>
      </c>
      <c r="O100">
        <f>ROUND(E100/D100*100,0)</f>
        <v>117</v>
      </c>
      <c r="P100">
        <f>IFERROR(ROUND(E100/L100,2),0)</f>
        <v>51.25</v>
      </c>
      <c r="Q100" s="10" t="s">
        <v>8308</v>
      </c>
      <c r="R100" t="s">
        <v>8309</v>
      </c>
      <c r="S100" s="15">
        <f>(((I100/60)/60)/24)+DATE(1970,1,1)</f>
        <v>42005.332638888889</v>
      </c>
    </row>
    <row r="101" spans="1:19" ht="60" x14ac:dyDescent="0.25">
      <c r="A101">
        <v>95</v>
      </c>
      <c r="B101" s="3" t="s">
        <v>97</v>
      </c>
      <c r="C101" s="3" t="s">
        <v>4206</v>
      </c>
      <c r="D101" s="6">
        <v>350</v>
      </c>
      <c r="E101" s="8">
        <v>460</v>
      </c>
      <c r="F101" t="s">
        <v>8218</v>
      </c>
      <c r="G101" t="s">
        <v>8223</v>
      </c>
      <c r="H101" t="s">
        <v>8245</v>
      </c>
      <c r="I101">
        <v>1330214841</v>
      </c>
      <c r="J101">
        <v>1327622841</v>
      </c>
      <c r="K101" t="b">
        <v>0</v>
      </c>
      <c r="L101">
        <v>21</v>
      </c>
      <c r="M101" t="b">
        <v>1</v>
      </c>
      <c r="N101" t="s">
        <v>8264</v>
      </c>
      <c r="O101">
        <f>ROUND(E101/D101*100,0)</f>
        <v>131</v>
      </c>
      <c r="P101">
        <f>IFERROR(ROUND(E101/L101,2),0)</f>
        <v>21.9</v>
      </c>
      <c r="Q101" s="10" t="s">
        <v>8308</v>
      </c>
      <c r="R101" t="s">
        <v>8310</v>
      </c>
      <c r="S101" s="15">
        <f>(((I101/60)/60)/24)+DATE(1970,1,1)</f>
        <v>40965.005104166667</v>
      </c>
    </row>
    <row r="102" spans="1:19" ht="60" x14ac:dyDescent="0.25">
      <c r="A102">
        <v>818</v>
      </c>
      <c r="B102" s="3" t="s">
        <v>819</v>
      </c>
      <c r="C102" s="3" t="s">
        <v>4928</v>
      </c>
      <c r="D102" s="6">
        <v>350</v>
      </c>
      <c r="E102" s="8">
        <v>545</v>
      </c>
      <c r="F102" t="s">
        <v>8218</v>
      </c>
      <c r="G102" t="s">
        <v>8223</v>
      </c>
      <c r="H102" t="s">
        <v>8245</v>
      </c>
      <c r="I102">
        <v>1344358860</v>
      </c>
      <c r="J102">
        <v>1343682681</v>
      </c>
      <c r="K102" t="b">
        <v>0</v>
      </c>
      <c r="L102">
        <v>19</v>
      </c>
      <c r="M102" t="b">
        <v>1</v>
      </c>
      <c r="N102" t="s">
        <v>8274</v>
      </c>
      <c r="O102">
        <f>ROUND(E102/D102*100,0)</f>
        <v>156</v>
      </c>
      <c r="P102">
        <f>IFERROR(ROUND(E102/L102,2),0)</f>
        <v>28.68</v>
      </c>
      <c r="Q102" s="10" t="s">
        <v>8323</v>
      </c>
      <c r="R102" t="s">
        <v>8324</v>
      </c>
      <c r="S102" s="15">
        <f>(((I102/60)/60)/24)+DATE(1970,1,1)</f>
        <v>41128.709027777775</v>
      </c>
    </row>
    <row r="103" spans="1:19" ht="45" x14ac:dyDescent="0.25">
      <c r="A103">
        <v>1400</v>
      </c>
      <c r="B103" s="3" t="s">
        <v>1401</v>
      </c>
      <c r="C103" s="3" t="s">
        <v>5510</v>
      </c>
      <c r="D103" s="6">
        <v>350</v>
      </c>
      <c r="E103" s="8">
        <v>586</v>
      </c>
      <c r="F103" t="s">
        <v>8218</v>
      </c>
      <c r="G103" t="s">
        <v>8224</v>
      </c>
      <c r="H103" t="s">
        <v>8246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8274</v>
      </c>
      <c r="O103">
        <f>ROUND(E103/D103*100,0)</f>
        <v>167</v>
      </c>
      <c r="P103">
        <f>IFERROR(ROUND(E103/L103,2),0)</f>
        <v>17.239999999999998</v>
      </c>
      <c r="Q103" s="10" t="s">
        <v>8323</v>
      </c>
      <c r="R103" t="s">
        <v>8324</v>
      </c>
      <c r="S103" s="15">
        <f>(((I103/60)/60)/24)+DATE(1970,1,1)</f>
        <v>42533.229166666672</v>
      </c>
    </row>
    <row r="104" spans="1:19" ht="60" x14ac:dyDescent="0.25">
      <c r="A104">
        <v>1832</v>
      </c>
      <c r="B104" s="3" t="s">
        <v>1833</v>
      </c>
      <c r="C104" s="3" t="s">
        <v>5942</v>
      </c>
      <c r="D104" s="6">
        <v>350</v>
      </c>
      <c r="E104" s="8">
        <v>500</v>
      </c>
      <c r="F104" t="s">
        <v>8218</v>
      </c>
      <c r="G104" t="s">
        <v>8223</v>
      </c>
      <c r="H104" t="s">
        <v>8245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8274</v>
      </c>
      <c r="O104">
        <f>ROUND(E104/D104*100,0)</f>
        <v>143</v>
      </c>
      <c r="P104">
        <f>IFERROR(ROUND(E104/L104,2),0)</f>
        <v>25</v>
      </c>
      <c r="Q104" s="10" t="s">
        <v>8323</v>
      </c>
      <c r="R104" t="s">
        <v>8324</v>
      </c>
      <c r="S104" s="15">
        <f>(((I104/60)/60)/24)+DATE(1970,1,1)</f>
        <v>40606.539664351854</v>
      </c>
    </row>
    <row r="105" spans="1:19" ht="45" x14ac:dyDescent="0.25">
      <c r="A105">
        <v>2170</v>
      </c>
      <c r="B105" s="3" t="s">
        <v>2171</v>
      </c>
      <c r="C105" s="3" t="s">
        <v>6280</v>
      </c>
      <c r="D105" s="6">
        <v>350</v>
      </c>
      <c r="E105" s="8">
        <v>633</v>
      </c>
      <c r="F105" t="s">
        <v>8218</v>
      </c>
      <c r="G105" t="s">
        <v>8223</v>
      </c>
      <c r="H105" t="s">
        <v>8245</v>
      </c>
      <c r="I105">
        <v>1440266422</v>
      </c>
      <c r="J105">
        <v>1436810422</v>
      </c>
      <c r="K105" t="b">
        <v>0</v>
      </c>
      <c r="L105">
        <v>19</v>
      </c>
      <c r="M105" t="b">
        <v>1</v>
      </c>
      <c r="N105" t="s">
        <v>8274</v>
      </c>
      <c r="O105">
        <f>ROUND(E105/D105*100,0)</f>
        <v>181</v>
      </c>
      <c r="P105">
        <f>IFERROR(ROUND(E105/L105,2),0)</f>
        <v>33.32</v>
      </c>
      <c r="Q105" s="10" t="s">
        <v>8323</v>
      </c>
      <c r="R105" t="s">
        <v>8324</v>
      </c>
      <c r="S105" s="15">
        <f>(((I105/60)/60)/24)+DATE(1970,1,1)</f>
        <v>42238.750254629631</v>
      </c>
    </row>
    <row r="106" spans="1:19" ht="30" x14ac:dyDescent="0.25">
      <c r="A106">
        <v>3309</v>
      </c>
      <c r="B106" s="3" t="s">
        <v>3309</v>
      </c>
      <c r="C106" s="3" t="s">
        <v>7419</v>
      </c>
      <c r="D106" s="6">
        <v>350</v>
      </c>
      <c r="E106" s="8">
        <v>558</v>
      </c>
      <c r="F106" t="s">
        <v>8218</v>
      </c>
      <c r="G106" t="s">
        <v>8224</v>
      </c>
      <c r="H106" t="s">
        <v>8246</v>
      </c>
      <c r="I106">
        <v>1476632178</v>
      </c>
      <c r="J106">
        <v>1473953778</v>
      </c>
      <c r="K106" t="b">
        <v>0</v>
      </c>
      <c r="L106">
        <v>31</v>
      </c>
      <c r="M106" t="b">
        <v>1</v>
      </c>
      <c r="N106" t="s">
        <v>8269</v>
      </c>
      <c r="O106">
        <f>ROUND(E106/D106*100,0)</f>
        <v>159</v>
      </c>
      <c r="P106">
        <f>IFERROR(ROUND(E106/L106,2),0)</f>
        <v>18</v>
      </c>
      <c r="Q106" s="10" t="s">
        <v>8315</v>
      </c>
      <c r="R106" t="s">
        <v>8316</v>
      </c>
      <c r="S106" s="15">
        <f>(((I106/60)/60)/24)+DATE(1970,1,1)</f>
        <v>42659.650208333333</v>
      </c>
    </row>
    <row r="107" spans="1:19" ht="45" x14ac:dyDescent="0.25">
      <c r="A107">
        <v>3405</v>
      </c>
      <c r="B107" s="3" t="s">
        <v>3404</v>
      </c>
      <c r="C107" s="3" t="s">
        <v>7515</v>
      </c>
      <c r="D107" s="6">
        <v>350</v>
      </c>
      <c r="E107" s="8">
        <v>481.5</v>
      </c>
      <c r="F107" t="s">
        <v>8218</v>
      </c>
      <c r="G107" t="s">
        <v>8224</v>
      </c>
      <c r="H107" t="s">
        <v>8246</v>
      </c>
      <c r="I107">
        <v>1456876740</v>
      </c>
      <c r="J107">
        <v>1455063886</v>
      </c>
      <c r="K107" t="b">
        <v>0</v>
      </c>
      <c r="L107">
        <v>17</v>
      </c>
      <c r="M107" t="b">
        <v>1</v>
      </c>
      <c r="N107" t="s">
        <v>8269</v>
      </c>
      <c r="O107">
        <f>ROUND(E107/D107*100,0)</f>
        <v>138</v>
      </c>
      <c r="P107">
        <f>IFERROR(ROUND(E107/L107,2),0)</f>
        <v>28.32</v>
      </c>
      <c r="Q107" s="10" t="s">
        <v>8315</v>
      </c>
      <c r="R107" t="s">
        <v>8316</v>
      </c>
      <c r="S107" s="15">
        <f>(((I107/60)/60)/24)+DATE(1970,1,1)</f>
        <v>42430.999305555553</v>
      </c>
    </row>
    <row r="108" spans="1:19" ht="60" x14ac:dyDescent="0.25">
      <c r="A108">
        <v>3521</v>
      </c>
      <c r="B108" s="3" t="s">
        <v>3520</v>
      </c>
      <c r="C108" s="3" t="s">
        <v>7631</v>
      </c>
      <c r="D108" s="6">
        <v>350</v>
      </c>
      <c r="E108" s="8">
        <v>593</v>
      </c>
      <c r="F108" t="s">
        <v>8218</v>
      </c>
      <c r="G108" t="s">
        <v>8223</v>
      </c>
      <c r="H108" t="s">
        <v>8245</v>
      </c>
      <c r="I108">
        <v>1411980020</v>
      </c>
      <c r="J108">
        <v>1409388020</v>
      </c>
      <c r="K108" t="b">
        <v>0</v>
      </c>
      <c r="L108">
        <v>13</v>
      </c>
      <c r="M108" t="b">
        <v>1</v>
      </c>
      <c r="N108" t="s">
        <v>8269</v>
      </c>
      <c r="O108">
        <f>ROUND(E108/D108*100,0)</f>
        <v>169</v>
      </c>
      <c r="P108">
        <f>IFERROR(ROUND(E108/L108,2),0)</f>
        <v>45.62</v>
      </c>
      <c r="Q108" s="10" t="s">
        <v>8315</v>
      </c>
      <c r="R108" t="s">
        <v>8316</v>
      </c>
      <c r="S108" s="15">
        <f>(((I108/60)/60)/24)+DATE(1970,1,1)</f>
        <v>41911.361342592594</v>
      </c>
    </row>
    <row r="109" spans="1:19" ht="45" x14ac:dyDescent="0.25">
      <c r="A109">
        <v>3558</v>
      </c>
      <c r="B109" s="3" t="s">
        <v>3557</v>
      </c>
      <c r="C109" s="3" t="s">
        <v>7668</v>
      </c>
      <c r="D109" s="6">
        <v>350</v>
      </c>
      <c r="E109" s="8">
        <v>504</v>
      </c>
      <c r="F109" t="s">
        <v>8218</v>
      </c>
      <c r="G109" t="s">
        <v>8224</v>
      </c>
      <c r="H109" t="s">
        <v>8246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8269</v>
      </c>
      <c r="O109">
        <f>ROUND(E109/D109*100,0)</f>
        <v>144</v>
      </c>
      <c r="P109">
        <f>IFERROR(ROUND(E109/L109,2),0)</f>
        <v>22.91</v>
      </c>
      <c r="Q109" s="10" t="s">
        <v>8315</v>
      </c>
      <c r="R109" t="s">
        <v>8316</v>
      </c>
      <c r="S109" s="15">
        <f>(((I109/60)/60)/24)+DATE(1970,1,1)</f>
        <v>42181.875</v>
      </c>
    </row>
    <row r="110" spans="1:19" ht="45" x14ac:dyDescent="0.25">
      <c r="A110">
        <v>3686</v>
      </c>
      <c r="B110" s="3" t="s">
        <v>3683</v>
      </c>
      <c r="C110" s="3" t="s">
        <v>7796</v>
      </c>
      <c r="D110" s="6">
        <v>350</v>
      </c>
      <c r="E110" s="8">
        <v>355</v>
      </c>
      <c r="F110" t="s">
        <v>8218</v>
      </c>
      <c r="G110" t="s">
        <v>8223</v>
      </c>
      <c r="H110" t="s">
        <v>8245</v>
      </c>
      <c r="I110">
        <v>1440820740</v>
      </c>
      <c r="J110">
        <v>1439567660</v>
      </c>
      <c r="K110" t="b">
        <v>0</v>
      </c>
      <c r="L110">
        <v>6</v>
      </c>
      <c r="M110" t="b">
        <v>1</v>
      </c>
      <c r="N110" t="s">
        <v>8269</v>
      </c>
      <c r="O110">
        <f>ROUND(E110/D110*100,0)</f>
        <v>101</v>
      </c>
      <c r="P110">
        <f>IFERROR(ROUND(E110/L110,2),0)</f>
        <v>59.17</v>
      </c>
      <c r="Q110" s="10" t="s">
        <v>8315</v>
      </c>
      <c r="R110" t="s">
        <v>8316</v>
      </c>
      <c r="S110" s="15">
        <f>(((I110/60)/60)/24)+DATE(1970,1,1)</f>
        <v>42245.165972222225</v>
      </c>
    </row>
    <row r="111" spans="1:19" ht="45" x14ac:dyDescent="0.25">
      <c r="A111">
        <v>3787</v>
      </c>
      <c r="B111" s="3" t="s">
        <v>3784</v>
      </c>
      <c r="C111" s="3" t="s">
        <v>7897</v>
      </c>
      <c r="D111" s="6">
        <v>350</v>
      </c>
      <c r="E111" s="8">
        <v>351</v>
      </c>
      <c r="F111" t="s">
        <v>8218</v>
      </c>
      <c r="G111" t="s">
        <v>8223</v>
      </c>
      <c r="H111" t="s">
        <v>8245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8303</v>
      </c>
      <c r="O111">
        <f>ROUND(E111/D111*100,0)</f>
        <v>100</v>
      </c>
      <c r="P111">
        <f>IFERROR(ROUND(E111/L111,2),0)</f>
        <v>35.1</v>
      </c>
      <c r="Q111" s="10" t="s">
        <v>8315</v>
      </c>
      <c r="R111" t="s">
        <v>8357</v>
      </c>
      <c r="S111" s="15">
        <f>(((I111/60)/60)/24)+DATE(1970,1,1)</f>
        <v>42196.165972222225</v>
      </c>
    </row>
    <row r="112" spans="1:19" ht="45" x14ac:dyDescent="0.25">
      <c r="A112">
        <v>77</v>
      </c>
      <c r="B112" s="3" t="s">
        <v>79</v>
      </c>
      <c r="C112" s="3" t="s">
        <v>4188</v>
      </c>
      <c r="D112" s="6">
        <v>400</v>
      </c>
      <c r="E112" s="8">
        <v>1570</v>
      </c>
      <c r="F112" t="s">
        <v>8218</v>
      </c>
      <c r="G112" t="s">
        <v>8223</v>
      </c>
      <c r="H112" t="s">
        <v>8245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393</v>
      </c>
      <c r="P112">
        <f>IFERROR(ROUND(E112/L112,2),0)</f>
        <v>60.38</v>
      </c>
      <c r="Q112" s="10" t="s">
        <v>8308</v>
      </c>
      <c r="R112" t="s">
        <v>8310</v>
      </c>
      <c r="S112" s="15">
        <f>(((I112/60)/60)/24)+DATE(1970,1,1)</f>
        <v>41050.124305555553</v>
      </c>
    </row>
    <row r="113" spans="1:19" ht="45" x14ac:dyDescent="0.25">
      <c r="A113">
        <v>97</v>
      </c>
      <c r="B113" s="3" t="s">
        <v>99</v>
      </c>
      <c r="C113" s="3" t="s">
        <v>4208</v>
      </c>
      <c r="D113" s="6">
        <v>400</v>
      </c>
      <c r="E113" s="8">
        <v>425</v>
      </c>
      <c r="F113" t="s">
        <v>8218</v>
      </c>
      <c r="G113" t="s">
        <v>8223</v>
      </c>
      <c r="H113" t="s">
        <v>8245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8264</v>
      </c>
      <c r="O113">
        <f>ROUND(E113/D113*100,0)</f>
        <v>106</v>
      </c>
      <c r="P113">
        <f>IFERROR(ROUND(E113/L113,2),0)</f>
        <v>53.13</v>
      </c>
      <c r="Q113" s="10" t="s">
        <v>8308</v>
      </c>
      <c r="R113" t="s">
        <v>8310</v>
      </c>
      <c r="S113" s="15">
        <f>(((I113/60)/60)/24)+DATE(1970,1,1)</f>
        <v>40736.135208333333</v>
      </c>
    </row>
    <row r="114" spans="1:19" ht="30" x14ac:dyDescent="0.25">
      <c r="A114">
        <v>819</v>
      </c>
      <c r="B114" s="3" t="s">
        <v>820</v>
      </c>
      <c r="C114" s="3" t="s">
        <v>4929</v>
      </c>
      <c r="D114" s="6">
        <v>400</v>
      </c>
      <c r="E114" s="8">
        <v>435</v>
      </c>
      <c r="F114" t="s">
        <v>8218</v>
      </c>
      <c r="G114" t="s">
        <v>8223</v>
      </c>
      <c r="H114" t="s">
        <v>8245</v>
      </c>
      <c r="I114">
        <v>1387601040</v>
      </c>
      <c r="J114">
        <v>1386806254</v>
      </c>
      <c r="K114" t="b">
        <v>0</v>
      </c>
      <c r="L114">
        <v>14</v>
      </c>
      <c r="M114" t="b">
        <v>1</v>
      </c>
      <c r="N114" t="s">
        <v>8274</v>
      </c>
      <c r="O114">
        <f>ROUND(E114/D114*100,0)</f>
        <v>109</v>
      </c>
      <c r="P114">
        <f>IFERROR(ROUND(E114/L114,2),0)</f>
        <v>31.07</v>
      </c>
      <c r="Q114" s="10" t="s">
        <v>8323</v>
      </c>
      <c r="R114" t="s">
        <v>8324</v>
      </c>
      <c r="S114" s="15">
        <f>(((I114/60)/60)/24)+DATE(1970,1,1)</f>
        <v>41629.197222222225</v>
      </c>
    </row>
    <row r="115" spans="1:19" ht="30" x14ac:dyDescent="0.25">
      <c r="A115">
        <v>1386</v>
      </c>
      <c r="B115" s="3" t="s">
        <v>1387</v>
      </c>
      <c r="C115" s="3" t="s">
        <v>5496</v>
      </c>
      <c r="D115" s="6">
        <v>400</v>
      </c>
      <c r="E115" s="8">
        <v>875</v>
      </c>
      <c r="F115" t="s">
        <v>8218</v>
      </c>
      <c r="G115" t="s">
        <v>8223</v>
      </c>
      <c r="H115" t="s">
        <v>8245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8274</v>
      </c>
      <c r="O115">
        <f>ROUND(E115/D115*100,0)</f>
        <v>219</v>
      </c>
      <c r="P115">
        <f>IFERROR(ROUND(E115/L115,2),0)</f>
        <v>62.5</v>
      </c>
      <c r="Q115" s="10" t="s">
        <v>8323</v>
      </c>
      <c r="R115" t="s">
        <v>8324</v>
      </c>
      <c r="S115" s="15">
        <f>(((I115/60)/60)/24)+DATE(1970,1,1)</f>
        <v>42214.646863425922</v>
      </c>
    </row>
    <row r="116" spans="1:19" ht="60" x14ac:dyDescent="0.25">
      <c r="A116">
        <v>1640</v>
      </c>
      <c r="B116" s="3" t="s">
        <v>1641</v>
      </c>
      <c r="C116" s="3" t="s">
        <v>5750</v>
      </c>
      <c r="D116" s="6">
        <v>400</v>
      </c>
      <c r="E116" s="8">
        <v>679.44</v>
      </c>
      <c r="F116" t="s">
        <v>8218</v>
      </c>
      <c r="G116" t="s">
        <v>8223</v>
      </c>
      <c r="H116" t="s">
        <v>8245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8274</v>
      </c>
      <c r="O116">
        <f>ROUND(E116/D116*100,0)</f>
        <v>170</v>
      </c>
      <c r="P116">
        <f>IFERROR(ROUND(E116/L116,2),0)</f>
        <v>39.97</v>
      </c>
      <c r="Q116" s="10" t="s">
        <v>8323</v>
      </c>
      <c r="R116" t="s">
        <v>8324</v>
      </c>
      <c r="S116" s="15">
        <f>(((I116/60)/60)/24)+DATE(1970,1,1)</f>
        <v>40393.082638888889</v>
      </c>
    </row>
    <row r="117" spans="1:19" ht="60" x14ac:dyDescent="0.25">
      <c r="A117">
        <v>1833</v>
      </c>
      <c r="B117" s="3" t="s">
        <v>1834</v>
      </c>
      <c r="C117" s="3" t="s">
        <v>5943</v>
      </c>
      <c r="D117" s="6">
        <v>400</v>
      </c>
      <c r="E117" s="8">
        <v>1050</v>
      </c>
      <c r="F117" t="s">
        <v>8218</v>
      </c>
      <c r="G117" t="s">
        <v>8223</v>
      </c>
      <c r="H117" t="s">
        <v>8245</v>
      </c>
      <c r="I117">
        <v>1362211140</v>
      </c>
      <c r="J117">
        <v>1359421403</v>
      </c>
      <c r="K117" t="b">
        <v>0</v>
      </c>
      <c r="L117">
        <v>25</v>
      </c>
      <c r="M117" t="b">
        <v>1</v>
      </c>
      <c r="N117" t="s">
        <v>8274</v>
      </c>
      <c r="O117">
        <f>ROUND(E117/D117*100,0)</f>
        <v>263</v>
      </c>
      <c r="P117">
        <f>IFERROR(ROUND(E117/L117,2),0)</f>
        <v>42</v>
      </c>
      <c r="Q117" s="10" t="s">
        <v>8323</v>
      </c>
      <c r="R117" t="s">
        <v>8324</v>
      </c>
      <c r="S117" s="15">
        <f>(((I117/60)/60)/24)+DATE(1970,1,1)</f>
        <v>41335.332638888889</v>
      </c>
    </row>
    <row r="118" spans="1:19" ht="30" x14ac:dyDescent="0.25">
      <c r="A118">
        <v>2161</v>
      </c>
      <c r="B118" s="3" t="s">
        <v>2162</v>
      </c>
      <c r="C118" s="3" t="s">
        <v>6271</v>
      </c>
      <c r="D118" s="6">
        <v>400</v>
      </c>
      <c r="E118" s="8">
        <v>463</v>
      </c>
      <c r="F118" t="s">
        <v>8218</v>
      </c>
      <c r="G118" t="s">
        <v>8223</v>
      </c>
      <c r="H118" t="s">
        <v>8245</v>
      </c>
      <c r="I118">
        <v>1443040059</v>
      </c>
      <c r="J118">
        <v>1440448059</v>
      </c>
      <c r="K118" t="b">
        <v>0</v>
      </c>
      <c r="L118">
        <v>13</v>
      </c>
      <c r="M118" t="b">
        <v>1</v>
      </c>
      <c r="N118" t="s">
        <v>8274</v>
      </c>
      <c r="O118">
        <f>ROUND(E118/D118*100,0)</f>
        <v>116</v>
      </c>
      <c r="P118">
        <f>IFERROR(ROUND(E118/L118,2),0)</f>
        <v>35.619999999999997</v>
      </c>
      <c r="Q118" s="10" t="s">
        <v>8323</v>
      </c>
      <c r="R118" t="s">
        <v>8324</v>
      </c>
      <c r="S118" s="15">
        <f>(((I118/60)/60)/24)+DATE(1970,1,1)</f>
        <v>42270.852534722217</v>
      </c>
    </row>
    <row r="119" spans="1:19" ht="45" x14ac:dyDescent="0.25">
      <c r="A119">
        <v>2317</v>
      </c>
      <c r="B119" s="3" t="s">
        <v>2318</v>
      </c>
      <c r="C119" s="3" t="s">
        <v>6427</v>
      </c>
      <c r="D119" s="6">
        <v>400</v>
      </c>
      <c r="E119" s="8">
        <v>416</v>
      </c>
      <c r="F119" t="s">
        <v>8218</v>
      </c>
      <c r="G119" t="s">
        <v>8223</v>
      </c>
      <c r="H119" t="s">
        <v>8245</v>
      </c>
      <c r="I119">
        <v>1266210000</v>
      </c>
      <c r="J119">
        <v>1263474049</v>
      </c>
      <c r="K119" t="b">
        <v>1</v>
      </c>
      <c r="L119">
        <v>22</v>
      </c>
      <c r="M119" t="b">
        <v>1</v>
      </c>
      <c r="N119" t="s">
        <v>8277</v>
      </c>
      <c r="O119">
        <f>ROUND(E119/D119*100,0)</f>
        <v>104</v>
      </c>
      <c r="P119">
        <f>IFERROR(ROUND(E119/L119,2),0)</f>
        <v>18.91</v>
      </c>
      <c r="Q119" s="10" t="s">
        <v>8323</v>
      </c>
      <c r="R119" t="s">
        <v>8327</v>
      </c>
      <c r="S119" s="15">
        <f>(((I119/60)/60)/24)+DATE(1970,1,1)</f>
        <v>40224.208333333336</v>
      </c>
    </row>
    <row r="120" spans="1:19" ht="60" x14ac:dyDescent="0.25">
      <c r="A120">
        <v>2448</v>
      </c>
      <c r="B120" s="3" t="s">
        <v>2449</v>
      </c>
      <c r="C120" s="3" t="s">
        <v>6558</v>
      </c>
      <c r="D120" s="6">
        <v>400</v>
      </c>
      <c r="E120" s="8">
        <v>430</v>
      </c>
      <c r="F120" t="s">
        <v>8218</v>
      </c>
      <c r="G120" t="s">
        <v>8223</v>
      </c>
      <c r="H120" t="s">
        <v>8245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8296</v>
      </c>
      <c r="O120">
        <f>ROUND(E120/D120*100,0)</f>
        <v>108</v>
      </c>
      <c r="P120">
        <f>IFERROR(ROUND(E120/L120,2),0)</f>
        <v>47.78</v>
      </c>
      <c r="Q120" s="10" t="s">
        <v>8334</v>
      </c>
      <c r="R120" t="s">
        <v>8350</v>
      </c>
      <c r="S120" s="15">
        <f>(((I120/60)/60)/24)+DATE(1970,1,1)</f>
        <v>42613.233333333337</v>
      </c>
    </row>
    <row r="121" spans="1:19" ht="60" x14ac:dyDescent="0.25">
      <c r="A121">
        <v>2805</v>
      </c>
      <c r="B121" s="3" t="s">
        <v>2805</v>
      </c>
      <c r="C121" s="3" t="s">
        <v>6915</v>
      </c>
      <c r="D121" s="6">
        <v>400</v>
      </c>
      <c r="E121" s="8">
        <v>440</v>
      </c>
      <c r="F121" t="s">
        <v>8218</v>
      </c>
      <c r="G121" t="s">
        <v>8224</v>
      </c>
      <c r="H121" t="s">
        <v>8246</v>
      </c>
      <c r="I121">
        <v>1440245273</v>
      </c>
      <c r="J121">
        <v>1438085273</v>
      </c>
      <c r="K121" t="b">
        <v>0</v>
      </c>
      <c r="L121">
        <v>18</v>
      </c>
      <c r="M121" t="b">
        <v>1</v>
      </c>
      <c r="N121" t="s">
        <v>8269</v>
      </c>
      <c r="O121">
        <f>ROUND(E121/D121*100,0)</f>
        <v>110</v>
      </c>
      <c r="P121">
        <f>IFERROR(ROUND(E121/L121,2),0)</f>
        <v>24.44</v>
      </c>
      <c r="Q121" s="10" t="s">
        <v>8315</v>
      </c>
      <c r="R121" t="s">
        <v>8316</v>
      </c>
      <c r="S121" s="15">
        <f>(((I121/60)/60)/24)+DATE(1970,1,1)</f>
        <v>42238.505474537036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0" t="s">
        <v>8308</v>
      </c>
      <c r="R122" t="s">
        <v>8311</v>
      </c>
      <c r="S122" s="15">
        <f>(((I122/60)/60)/24)+DATE(1970,1,1)</f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0" t="s">
        <v>8308</v>
      </c>
      <c r="R123" t="s">
        <v>8311</v>
      </c>
      <c r="S123" s="15">
        <f>(((I123/60)/60)/24)+DATE(1970,1,1)</f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8308</v>
      </c>
      <c r="R124" t="s">
        <v>8311</v>
      </c>
      <c r="S124" s="15">
        <f>(((I124/60)/60)/24)+DATE(1970,1,1)</f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0" t="s">
        <v>8308</v>
      </c>
      <c r="R125" t="s">
        <v>8311</v>
      </c>
      <c r="S125" s="15">
        <f>(((I125/60)/60)/24)+DATE(1970,1,1)</f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0" t="s">
        <v>8308</v>
      </c>
      <c r="R126" t="s">
        <v>8311</v>
      </c>
      <c r="S126" s="15">
        <f>(((I126/60)/60)/24)+DATE(1970,1,1)</f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0" t="s">
        <v>8308</v>
      </c>
      <c r="R127" t="s">
        <v>8311</v>
      </c>
      <c r="S127" s="15">
        <f>(((I127/60)/60)/24)+DATE(1970,1,1)</f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0" t="s">
        <v>8308</v>
      </c>
      <c r="R128" t="s">
        <v>8311</v>
      </c>
      <c r="S128" s="15">
        <f>(((I128/60)/60)/24)+DATE(1970,1,1)</f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0" t="s">
        <v>8308</v>
      </c>
      <c r="R129" t="s">
        <v>8311</v>
      </c>
      <c r="S129" s="15">
        <f>(((I129/60)/60)/24)+DATE(1970,1,1)</f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0" t="s">
        <v>8308</v>
      </c>
      <c r="R130" t="s">
        <v>8311</v>
      </c>
      <c r="S130" s="15">
        <f>(((I130/60)/60)/24)+DATE(1970,1,1)</f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0" t="s">
        <v>8308</v>
      </c>
      <c r="R131" t="s">
        <v>8311</v>
      </c>
      <c r="S131" s="15">
        <f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0" t="s">
        <v>8308</v>
      </c>
      <c r="R132" t="s">
        <v>8311</v>
      </c>
      <c r="S132" s="15">
        <f>(((I132/60)/60)/24)+DATE(1970,1,1)</f>
        <v>41806.844444444447</v>
      </c>
    </row>
    <row r="133" spans="1:19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0" t="s">
        <v>8308</v>
      </c>
      <c r="R133" t="s">
        <v>8311</v>
      </c>
      <c r="S133" s="15">
        <f>(((I133/60)/60)/24)+DATE(1970,1,1)</f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0" t="s">
        <v>8308</v>
      </c>
      <c r="R134" t="s">
        <v>8311</v>
      </c>
      <c r="S134" s="15">
        <f>(((I134/60)/60)/24)+DATE(1970,1,1)</f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0" t="s">
        <v>8308</v>
      </c>
      <c r="R135" t="s">
        <v>8311</v>
      </c>
      <c r="S135" s="15">
        <f>(((I135/60)/60)/24)+DATE(1970,1,1)</f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0" t="s">
        <v>8308</v>
      </c>
      <c r="R136" t="s">
        <v>8311</v>
      </c>
      <c r="S136" s="15">
        <f>(((I136/60)/60)/24)+DATE(1970,1,1)</f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0" t="s">
        <v>8308</v>
      </c>
      <c r="R137" t="s">
        <v>8311</v>
      </c>
      <c r="S137" s="15">
        <f>(((I137/60)/60)/24)+DATE(1970,1,1)</f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0" t="s">
        <v>8308</v>
      </c>
      <c r="R138" t="s">
        <v>8311</v>
      </c>
      <c r="S138" s="15">
        <f>(((I138/60)/60)/24)+DATE(1970,1,1)</f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0" t="s">
        <v>8308</v>
      </c>
      <c r="R139" t="s">
        <v>8311</v>
      </c>
      <c r="S139" s="15">
        <f>(((I139/60)/60)/24)+DATE(1970,1,1)</f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0" t="s">
        <v>8308</v>
      </c>
      <c r="R140" t="s">
        <v>8311</v>
      </c>
      <c r="S140" s="15">
        <f>(((I140/60)/60)/24)+DATE(1970,1,1)</f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0" t="s">
        <v>8308</v>
      </c>
      <c r="R141" t="s">
        <v>8311</v>
      </c>
      <c r="S141" s="15">
        <f>(((I141/60)/60)/24)+DATE(1970,1,1)</f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0" t="s">
        <v>8308</v>
      </c>
      <c r="R142" t="s">
        <v>8311</v>
      </c>
      <c r="S142" s="15">
        <f>(((I142/60)/60)/24)+DATE(1970,1,1)</f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0" t="s">
        <v>8308</v>
      </c>
      <c r="R143" t="s">
        <v>8311</v>
      </c>
      <c r="S143" s="15">
        <f>(((I143/60)/60)/24)+DATE(1970,1,1)</f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0" t="s">
        <v>8308</v>
      </c>
      <c r="R144" t="s">
        <v>8311</v>
      </c>
      <c r="S144" s="15">
        <f>(((I144/60)/60)/24)+DATE(1970,1,1)</f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0" t="s">
        <v>8308</v>
      </c>
      <c r="R145" t="s">
        <v>8311</v>
      </c>
      <c r="S145" s="15">
        <f>(((I145/60)/60)/24)+DATE(1970,1,1)</f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0" t="s">
        <v>8308</v>
      </c>
      <c r="R146" t="s">
        <v>8311</v>
      </c>
      <c r="S146" s="15">
        <f>(((I146/60)/60)/24)+DATE(1970,1,1)</f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0" t="s">
        <v>8308</v>
      </c>
      <c r="R147" t="s">
        <v>8311</v>
      </c>
      <c r="S147" s="15">
        <f>(((I147/60)/60)/24)+DATE(1970,1,1)</f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0" t="s">
        <v>8308</v>
      </c>
      <c r="R148" t="s">
        <v>8311</v>
      </c>
      <c r="S148" s="15">
        <f>(((I148/60)/60)/24)+DATE(1970,1,1)</f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0" t="s">
        <v>8308</v>
      </c>
      <c r="R149" t="s">
        <v>8311</v>
      </c>
      <c r="S149" s="15">
        <f>(((I149/60)/60)/24)+DATE(1970,1,1)</f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0" t="s">
        <v>8308</v>
      </c>
      <c r="R150" t="s">
        <v>8311</v>
      </c>
      <c r="S150" s="15">
        <f>(((I150/60)/60)/24)+DATE(1970,1,1)</f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0" t="s">
        <v>8308</v>
      </c>
      <c r="R151" t="s">
        <v>8311</v>
      </c>
      <c r="S151" s="15">
        <f>(((I151/60)/60)/24)+DATE(1970,1,1)</f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0" t="s">
        <v>8308</v>
      </c>
      <c r="R152" t="s">
        <v>8311</v>
      </c>
      <c r="S152" s="15">
        <f>(((I152/60)/60)/24)+DATE(1970,1,1)</f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0" t="s">
        <v>8308</v>
      </c>
      <c r="R153" t="s">
        <v>8311</v>
      </c>
      <c r="S153" s="15">
        <f>(((I153/60)/60)/24)+DATE(1970,1,1)</f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0" t="s">
        <v>8308</v>
      </c>
      <c r="R154" t="s">
        <v>8311</v>
      </c>
      <c r="S154" s="15">
        <f>(((I154/60)/60)/24)+DATE(1970,1,1)</f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0" t="s">
        <v>8308</v>
      </c>
      <c r="R155" t="s">
        <v>8311</v>
      </c>
      <c r="S155" s="15">
        <f>(((I155/60)/60)/24)+DATE(1970,1,1)</f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0" t="s">
        <v>8308</v>
      </c>
      <c r="R156" t="s">
        <v>8311</v>
      </c>
      <c r="S156" s="15">
        <f>(((I156/60)/60)/24)+DATE(1970,1,1)</f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0" t="s">
        <v>8308</v>
      </c>
      <c r="R157" t="s">
        <v>8311</v>
      </c>
      <c r="S157" s="15">
        <f>(((I157/60)/60)/24)+DATE(1970,1,1)</f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0" t="s">
        <v>8308</v>
      </c>
      <c r="R158" t="s">
        <v>8311</v>
      </c>
      <c r="S158" s="15">
        <f>(((I158/60)/60)/24)+DATE(1970,1,1)</f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0" t="s">
        <v>8308</v>
      </c>
      <c r="R159" t="s">
        <v>8311</v>
      </c>
      <c r="S159" s="15">
        <f>(((I159/60)/60)/24)+DATE(1970,1,1)</f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0" t="s">
        <v>8308</v>
      </c>
      <c r="R160" t="s">
        <v>8311</v>
      </c>
      <c r="S160" s="15">
        <f>(((I160/60)/60)/24)+DATE(1970,1,1)</f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0" t="s">
        <v>8308</v>
      </c>
      <c r="R161" t="s">
        <v>8311</v>
      </c>
      <c r="S161" s="15">
        <f>(((I161/60)/60)/24)+DATE(1970,1,1)</f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0" t="s">
        <v>8308</v>
      </c>
      <c r="R162" t="s">
        <v>8312</v>
      </c>
      <c r="S162" s="15">
        <f>(((I162/60)/60)/24)+DATE(1970,1,1)</f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0" t="s">
        <v>8308</v>
      </c>
      <c r="R163" t="s">
        <v>8312</v>
      </c>
      <c r="S163" s="15">
        <f>(((I163/60)/60)/24)+DATE(1970,1,1)</f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0" t="s">
        <v>8308</v>
      </c>
      <c r="R164" t="s">
        <v>8312</v>
      </c>
      <c r="S164" s="15">
        <f>(((I164/60)/60)/24)+DATE(1970,1,1)</f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0" t="s">
        <v>8308</v>
      </c>
      <c r="R165" t="s">
        <v>8312</v>
      </c>
      <c r="S165" s="15">
        <f>(((I165/60)/60)/24)+DATE(1970,1,1)</f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0" t="s">
        <v>8308</v>
      </c>
      <c r="R166" t="s">
        <v>8312</v>
      </c>
      <c r="S166" s="15">
        <f>(((I166/60)/60)/24)+DATE(1970,1,1)</f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0" t="s">
        <v>8308</v>
      </c>
      <c r="R167" t="s">
        <v>8312</v>
      </c>
      <c r="S167" s="15">
        <f>(((I167/60)/60)/24)+DATE(1970,1,1)</f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0" t="s">
        <v>8308</v>
      </c>
      <c r="R168" t="s">
        <v>8312</v>
      </c>
      <c r="S168" s="15">
        <f>(((I168/60)/60)/24)+DATE(1970,1,1)</f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0" t="s">
        <v>8308</v>
      </c>
      <c r="R169" t="s">
        <v>8312</v>
      </c>
      <c r="S169" s="15">
        <f>(((I169/60)/60)/24)+DATE(1970,1,1)</f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0" t="s">
        <v>8308</v>
      </c>
      <c r="R170" t="s">
        <v>8312</v>
      </c>
      <c r="S170" s="15">
        <f>(((I170/60)/60)/24)+DATE(1970,1,1)</f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0" t="s">
        <v>8308</v>
      </c>
      <c r="R171" t="s">
        <v>8312</v>
      </c>
      <c r="S171" s="15">
        <f>(((I171/60)/60)/24)+DATE(1970,1,1)</f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0" t="s">
        <v>8308</v>
      </c>
      <c r="R172" t="s">
        <v>8312</v>
      </c>
      <c r="S172" s="15">
        <f>(((I172/60)/60)/24)+DATE(1970,1,1)</f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0" t="s">
        <v>8308</v>
      </c>
      <c r="R173" t="s">
        <v>8312</v>
      </c>
      <c r="S173" s="15">
        <f>(((I173/60)/60)/24)+DATE(1970,1,1)</f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0" t="s">
        <v>8308</v>
      </c>
      <c r="R174" t="s">
        <v>8312</v>
      </c>
      <c r="S174" s="15">
        <f>(((I174/60)/60)/24)+DATE(1970,1,1)</f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0" t="s">
        <v>8308</v>
      </c>
      <c r="R175" t="s">
        <v>8312</v>
      </c>
      <c r="S175" s="15">
        <f>(((I175/60)/60)/24)+DATE(1970,1,1)</f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0" t="s">
        <v>8308</v>
      </c>
      <c r="R176" t="s">
        <v>8312</v>
      </c>
      <c r="S176" s="15">
        <f>(((I176/60)/60)/24)+DATE(1970,1,1)</f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0" t="s">
        <v>8308</v>
      </c>
      <c r="R177" t="s">
        <v>8312</v>
      </c>
      <c r="S177" s="15">
        <f>(((I177/60)/60)/24)+DATE(1970,1,1)</f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0" t="s">
        <v>8308</v>
      </c>
      <c r="R178" t="s">
        <v>8312</v>
      </c>
      <c r="S178" s="15">
        <f>(((I178/60)/60)/24)+DATE(1970,1,1)</f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0" t="s">
        <v>8308</v>
      </c>
      <c r="R179" t="s">
        <v>8312</v>
      </c>
      <c r="S179" s="15">
        <f>(((I179/60)/60)/24)+DATE(1970,1,1)</f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0" t="s">
        <v>8308</v>
      </c>
      <c r="R180" t="s">
        <v>8312</v>
      </c>
      <c r="S180" s="15">
        <f>(((I180/60)/60)/24)+DATE(1970,1,1)</f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0" t="s">
        <v>8308</v>
      </c>
      <c r="R181" t="s">
        <v>8312</v>
      </c>
      <c r="S181" s="15">
        <f>(((I181/60)/60)/24)+DATE(1970,1,1)</f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0" t="s">
        <v>8308</v>
      </c>
      <c r="R182" t="s">
        <v>8312</v>
      </c>
      <c r="S182" s="15">
        <f>(((I182/60)/60)/24)+DATE(1970,1,1)</f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0" t="s">
        <v>8308</v>
      </c>
      <c r="R183" t="s">
        <v>8312</v>
      </c>
      <c r="S183" s="15">
        <f>(((I183/60)/60)/24)+DATE(1970,1,1)</f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0" t="s">
        <v>8308</v>
      </c>
      <c r="R184" t="s">
        <v>8312</v>
      </c>
      <c r="S184" s="15">
        <f>(((I184/60)/60)/24)+DATE(1970,1,1)</f>
        <v>42742.011944444443</v>
      </c>
    </row>
    <row r="185" spans="1:19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0" t="s">
        <v>8308</v>
      </c>
      <c r="R185" t="s">
        <v>8312</v>
      </c>
      <c r="S185" s="15">
        <f>(((I185/60)/60)/24)+DATE(1970,1,1)</f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0" t="s">
        <v>8308</v>
      </c>
      <c r="R186" t="s">
        <v>8312</v>
      </c>
      <c r="S186" s="15">
        <f>(((I186/60)/60)/24)+DATE(1970,1,1)</f>
        <v>41883.165972222225</v>
      </c>
    </row>
    <row r="187" spans="1:19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0" t="s">
        <v>8308</v>
      </c>
      <c r="R187" t="s">
        <v>8312</v>
      </c>
      <c r="S187" s="15">
        <f>(((I187/60)/60)/24)+DATE(1970,1,1)</f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8308</v>
      </c>
      <c r="R188" t="s">
        <v>8312</v>
      </c>
      <c r="S188" s="15">
        <f>(((I188/60)/60)/24)+DATE(1970,1,1)</f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0" t="s">
        <v>8308</v>
      </c>
      <c r="R189" t="s">
        <v>8312</v>
      </c>
      <c r="S189" s="15">
        <f>(((I189/60)/60)/24)+DATE(1970,1,1)</f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0" t="s">
        <v>8308</v>
      </c>
      <c r="R190" t="s">
        <v>8312</v>
      </c>
      <c r="S190" s="15">
        <f>(((I190/60)/60)/24)+DATE(1970,1,1)</f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0" t="s">
        <v>8308</v>
      </c>
      <c r="R191" t="s">
        <v>8312</v>
      </c>
      <c r="S191" s="15">
        <f>(((I191/60)/60)/24)+DATE(1970,1,1)</f>
        <v>42616.690706018519</v>
      </c>
    </row>
    <row r="192" spans="1:19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0" t="s">
        <v>8308</v>
      </c>
      <c r="R192" t="s">
        <v>8312</v>
      </c>
      <c r="S192" s="15">
        <f>(((I192/60)/60)/24)+DATE(1970,1,1)</f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0" t="s">
        <v>8308</v>
      </c>
      <c r="R193" t="s">
        <v>8312</v>
      </c>
      <c r="S193" s="15">
        <f>(((I193/60)/60)/24)+DATE(1970,1,1)</f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0" t="s">
        <v>8308</v>
      </c>
      <c r="R194" t="s">
        <v>8312</v>
      </c>
      <c r="S194" s="15">
        <f>(((I194/60)/60)/24)+DATE(1970,1,1)</f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8308</v>
      </c>
      <c r="R195" t="s">
        <v>8312</v>
      </c>
      <c r="S195" s="15">
        <f>(((I195/60)/60)/24)+DATE(1970,1,1)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8308</v>
      </c>
      <c r="R196" t="s">
        <v>8312</v>
      </c>
      <c r="S196" s="15">
        <f>(((I196/60)/60)/24)+DATE(1970,1,1)</f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0" t="s">
        <v>8308</v>
      </c>
      <c r="R197" t="s">
        <v>8312</v>
      </c>
      <c r="S197" s="15">
        <f>(((I197/60)/60)/24)+DATE(1970,1,1)</f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0" t="s">
        <v>8308</v>
      </c>
      <c r="R198" t="s">
        <v>8312</v>
      </c>
      <c r="S198" s="15">
        <f>(((I198/60)/60)/24)+DATE(1970,1,1)</f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0" t="s">
        <v>8308</v>
      </c>
      <c r="R199" t="s">
        <v>8312</v>
      </c>
      <c r="S199" s="15">
        <f>(((I199/60)/60)/24)+DATE(1970,1,1)</f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0" t="s">
        <v>8308</v>
      </c>
      <c r="R200" t="s">
        <v>8312</v>
      </c>
      <c r="S200" s="15">
        <f>(((I200/60)/60)/24)+DATE(1970,1,1)</f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8308</v>
      </c>
      <c r="R201" t="s">
        <v>8312</v>
      </c>
      <c r="S201" s="15">
        <f>(((I201/60)/60)/24)+DATE(1970,1,1)</f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0" t="s">
        <v>8308</v>
      </c>
      <c r="R202" t="s">
        <v>8312</v>
      </c>
      <c r="S202" s="15">
        <f>(((I202/60)/60)/24)+DATE(1970,1,1)</f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0" t="s">
        <v>8308</v>
      </c>
      <c r="R203" t="s">
        <v>8312</v>
      </c>
      <c r="S203" s="15">
        <f>(((I203/60)/60)/24)+DATE(1970,1,1)</f>
        <v>42043.818622685183</v>
      </c>
    </row>
    <row r="204" spans="1:19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8308</v>
      </c>
      <c r="R204" t="s">
        <v>8312</v>
      </c>
      <c r="S204" s="15">
        <f>(((I204/60)/60)/24)+DATE(1970,1,1)</f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0" t="s">
        <v>8308</v>
      </c>
      <c r="R205" t="s">
        <v>8312</v>
      </c>
      <c r="S205" s="15">
        <f>(((I205/60)/60)/24)+DATE(1970,1,1)</f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0" t="s">
        <v>8308</v>
      </c>
      <c r="R206" t="s">
        <v>8312</v>
      </c>
      <c r="S206" s="15">
        <f>(((I206/60)/60)/24)+DATE(1970,1,1)</f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0" t="s">
        <v>8308</v>
      </c>
      <c r="R207" t="s">
        <v>8312</v>
      </c>
      <c r="S207" s="15">
        <f>(((I207/60)/60)/24)+DATE(1970,1,1)</f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0" t="s">
        <v>8308</v>
      </c>
      <c r="R208" t="s">
        <v>8312</v>
      </c>
      <c r="S208" s="15">
        <f>(((I208/60)/60)/24)+DATE(1970,1,1)</f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0" t="s">
        <v>8308</v>
      </c>
      <c r="R209" t="s">
        <v>8312</v>
      </c>
      <c r="S209" s="15">
        <f>(((I209/60)/60)/24)+DATE(1970,1,1)</f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8308</v>
      </c>
      <c r="R210" t="s">
        <v>8312</v>
      </c>
      <c r="S210" s="15">
        <f>(((I210/60)/60)/24)+DATE(1970,1,1)</f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8308</v>
      </c>
      <c r="R211" t="s">
        <v>8312</v>
      </c>
      <c r="S211" s="15">
        <f>(((I211/60)/60)/24)+DATE(1970,1,1)</f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0" t="s">
        <v>8308</v>
      </c>
      <c r="R212" t="s">
        <v>8312</v>
      </c>
      <c r="S212" s="15">
        <f>(((I212/60)/60)/24)+DATE(1970,1,1)</f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0" t="s">
        <v>8308</v>
      </c>
      <c r="R213" t="s">
        <v>8312</v>
      </c>
      <c r="S213" s="15">
        <f>(((I213/60)/60)/24)+DATE(1970,1,1)</f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0" t="s">
        <v>8308</v>
      </c>
      <c r="R214" t="s">
        <v>8312</v>
      </c>
      <c r="S214" s="15">
        <f>(((I214/60)/60)/24)+DATE(1970,1,1)</f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0" t="s">
        <v>8308</v>
      </c>
      <c r="R215" t="s">
        <v>8312</v>
      </c>
      <c r="S215" s="15">
        <f>(((I215/60)/60)/24)+DATE(1970,1,1)</f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0" t="s">
        <v>8308</v>
      </c>
      <c r="R216" t="s">
        <v>8312</v>
      </c>
      <c r="S216" s="15">
        <f>(((I216/60)/60)/24)+DATE(1970,1,1)</f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0" t="s">
        <v>8308</v>
      </c>
      <c r="R217" t="s">
        <v>8312</v>
      </c>
      <c r="S217" s="15">
        <f>(((I217/60)/60)/24)+DATE(1970,1,1)</f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0" t="s">
        <v>8308</v>
      </c>
      <c r="R218" t="s">
        <v>8312</v>
      </c>
      <c r="S218" s="15">
        <f>(((I218/60)/60)/24)+DATE(1970,1,1)</f>
        <v>42116.917094907403</v>
      </c>
    </row>
    <row r="219" spans="1:19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0" t="s">
        <v>8308</v>
      </c>
      <c r="R219" t="s">
        <v>8312</v>
      </c>
      <c r="S219" s="15">
        <f>(((I219/60)/60)/24)+DATE(1970,1,1)</f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0" t="s">
        <v>8308</v>
      </c>
      <c r="R220" t="s">
        <v>8312</v>
      </c>
      <c r="S220" s="15">
        <f>(((I220/60)/60)/24)+DATE(1970,1,1)</f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0" t="s">
        <v>8308</v>
      </c>
      <c r="R221" t="s">
        <v>8312</v>
      </c>
      <c r="S221" s="15">
        <f>(((I221/60)/60)/24)+DATE(1970,1,1)</f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0" t="s">
        <v>8308</v>
      </c>
      <c r="R222" t="s">
        <v>8312</v>
      </c>
      <c r="S222" s="15">
        <f>(((I222/60)/60)/24)+DATE(1970,1,1)</f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0" t="s">
        <v>8308</v>
      </c>
      <c r="R223" t="s">
        <v>8312</v>
      </c>
      <c r="S223" s="15">
        <f>(((I223/60)/60)/24)+DATE(1970,1,1)</f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0" t="s">
        <v>8308</v>
      </c>
      <c r="R224" t="s">
        <v>8312</v>
      </c>
      <c r="S224" s="15">
        <f>(((I224/60)/60)/24)+DATE(1970,1,1)</f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0" t="s">
        <v>8308</v>
      </c>
      <c r="R225" t="s">
        <v>8312</v>
      </c>
      <c r="S225" s="15">
        <f>(((I225/60)/60)/24)+DATE(1970,1,1)</f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8308</v>
      </c>
      <c r="R226" t="s">
        <v>8312</v>
      </c>
      <c r="S226" s="15">
        <f>(((I226/60)/60)/24)+DATE(1970,1,1)</f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0" t="s">
        <v>8308</v>
      </c>
      <c r="R227" t="s">
        <v>8312</v>
      </c>
      <c r="S227" s="15">
        <f>(((I227/60)/60)/24)+DATE(1970,1,1)</f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0" t="s">
        <v>8308</v>
      </c>
      <c r="R228" t="s">
        <v>8312</v>
      </c>
      <c r="S228" s="15">
        <f>(((I228/60)/60)/24)+DATE(1970,1,1)</f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0" t="s">
        <v>8308</v>
      </c>
      <c r="R229" t="s">
        <v>8312</v>
      </c>
      <c r="S229" s="15">
        <f>(((I229/60)/60)/24)+DATE(1970,1,1)</f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0" t="s">
        <v>8308</v>
      </c>
      <c r="R230" t="s">
        <v>8312</v>
      </c>
      <c r="S230" s="15">
        <f>(((I230/60)/60)/24)+DATE(1970,1,1)</f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0" t="s">
        <v>8308</v>
      </c>
      <c r="R231" t="s">
        <v>8312</v>
      </c>
      <c r="S231" s="15">
        <f>(((I231/60)/60)/24)+DATE(1970,1,1)</f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0" t="s">
        <v>8308</v>
      </c>
      <c r="R232" t="s">
        <v>8312</v>
      </c>
      <c r="S232" s="15">
        <f>(((I232/60)/60)/24)+DATE(1970,1,1)</f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0" t="s">
        <v>8308</v>
      </c>
      <c r="R233" t="s">
        <v>8312</v>
      </c>
      <c r="S233" s="15">
        <f>(((I233/60)/60)/24)+DATE(1970,1,1)</f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0" t="s">
        <v>8308</v>
      </c>
      <c r="R234" t="s">
        <v>8312</v>
      </c>
      <c r="S234" s="15">
        <f>(((I234/60)/60)/24)+DATE(1970,1,1)</f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0" t="s">
        <v>8308</v>
      </c>
      <c r="R235" t="s">
        <v>8312</v>
      </c>
      <c r="S235" s="15">
        <f>(((I235/60)/60)/24)+DATE(1970,1,1)</f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0" t="s">
        <v>8308</v>
      </c>
      <c r="R236" t="s">
        <v>8312</v>
      </c>
      <c r="S236" s="15">
        <f>(((I236/60)/60)/24)+DATE(1970,1,1)</f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0" t="s">
        <v>8308</v>
      </c>
      <c r="R237" t="s">
        <v>8312</v>
      </c>
      <c r="S237" s="15">
        <f>(((I237/60)/60)/24)+DATE(1970,1,1)</f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0" t="s">
        <v>8308</v>
      </c>
      <c r="R238" t="s">
        <v>8312</v>
      </c>
      <c r="S238" s="15">
        <f>(((I238/60)/60)/24)+DATE(1970,1,1)</f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0" t="s">
        <v>8308</v>
      </c>
      <c r="R239" t="s">
        <v>8312</v>
      </c>
      <c r="S239" s="15">
        <f>(((I239/60)/60)/24)+DATE(1970,1,1)</f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0" t="s">
        <v>8308</v>
      </c>
      <c r="R240" t="s">
        <v>8312</v>
      </c>
      <c r="S240" s="15">
        <f>(((I240/60)/60)/24)+DATE(1970,1,1)</f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0" t="s">
        <v>8308</v>
      </c>
      <c r="R241" t="s">
        <v>8312</v>
      </c>
      <c r="S241" s="15">
        <f>(((I241/60)/60)/24)+DATE(1970,1,1)</f>
        <v>42316.5</v>
      </c>
    </row>
    <row r="242" spans="1:19" ht="60" x14ac:dyDescent="0.25">
      <c r="A242">
        <v>3325</v>
      </c>
      <c r="B242" s="3" t="s">
        <v>3325</v>
      </c>
      <c r="C242" s="3" t="s">
        <v>7435</v>
      </c>
      <c r="D242" s="6">
        <v>400</v>
      </c>
      <c r="E242" s="8">
        <v>450</v>
      </c>
      <c r="F242" t="s">
        <v>8218</v>
      </c>
      <c r="G242" t="s">
        <v>8224</v>
      </c>
      <c r="H242" t="s">
        <v>8246</v>
      </c>
      <c r="I242">
        <v>1428256277</v>
      </c>
      <c r="J242">
        <v>1425235877</v>
      </c>
      <c r="K242" t="b">
        <v>0</v>
      </c>
      <c r="L242">
        <v>15</v>
      </c>
      <c r="M242" t="b">
        <v>1</v>
      </c>
      <c r="N242" t="s">
        <v>8269</v>
      </c>
      <c r="O242">
        <f>ROUND(E242/D242*100,0)</f>
        <v>113</v>
      </c>
      <c r="P242">
        <f>IFERROR(ROUND(E242/L242,2),0)</f>
        <v>30</v>
      </c>
      <c r="Q242" s="10" t="s">
        <v>8315</v>
      </c>
      <c r="R242" t="s">
        <v>8316</v>
      </c>
      <c r="S242" s="15">
        <f>(((I242/60)/60)/24)+DATE(1970,1,1)</f>
        <v>42099.743946759263</v>
      </c>
    </row>
    <row r="243" spans="1:19" ht="60" x14ac:dyDescent="0.25">
      <c r="A243">
        <v>3494</v>
      </c>
      <c r="B243" s="3" t="s">
        <v>3493</v>
      </c>
      <c r="C243" s="3" t="s">
        <v>7604</v>
      </c>
      <c r="D243" s="6">
        <v>400</v>
      </c>
      <c r="E243" s="8">
        <v>400</v>
      </c>
      <c r="F243" t="s">
        <v>8218</v>
      </c>
      <c r="G243" t="s">
        <v>8223</v>
      </c>
      <c r="H243" t="s">
        <v>8245</v>
      </c>
      <c r="I243">
        <v>1480140000</v>
      </c>
      <c r="J243">
        <v>1479186575</v>
      </c>
      <c r="K243" t="b">
        <v>0</v>
      </c>
      <c r="L243">
        <v>13</v>
      </c>
      <c r="M243" t="b">
        <v>1</v>
      </c>
      <c r="N243" t="s">
        <v>8269</v>
      </c>
      <c r="O243">
        <f>ROUND(E243/D243*100,0)</f>
        <v>100</v>
      </c>
      <c r="P243">
        <f>IFERROR(ROUND(E243/L243,2),0)</f>
        <v>30.77</v>
      </c>
      <c r="Q243" s="10" t="s">
        <v>8315</v>
      </c>
      <c r="R243" t="s">
        <v>8316</v>
      </c>
      <c r="S243" s="15">
        <f>(((I243/60)/60)/24)+DATE(1970,1,1)</f>
        <v>42700.25</v>
      </c>
    </row>
    <row r="244" spans="1:19" ht="60" x14ac:dyDescent="0.25">
      <c r="A244">
        <v>2217</v>
      </c>
      <c r="B244" s="3" t="s">
        <v>2218</v>
      </c>
      <c r="C244" s="3" t="s">
        <v>6327</v>
      </c>
      <c r="D244" s="6">
        <v>420</v>
      </c>
      <c r="E244" s="8">
        <v>425</v>
      </c>
      <c r="F244" t="s">
        <v>8218</v>
      </c>
      <c r="G244" t="s">
        <v>8223</v>
      </c>
      <c r="H244" t="s">
        <v>8245</v>
      </c>
      <c r="I244">
        <v>1446451200</v>
      </c>
      <c r="J244">
        <v>1445539113</v>
      </c>
      <c r="K244" t="b">
        <v>0</v>
      </c>
      <c r="L244">
        <v>9</v>
      </c>
      <c r="M244" t="b">
        <v>1</v>
      </c>
      <c r="N244" t="s">
        <v>8278</v>
      </c>
      <c r="O244">
        <f>ROUND(E244/D244*100,0)</f>
        <v>101</v>
      </c>
      <c r="P244">
        <f>IFERROR(ROUND(E244/L244,2),0)</f>
        <v>47.22</v>
      </c>
      <c r="Q244" s="10" t="s">
        <v>8323</v>
      </c>
      <c r="R244" t="s">
        <v>8328</v>
      </c>
      <c r="S244" s="15">
        <f>(((I244/60)/60)/24)+DATE(1970,1,1)</f>
        <v>42310.333333333328</v>
      </c>
    </row>
    <row r="245" spans="1:19" ht="30" x14ac:dyDescent="0.25">
      <c r="A245">
        <v>115</v>
      </c>
      <c r="B245" s="3" t="s">
        <v>117</v>
      </c>
      <c r="C245" s="3" t="s">
        <v>4226</v>
      </c>
      <c r="D245" s="6">
        <v>450</v>
      </c>
      <c r="E245" s="8">
        <v>632</v>
      </c>
      <c r="F245" t="s">
        <v>8218</v>
      </c>
      <c r="G245" t="s">
        <v>8223</v>
      </c>
      <c r="H245" t="s">
        <v>8245</v>
      </c>
      <c r="I245">
        <v>1328377444</v>
      </c>
      <c r="J245">
        <v>1326217444</v>
      </c>
      <c r="K245" t="b">
        <v>0</v>
      </c>
      <c r="L245">
        <v>22</v>
      </c>
      <c r="M245" t="b">
        <v>1</v>
      </c>
      <c r="N245" t="s">
        <v>8264</v>
      </c>
      <c r="O245">
        <f>ROUND(E245/D245*100,0)</f>
        <v>140</v>
      </c>
      <c r="P245">
        <f>IFERROR(ROUND(E245/L245,2),0)</f>
        <v>28.73</v>
      </c>
      <c r="Q245" s="10" t="s">
        <v>8308</v>
      </c>
      <c r="R245" t="s">
        <v>8310</v>
      </c>
      <c r="S245" s="15">
        <f>(((I245/60)/60)/24)+DATE(1970,1,1)</f>
        <v>40943.738935185182</v>
      </c>
    </row>
    <row r="246" spans="1:19" ht="60" x14ac:dyDescent="0.25">
      <c r="A246">
        <v>2836</v>
      </c>
      <c r="B246" s="3" t="s">
        <v>2836</v>
      </c>
      <c r="C246" s="3" t="s">
        <v>6946</v>
      </c>
      <c r="D246" s="6">
        <v>450</v>
      </c>
      <c r="E246" s="8">
        <v>485</v>
      </c>
      <c r="F246" t="s">
        <v>8218</v>
      </c>
      <c r="G246" t="s">
        <v>8223</v>
      </c>
      <c r="H246" t="s">
        <v>8245</v>
      </c>
      <c r="I246">
        <v>1487393940</v>
      </c>
      <c r="J246">
        <v>1484115418</v>
      </c>
      <c r="K246" t="b">
        <v>0</v>
      </c>
      <c r="L246">
        <v>11</v>
      </c>
      <c r="M246" t="b">
        <v>1</v>
      </c>
      <c r="N246" t="s">
        <v>8269</v>
      </c>
      <c r="O246">
        <f>ROUND(E246/D246*100,0)</f>
        <v>108</v>
      </c>
      <c r="P246">
        <f>IFERROR(ROUND(E246/L246,2),0)</f>
        <v>44.09</v>
      </c>
      <c r="Q246" s="10" t="s">
        <v>8315</v>
      </c>
      <c r="R246" t="s">
        <v>8316</v>
      </c>
      <c r="S246" s="15">
        <f>(((I246/60)/60)/24)+DATE(1970,1,1)</f>
        <v>42784.207638888889</v>
      </c>
    </row>
    <row r="247" spans="1:19" ht="45" x14ac:dyDescent="0.25">
      <c r="A247">
        <v>1896</v>
      </c>
      <c r="B247" s="3" t="s">
        <v>1897</v>
      </c>
      <c r="C247" s="3" t="s">
        <v>6006</v>
      </c>
      <c r="D247" s="6">
        <v>451</v>
      </c>
      <c r="E247" s="8">
        <v>559</v>
      </c>
      <c r="F247" t="s">
        <v>8218</v>
      </c>
      <c r="G247" t="s">
        <v>8223</v>
      </c>
      <c r="H247" t="s">
        <v>8245</v>
      </c>
      <c r="I247">
        <v>1334250165</v>
      </c>
      <c r="J247">
        <v>1331658165</v>
      </c>
      <c r="K247" t="b">
        <v>0</v>
      </c>
      <c r="L247">
        <v>13</v>
      </c>
      <c r="M247" t="b">
        <v>1</v>
      </c>
      <c r="N247" t="s">
        <v>8277</v>
      </c>
      <c r="O247">
        <f>ROUND(E247/D247*100,0)</f>
        <v>124</v>
      </c>
      <c r="P247">
        <f>IFERROR(ROUND(E247/L247,2),0)</f>
        <v>43</v>
      </c>
      <c r="Q247" s="10" t="s">
        <v>8323</v>
      </c>
      <c r="R247" t="s">
        <v>8327</v>
      </c>
      <c r="S247" s="15">
        <f>(((I247/60)/60)/24)+DATE(1970,1,1)</f>
        <v>41011.710243055553</v>
      </c>
    </row>
    <row r="248" spans="1:19" ht="45" x14ac:dyDescent="0.25">
      <c r="A248">
        <v>2256</v>
      </c>
      <c r="B248" s="3" t="s">
        <v>2257</v>
      </c>
      <c r="C248" s="3" t="s">
        <v>6366</v>
      </c>
      <c r="D248" s="6">
        <v>480</v>
      </c>
      <c r="E248" s="8">
        <v>1069</v>
      </c>
      <c r="F248" t="s">
        <v>8218</v>
      </c>
      <c r="G248" t="s">
        <v>8224</v>
      </c>
      <c r="H248" t="s">
        <v>8246</v>
      </c>
      <c r="I248">
        <v>1479811846</v>
      </c>
      <c r="J248">
        <v>1478602246</v>
      </c>
      <c r="K248" t="b">
        <v>0</v>
      </c>
      <c r="L248">
        <v>50</v>
      </c>
      <c r="M248" t="b">
        <v>1</v>
      </c>
      <c r="N248" t="s">
        <v>8295</v>
      </c>
      <c r="O248">
        <f>ROUND(E248/D248*100,0)</f>
        <v>223</v>
      </c>
      <c r="P248">
        <f>IFERROR(ROUND(E248/L248,2),0)</f>
        <v>21.38</v>
      </c>
      <c r="Q248" s="10" t="s">
        <v>8331</v>
      </c>
      <c r="R248" t="s">
        <v>8349</v>
      </c>
      <c r="S248" s="15">
        <f>(((I248/60)/60)/24)+DATE(1970,1,1)</f>
        <v>42696.451921296291</v>
      </c>
    </row>
    <row r="249" spans="1:19" ht="45" x14ac:dyDescent="0.25">
      <c r="A249">
        <v>2067</v>
      </c>
      <c r="B249" s="3" t="s">
        <v>2068</v>
      </c>
      <c r="C249" s="3" t="s">
        <v>6177</v>
      </c>
      <c r="D249" s="6">
        <v>495</v>
      </c>
      <c r="E249" s="8">
        <v>628</v>
      </c>
      <c r="F249" t="s">
        <v>8218</v>
      </c>
      <c r="G249" t="s">
        <v>8224</v>
      </c>
      <c r="H249" t="s">
        <v>8246</v>
      </c>
      <c r="I249">
        <v>1432499376</v>
      </c>
      <c r="J249">
        <v>1429648176</v>
      </c>
      <c r="K249" t="b">
        <v>0</v>
      </c>
      <c r="L249">
        <v>10</v>
      </c>
      <c r="M249" t="b">
        <v>1</v>
      </c>
      <c r="N249" t="s">
        <v>8293</v>
      </c>
      <c r="O249">
        <f>ROUND(E249/D249*100,0)</f>
        <v>127</v>
      </c>
      <c r="P249">
        <f>IFERROR(ROUND(E249/L249,2),0)</f>
        <v>62.8</v>
      </c>
      <c r="Q249" s="10" t="s">
        <v>8317</v>
      </c>
      <c r="R249" t="s">
        <v>8347</v>
      </c>
      <c r="S249" s="15">
        <f>(((I249/60)/60)/24)+DATE(1970,1,1)</f>
        <v>42148.853888888887</v>
      </c>
    </row>
    <row r="250" spans="1:19" ht="45" x14ac:dyDescent="0.25">
      <c r="A250">
        <v>2</v>
      </c>
      <c r="B250" s="3" t="s">
        <v>4</v>
      </c>
      <c r="C250" s="3" t="s">
        <v>4113</v>
      </c>
      <c r="D250" s="6">
        <v>500</v>
      </c>
      <c r="E250" s="8">
        <v>525</v>
      </c>
      <c r="F250" t="s">
        <v>8218</v>
      </c>
      <c r="G250" t="s">
        <v>8224</v>
      </c>
      <c r="H250" t="s">
        <v>8246</v>
      </c>
      <c r="I250">
        <v>1455555083</v>
      </c>
      <c r="J250">
        <v>1454691083</v>
      </c>
      <c r="K250" t="b">
        <v>0</v>
      </c>
      <c r="L250">
        <v>35</v>
      </c>
      <c r="M250" t="b">
        <v>1</v>
      </c>
      <c r="N250" t="s">
        <v>8263</v>
      </c>
      <c r="O250">
        <f>ROUND(E250/D250*100,0)</f>
        <v>105</v>
      </c>
      <c r="P250">
        <f>IFERROR(ROUND(E250/L250,2),0)</f>
        <v>15</v>
      </c>
      <c r="Q250" s="10" t="s">
        <v>8308</v>
      </c>
      <c r="R250" t="s">
        <v>8309</v>
      </c>
      <c r="S250" s="15">
        <f>(((I250/60)/60)/24)+DATE(1970,1,1)</f>
        <v>42415.702349537038</v>
      </c>
    </row>
    <row r="251" spans="1:19" ht="45" x14ac:dyDescent="0.25">
      <c r="A251">
        <v>9</v>
      </c>
      <c r="B251" s="3" t="s">
        <v>11</v>
      </c>
      <c r="C251" s="3" t="s">
        <v>4120</v>
      </c>
      <c r="D251" s="6">
        <v>500</v>
      </c>
      <c r="E251" s="8">
        <v>629.99</v>
      </c>
      <c r="F251" t="s">
        <v>8218</v>
      </c>
      <c r="G251" t="s">
        <v>8223</v>
      </c>
      <c r="H251" t="s">
        <v>8245</v>
      </c>
      <c r="I251">
        <v>1460860144</v>
      </c>
      <c r="J251">
        <v>1458268144</v>
      </c>
      <c r="K251" t="b">
        <v>0</v>
      </c>
      <c r="L251">
        <v>20</v>
      </c>
      <c r="M251" t="b">
        <v>1</v>
      </c>
      <c r="N251" t="s">
        <v>8263</v>
      </c>
      <c r="O251">
        <f>ROUND(E251/D251*100,0)</f>
        <v>126</v>
      </c>
      <c r="P251">
        <f>IFERROR(ROUND(E251/L251,2),0)</f>
        <v>31.5</v>
      </c>
      <c r="Q251" s="10" t="s">
        <v>8308</v>
      </c>
      <c r="R251" t="s">
        <v>8309</v>
      </c>
      <c r="S251" s="15">
        <f>(((I251/60)/60)/24)+DATE(1970,1,1)</f>
        <v>42477.103518518517</v>
      </c>
    </row>
    <row r="252" spans="1:19" ht="60" x14ac:dyDescent="0.25">
      <c r="A252">
        <v>70</v>
      </c>
      <c r="B252" s="3" t="s">
        <v>72</v>
      </c>
      <c r="C252" s="3" t="s">
        <v>4181</v>
      </c>
      <c r="D252" s="6">
        <v>500</v>
      </c>
      <c r="E252" s="8">
        <v>636</v>
      </c>
      <c r="F252" t="s">
        <v>8218</v>
      </c>
      <c r="G252" t="s">
        <v>8223</v>
      </c>
      <c r="H252" t="s">
        <v>8245</v>
      </c>
      <c r="I252">
        <v>1315171845</v>
      </c>
      <c r="J252">
        <v>1309987845</v>
      </c>
      <c r="K252" t="b">
        <v>0</v>
      </c>
      <c r="L252">
        <v>17</v>
      </c>
      <c r="M252" t="b">
        <v>1</v>
      </c>
      <c r="N252" t="s">
        <v>8264</v>
      </c>
      <c r="O252">
        <f>ROUND(E252/D252*100,0)</f>
        <v>127</v>
      </c>
      <c r="P252">
        <f>IFERROR(ROUND(E252/L252,2),0)</f>
        <v>37.409999999999997</v>
      </c>
      <c r="Q252" s="10" t="s">
        <v>8308</v>
      </c>
      <c r="R252" t="s">
        <v>8310</v>
      </c>
      <c r="S252" s="15">
        <f>(((I252/60)/60)/24)+DATE(1970,1,1)</f>
        <v>40790.896354166667</v>
      </c>
    </row>
    <row r="253" spans="1:19" ht="60" x14ac:dyDescent="0.25">
      <c r="A253">
        <v>74</v>
      </c>
      <c r="B253" s="3" t="s">
        <v>76</v>
      </c>
      <c r="C253" s="3" t="s">
        <v>4185</v>
      </c>
      <c r="D253" s="6">
        <v>500</v>
      </c>
      <c r="E253" s="8">
        <v>564.66</v>
      </c>
      <c r="F253" t="s">
        <v>8218</v>
      </c>
      <c r="G253" t="s">
        <v>8229</v>
      </c>
      <c r="H253" t="s">
        <v>8248</v>
      </c>
      <c r="I253">
        <v>1453376495</v>
      </c>
      <c r="J253">
        <v>1450784495</v>
      </c>
      <c r="K253" t="b">
        <v>0</v>
      </c>
      <c r="L253">
        <v>29</v>
      </c>
      <c r="M253" t="b">
        <v>1</v>
      </c>
      <c r="N253" t="s">
        <v>8264</v>
      </c>
      <c r="O253">
        <f>ROUND(E253/D253*100,0)</f>
        <v>113</v>
      </c>
      <c r="P253">
        <f>IFERROR(ROUND(E253/L253,2),0)</f>
        <v>19.47</v>
      </c>
      <c r="Q253" s="10" t="s">
        <v>8308</v>
      </c>
      <c r="R253" t="s">
        <v>8310</v>
      </c>
      <c r="S253" s="15">
        <f>(((I253/60)/60)/24)+DATE(1970,1,1)</f>
        <v>42390.487210648149</v>
      </c>
    </row>
    <row r="254" spans="1:19" ht="45" x14ac:dyDescent="0.25">
      <c r="A254">
        <v>84</v>
      </c>
      <c r="B254" s="3" t="s">
        <v>86</v>
      </c>
      <c r="C254" s="3" t="s">
        <v>4195</v>
      </c>
      <c r="D254" s="6">
        <v>500</v>
      </c>
      <c r="E254" s="8">
        <v>500</v>
      </c>
      <c r="F254" t="s">
        <v>8218</v>
      </c>
      <c r="G254" t="s">
        <v>8223</v>
      </c>
      <c r="H254" t="s">
        <v>8245</v>
      </c>
      <c r="I254">
        <v>1305483086</v>
      </c>
      <c r="J254">
        <v>1302891086</v>
      </c>
      <c r="K254" t="b">
        <v>0</v>
      </c>
      <c r="L254">
        <v>7</v>
      </c>
      <c r="M254" t="b">
        <v>1</v>
      </c>
      <c r="N254" t="s">
        <v>8264</v>
      </c>
      <c r="O254">
        <f>ROUND(E254/D254*100,0)</f>
        <v>100</v>
      </c>
      <c r="P254">
        <f>IFERROR(ROUND(E254/L254,2),0)</f>
        <v>71.430000000000007</v>
      </c>
      <c r="Q254" s="10" t="s">
        <v>8308</v>
      </c>
      <c r="R254" t="s">
        <v>8310</v>
      </c>
      <c r="S254" s="15">
        <f>(((I254/60)/60)/24)+DATE(1970,1,1)</f>
        <v>40678.757939814815</v>
      </c>
    </row>
    <row r="255" spans="1:19" ht="30" x14ac:dyDescent="0.25">
      <c r="A255">
        <v>90</v>
      </c>
      <c r="B255" s="3" t="s">
        <v>92</v>
      </c>
      <c r="C255" s="3" t="s">
        <v>4201</v>
      </c>
      <c r="D255" s="6">
        <v>500</v>
      </c>
      <c r="E255" s="8">
        <v>502</v>
      </c>
      <c r="F255" t="s">
        <v>8218</v>
      </c>
      <c r="G255" t="s">
        <v>8223</v>
      </c>
      <c r="H255" t="s">
        <v>8245</v>
      </c>
      <c r="I255">
        <v>1310454499</v>
      </c>
      <c r="J255">
        <v>1307862499</v>
      </c>
      <c r="K255" t="b">
        <v>0</v>
      </c>
      <c r="L255">
        <v>16</v>
      </c>
      <c r="M255" t="b">
        <v>1</v>
      </c>
      <c r="N255" t="s">
        <v>8264</v>
      </c>
      <c r="O255">
        <f>ROUND(E255/D255*100,0)</f>
        <v>100</v>
      </c>
      <c r="P255">
        <f>IFERROR(ROUND(E255/L255,2),0)</f>
        <v>31.38</v>
      </c>
      <c r="Q255" s="10" t="s">
        <v>8308</v>
      </c>
      <c r="R255" t="s">
        <v>8310</v>
      </c>
      <c r="S255" s="15">
        <f>(((I255/60)/60)/24)+DATE(1970,1,1)</f>
        <v>40736.297442129631</v>
      </c>
    </row>
    <row r="256" spans="1:19" ht="30" x14ac:dyDescent="0.25">
      <c r="A256">
        <v>104</v>
      </c>
      <c r="B256" s="3" t="s">
        <v>106</v>
      </c>
      <c r="C256" s="3" t="s">
        <v>4215</v>
      </c>
      <c r="D256" s="6">
        <v>500</v>
      </c>
      <c r="E256" s="8">
        <v>600</v>
      </c>
      <c r="F256" t="s">
        <v>8218</v>
      </c>
      <c r="G256" t="s">
        <v>8223</v>
      </c>
      <c r="H256" t="s">
        <v>8245</v>
      </c>
      <c r="I256">
        <v>1301792400</v>
      </c>
      <c r="J256">
        <v>1299775266</v>
      </c>
      <c r="K256" t="b">
        <v>0</v>
      </c>
      <c r="L256">
        <v>10</v>
      </c>
      <c r="M256" t="b">
        <v>1</v>
      </c>
      <c r="N256" t="s">
        <v>8264</v>
      </c>
      <c r="O256">
        <f>ROUND(E256/D256*100,0)</f>
        <v>120</v>
      </c>
      <c r="P256">
        <f>IFERROR(ROUND(E256/L256,2),0)</f>
        <v>60</v>
      </c>
      <c r="Q256" s="10" t="s">
        <v>8308</v>
      </c>
      <c r="R256" t="s">
        <v>8310</v>
      </c>
      <c r="S256" s="15">
        <f>(((I256/60)/60)/24)+DATE(1970,1,1)</f>
        <v>40636.041666666664</v>
      </c>
    </row>
    <row r="257" spans="1:19" ht="60" x14ac:dyDescent="0.2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>ROUND(E257/D257*100,0)</f>
        <v>120</v>
      </c>
      <c r="P257">
        <f>IFERROR(ROUND(E257/L257,2),0)</f>
        <v>42.86</v>
      </c>
      <c r="Q257" s="10" t="s">
        <v>8308</v>
      </c>
      <c r="R257" t="s">
        <v>8313</v>
      </c>
      <c r="S257" s="15">
        <f>(((I257/60)/60)/24)+DATE(1970,1,1)</f>
        <v>41699.720833333333</v>
      </c>
    </row>
    <row r="258" spans="1:19" ht="45" x14ac:dyDescent="0.25">
      <c r="A258">
        <v>409</v>
      </c>
      <c r="B258" s="3" t="s">
        <v>410</v>
      </c>
      <c r="C258" s="3" t="s">
        <v>4519</v>
      </c>
      <c r="D258" s="6">
        <v>500</v>
      </c>
      <c r="E258" s="8">
        <v>684</v>
      </c>
      <c r="F258" t="s">
        <v>8218</v>
      </c>
      <c r="G258" t="s">
        <v>8224</v>
      </c>
      <c r="H258" t="s">
        <v>8246</v>
      </c>
      <c r="I258">
        <v>1469220144</v>
      </c>
      <c r="J258">
        <v>1466628144</v>
      </c>
      <c r="K258" t="b">
        <v>0</v>
      </c>
      <c r="L258">
        <v>15</v>
      </c>
      <c r="M258" t="b">
        <v>1</v>
      </c>
      <c r="N258" t="s">
        <v>8267</v>
      </c>
      <c r="O258">
        <f>ROUND(E258/D258*100,0)</f>
        <v>137</v>
      </c>
      <c r="P258">
        <f>IFERROR(ROUND(E258/L258,2),0)</f>
        <v>45.6</v>
      </c>
      <c r="Q258" s="10" t="s">
        <v>8308</v>
      </c>
      <c r="R258" t="s">
        <v>8313</v>
      </c>
      <c r="S258" s="15">
        <f>(((I258/60)/60)/24)+DATE(1970,1,1)</f>
        <v>42573.862777777773</v>
      </c>
    </row>
    <row r="259" spans="1:19" ht="45" x14ac:dyDescent="0.25">
      <c r="A259">
        <v>539</v>
      </c>
      <c r="B259" s="3" t="s">
        <v>540</v>
      </c>
      <c r="C259" s="3" t="s">
        <v>4649</v>
      </c>
      <c r="D259" s="6">
        <v>500</v>
      </c>
      <c r="E259" s="8">
        <v>503.22</v>
      </c>
      <c r="F259" t="s">
        <v>8218</v>
      </c>
      <c r="G259" t="s">
        <v>8224</v>
      </c>
      <c r="H259" t="s">
        <v>8246</v>
      </c>
      <c r="I259">
        <v>1467681107</v>
      </c>
      <c r="J259">
        <v>1465866707</v>
      </c>
      <c r="K259" t="b">
        <v>0</v>
      </c>
      <c r="L259">
        <v>20</v>
      </c>
      <c r="M259" t="b">
        <v>1</v>
      </c>
      <c r="N259" t="s">
        <v>8269</v>
      </c>
      <c r="O259">
        <f>ROUND(E259/D259*100,0)</f>
        <v>101</v>
      </c>
      <c r="P259">
        <f>IFERROR(ROUND(E259/L259,2),0)</f>
        <v>25.16</v>
      </c>
      <c r="Q259" s="10" t="s">
        <v>8315</v>
      </c>
      <c r="R259" t="s">
        <v>8316</v>
      </c>
      <c r="S259" s="15">
        <f>(((I259/60)/60)/24)+DATE(1970,1,1)</f>
        <v>42556.049849537041</v>
      </c>
    </row>
    <row r="260" spans="1:19" ht="60" x14ac:dyDescent="0.25">
      <c r="A260">
        <v>785</v>
      </c>
      <c r="B260" s="3" t="s">
        <v>786</v>
      </c>
      <c r="C260" s="3" t="s">
        <v>4895</v>
      </c>
      <c r="D260" s="6">
        <v>500</v>
      </c>
      <c r="E260" s="8">
        <v>903.14</v>
      </c>
      <c r="F260" t="s">
        <v>8218</v>
      </c>
      <c r="G260" t="s">
        <v>8223</v>
      </c>
      <c r="H260" t="s">
        <v>8245</v>
      </c>
      <c r="I260">
        <v>1362060915</v>
      </c>
      <c r="J260">
        <v>1359468915</v>
      </c>
      <c r="K260" t="b">
        <v>0</v>
      </c>
      <c r="L260">
        <v>29</v>
      </c>
      <c r="M260" t="b">
        <v>1</v>
      </c>
      <c r="N260" t="s">
        <v>8274</v>
      </c>
      <c r="O260">
        <f>ROUND(E260/D260*100,0)</f>
        <v>181</v>
      </c>
      <c r="P260">
        <f>IFERROR(ROUND(E260/L260,2),0)</f>
        <v>31.14</v>
      </c>
      <c r="Q260" s="10" t="s">
        <v>8323</v>
      </c>
      <c r="R260" t="s">
        <v>8324</v>
      </c>
      <c r="S260" s="15">
        <f>(((I260/60)/60)/24)+DATE(1970,1,1)</f>
        <v>41333.593923611108</v>
      </c>
    </row>
    <row r="261" spans="1:19" ht="60" x14ac:dyDescent="0.25">
      <c r="A261">
        <v>829</v>
      </c>
      <c r="B261" s="3" t="s">
        <v>830</v>
      </c>
      <c r="C261" s="3" t="s">
        <v>4939</v>
      </c>
      <c r="D261" s="6">
        <v>500</v>
      </c>
      <c r="E261" s="8">
        <v>520</v>
      </c>
      <c r="F261" t="s">
        <v>8218</v>
      </c>
      <c r="G261" t="s">
        <v>8224</v>
      </c>
      <c r="H261" t="s">
        <v>8246</v>
      </c>
      <c r="I261">
        <v>1468437240</v>
      </c>
      <c r="J261">
        <v>1463253240</v>
      </c>
      <c r="K261" t="b">
        <v>0</v>
      </c>
      <c r="L261">
        <v>16</v>
      </c>
      <c r="M261" t="b">
        <v>1</v>
      </c>
      <c r="N261" t="s">
        <v>8274</v>
      </c>
      <c r="O261">
        <f>ROUND(E261/D261*100,0)</f>
        <v>104</v>
      </c>
      <c r="P261">
        <f>IFERROR(ROUND(E261/L261,2),0)</f>
        <v>32.5</v>
      </c>
      <c r="Q261" s="10" t="s">
        <v>8323</v>
      </c>
      <c r="R261" t="s">
        <v>8324</v>
      </c>
      <c r="S261" s="15">
        <f>(((I261/60)/60)/24)+DATE(1970,1,1)</f>
        <v>42564.801388888889</v>
      </c>
    </row>
    <row r="262" spans="1:19" ht="60" x14ac:dyDescent="0.25">
      <c r="A262">
        <v>1039</v>
      </c>
      <c r="B262" s="3" t="s">
        <v>1040</v>
      </c>
      <c r="C262" s="3" t="s">
        <v>5149</v>
      </c>
      <c r="D262" s="6">
        <v>500</v>
      </c>
      <c r="E262" s="8">
        <v>641</v>
      </c>
      <c r="F262" t="s">
        <v>8218</v>
      </c>
      <c r="G262" t="s">
        <v>8223</v>
      </c>
      <c r="H262" t="s">
        <v>8245</v>
      </c>
      <c r="I262">
        <v>1481615940</v>
      </c>
      <c r="J262">
        <v>1479436646</v>
      </c>
      <c r="K262" t="b">
        <v>0</v>
      </c>
      <c r="L262">
        <v>30</v>
      </c>
      <c r="M262" t="b">
        <v>1</v>
      </c>
      <c r="N262" t="s">
        <v>8278</v>
      </c>
      <c r="O262">
        <f>ROUND(E262/D262*100,0)</f>
        <v>128</v>
      </c>
      <c r="P262">
        <f>IFERROR(ROUND(E262/L262,2),0)</f>
        <v>21.37</v>
      </c>
      <c r="Q262" s="10" t="s">
        <v>8323</v>
      </c>
      <c r="R262" t="s">
        <v>8328</v>
      </c>
      <c r="S262" s="15">
        <f>(((I262/60)/60)/24)+DATE(1970,1,1)</f>
        <v>42717.332638888889</v>
      </c>
    </row>
    <row r="263" spans="1:19" ht="45" x14ac:dyDescent="0.25">
      <c r="A263">
        <v>1190</v>
      </c>
      <c r="B263" s="3" t="s">
        <v>1191</v>
      </c>
      <c r="C263" s="3" t="s">
        <v>5300</v>
      </c>
      <c r="D263" s="6">
        <v>500</v>
      </c>
      <c r="E263" s="8">
        <v>675</v>
      </c>
      <c r="F263" t="s">
        <v>8218</v>
      </c>
      <c r="G263" t="s">
        <v>8223</v>
      </c>
      <c r="H263" t="s">
        <v>8245</v>
      </c>
      <c r="I263">
        <v>1409500725</v>
      </c>
      <c r="J263">
        <v>1406908725</v>
      </c>
      <c r="K263" t="b">
        <v>0</v>
      </c>
      <c r="L263">
        <v>13</v>
      </c>
      <c r="M263" t="b">
        <v>1</v>
      </c>
      <c r="N263" t="s">
        <v>8283</v>
      </c>
      <c r="O263">
        <f>ROUND(E263/D263*100,0)</f>
        <v>135</v>
      </c>
      <c r="P263">
        <f>IFERROR(ROUND(E263/L263,2),0)</f>
        <v>51.92</v>
      </c>
      <c r="Q263" s="10" t="s">
        <v>8336</v>
      </c>
      <c r="R263" t="s">
        <v>8337</v>
      </c>
      <c r="S263" s="15">
        <f>(((I263/60)/60)/24)+DATE(1970,1,1)</f>
        <v>41882.665798611109</v>
      </c>
    </row>
    <row r="264" spans="1:19" ht="60" x14ac:dyDescent="0.25">
      <c r="A264">
        <v>1294</v>
      </c>
      <c r="B264" s="3" t="s">
        <v>1295</v>
      </c>
      <c r="C264" s="3" t="s">
        <v>5404</v>
      </c>
      <c r="D264" s="6">
        <v>500</v>
      </c>
      <c r="E264" s="8">
        <v>610</v>
      </c>
      <c r="F264" t="s">
        <v>8218</v>
      </c>
      <c r="G264" t="s">
        <v>8224</v>
      </c>
      <c r="H264" t="s">
        <v>8246</v>
      </c>
      <c r="I264">
        <v>1445252400</v>
      </c>
      <c r="J264">
        <v>1443696797</v>
      </c>
      <c r="K264" t="b">
        <v>0</v>
      </c>
      <c r="L264">
        <v>22</v>
      </c>
      <c r="M264" t="b">
        <v>1</v>
      </c>
      <c r="N264" t="s">
        <v>8269</v>
      </c>
      <c r="O264">
        <f>ROUND(E264/D264*100,0)</f>
        <v>122</v>
      </c>
      <c r="P264">
        <f>IFERROR(ROUND(E264/L264,2),0)</f>
        <v>27.73</v>
      </c>
      <c r="Q264" s="10" t="s">
        <v>8315</v>
      </c>
      <c r="R264" t="s">
        <v>8316</v>
      </c>
      <c r="S264" s="15">
        <f>(((I264/60)/60)/24)+DATE(1970,1,1)</f>
        <v>42296.458333333328</v>
      </c>
    </row>
    <row r="265" spans="1:19" ht="30" x14ac:dyDescent="0.25">
      <c r="A265">
        <v>1372</v>
      </c>
      <c r="B265" s="3" t="s">
        <v>1373</v>
      </c>
      <c r="C265" s="3" t="s">
        <v>5482</v>
      </c>
      <c r="D265" s="6">
        <v>500</v>
      </c>
      <c r="E265" s="8">
        <v>620</v>
      </c>
      <c r="F265" t="s">
        <v>8218</v>
      </c>
      <c r="G265" t="s">
        <v>8223</v>
      </c>
      <c r="H265" t="s">
        <v>8245</v>
      </c>
      <c r="I265">
        <v>1342115132</v>
      </c>
      <c r="J265">
        <v>1339523132</v>
      </c>
      <c r="K265" t="b">
        <v>0</v>
      </c>
      <c r="L265">
        <v>16</v>
      </c>
      <c r="M265" t="b">
        <v>1</v>
      </c>
      <c r="N265" t="s">
        <v>8274</v>
      </c>
      <c r="O265">
        <f>ROUND(E265/D265*100,0)</f>
        <v>124</v>
      </c>
      <c r="P265">
        <f>IFERROR(ROUND(E265/L265,2),0)</f>
        <v>38.75</v>
      </c>
      <c r="Q265" s="10" t="s">
        <v>8323</v>
      </c>
      <c r="R265" t="s">
        <v>8324</v>
      </c>
      <c r="S265" s="15">
        <f>(((I265/60)/60)/24)+DATE(1970,1,1)</f>
        <v>41102.739953703705</v>
      </c>
    </row>
    <row r="266" spans="1:19" ht="30" x14ac:dyDescent="0.25">
      <c r="A266">
        <v>1389</v>
      </c>
      <c r="B266" s="3" t="s">
        <v>1390</v>
      </c>
      <c r="C266" s="3" t="s">
        <v>5499</v>
      </c>
      <c r="D266" s="6">
        <v>500</v>
      </c>
      <c r="E266" s="8">
        <v>727</v>
      </c>
      <c r="F266" t="s">
        <v>8218</v>
      </c>
      <c r="G266" t="s">
        <v>8224</v>
      </c>
      <c r="H266" t="s">
        <v>8246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8274</v>
      </c>
      <c r="O266">
        <f>ROUND(E266/D266*100,0)</f>
        <v>145</v>
      </c>
      <c r="P266">
        <f>IFERROR(ROUND(E266/L266,2),0)</f>
        <v>21.38</v>
      </c>
      <c r="Q266" s="10" t="s">
        <v>8323</v>
      </c>
      <c r="R266" t="s">
        <v>8324</v>
      </c>
      <c r="S266" s="15">
        <f>(((I266/60)/60)/24)+DATE(1970,1,1)</f>
        <v>42595.480983796297</v>
      </c>
    </row>
    <row r="267" spans="1:19" ht="45" x14ac:dyDescent="0.25">
      <c r="A267">
        <v>1391</v>
      </c>
      <c r="B267" s="3" t="s">
        <v>1392</v>
      </c>
      <c r="C267" s="3" t="s">
        <v>5501</v>
      </c>
      <c r="D267" s="6">
        <v>500</v>
      </c>
      <c r="E267" s="8">
        <v>551</v>
      </c>
      <c r="F267" t="s">
        <v>8218</v>
      </c>
      <c r="G267" t="s">
        <v>8223</v>
      </c>
      <c r="H267" t="s">
        <v>8245</v>
      </c>
      <c r="I267">
        <v>1440219540</v>
      </c>
      <c r="J267">
        <v>1436369818</v>
      </c>
      <c r="K267" t="b">
        <v>0</v>
      </c>
      <c r="L267">
        <v>13</v>
      </c>
      <c r="M267" t="b">
        <v>1</v>
      </c>
      <c r="N267" t="s">
        <v>8274</v>
      </c>
      <c r="O267">
        <f>ROUND(E267/D267*100,0)</f>
        <v>110</v>
      </c>
      <c r="P267">
        <f>IFERROR(ROUND(E267/L267,2),0)</f>
        <v>42.38</v>
      </c>
      <c r="Q267" s="10" t="s">
        <v>8323</v>
      </c>
      <c r="R267" t="s">
        <v>8324</v>
      </c>
      <c r="S267" s="15">
        <f>(((I267/60)/60)/24)+DATE(1970,1,1)</f>
        <v>42238.207638888889</v>
      </c>
    </row>
    <row r="268" spans="1:19" ht="45" x14ac:dyDescent="0.25">
      <c r="A268">
        <v>1612</v>
      </c>
      <c r="B268" s="3" t="s">
        <v>1613</v>
      </c>
      <c r="C268" s="3" t="s">
        <v>5722</v>
      </c>
      <c r="D268" s="6">
        <v>500</v>
      </c>
      <c r="E268" s="8">
        <v>550</v>
      </c>
      <c r="F268" t="s">
        <v>8218</v>
      </c>
      <c r="G268" t="s">
        <v>8223</v>
      </c>
      <c r="H268" t="s">
        <v>8245</v>
      </c>
      <c r="I268">
        <v>1357160384</v>
      </c>
      <c r="J268">
        <v>1354568384</v>
      </c>
      <c r="K268" t="b">
        <v>0</v>
      </c>
      <c r="L268">
        <v>11</v>
      </c>
      <c r="M268" t="b">
        <v>1</v>
      </c>
      <c r="N268" t="s">
        <v>8274</v>
      </c>
      <c r="O268">
        <f>ROUND(E268/D268*100,0)</f>
        <v>110</v>
      </c>
      <c r="P268">
        <f>IFERROR(ROUND(E268/L268,2),0)</f>
        <v>50</v>
      </c>
      <c r="Q268" s="10" t="s">
        <v>8323</v>
      </c>
      <c r="R268" t="s">
        <v>8324</v>
      </c>
      <c r="S268" s="15">
        <f>(((I268/60)/60)/24)+DATE(1970,1,1)</f>
        <v>41276.874814814815</v>
      </c>
    </row>
    <row r="269" spans="1:19" ht="45" x14ac:dyDescent="0.25">
      <c r="A269">
        <v>1637</v>
      </c>
      <c r="B269" s="3" t="s">
        <v>1638</v>
      </c>
      <c r="C269" s="3" t="s">
        <v>5747</v>
      </c>
      <c r="D269" s="6">
        <v>500</v>
      </c>
      <c r="E269" s="8">
        <v>519</v>
      </c>
      <c r="F269" t="s">
        <v>8218</v>
      </c>
      <c r="G269" t="s">
        <v>8223</v>
      </c>
      <c r="H269" t="s">
        <v>8245</v>
      </c>
      <c r="I269">
        <v>1262302740</v>
      </c>
      <c r="J269">
        <v>1257444140</v>
      </c>
      <c r="K269" t="b">
        <v>0</v>
      </c>
      <c r="L269">
        <v>15</v>
      </c>
      <c r="M269" t="b">
        <v>1</v>
      </c>
      <c r="N269" t="s">
        <v>8274</v>
      </c>
      <c r="O269">
        <f>ROUND(E269/D269*100,0)</f>
        <v>104</v>
      </c>
      <c r="P269">
        <f>IFERROR(ROUND(E269/L269,2),0)</f>
        <v>34.6</v>
      </c>
      <c r="Q269" s="10" t="s">
        <v>8323</v>
      </c>
      <c r="R269" t="s">
        <v>8324</v>
      </c>
      <c r="S269" s="15">
        <f>(((I269/60)/60)/24)+DATE(1970,1,1)</f>
        <v>40178.98541666667</v>
      </c>
    </row>
    <row r="270" spans="1:19" ht="60" x14ac:dyDescent="0.25">
      <c r="A270">
        <v>1659</v>
      </c>
      <c r="B270" s="3" t="s">
        <v>1660</v>
      </c>
      <c r="C270" s="3" t="s">
        <v>5769</v>
      </c>
      <c r="D270" s="6">
        <v>500</v>
      </c>
      <c r="E270" s="8">
        <v>564</v>
      </c>
      <c r="F270" t="s">
        <v>8218</v>
      </c>
      <c r="G270" t="s">
        <v>8224</v>
      </c>
      <c r="H270" t="s">
        <v>8246</v>
      </c>
      <c r="I270">
        <v>1387281600</v>
      </c>
      <c r="J270">
        <v>1384811721</v>
      </c>
      <c r="K270" t="b">
        <v>0</v>
      </c>
      <c r="L270">
        <v>45</v>
      </c>
      <c r="M270" t="b">
        <v>1</v>
      </c>
      <c r="N270" t="s">
        <v>8290</v>
      </c>
      <c r="O270">
        <f>ROUND(E270/D270*100,0)</f>
        <v>113</v>
      </c>
      <c r="P270">
        <f>IFERROR(ROUND(E270/L270,2),0)</f>
        <v>12.53</v>
      </c>
      <c r="Q270" s="10" t="s">
        <v>8323</v>
      </c>
      <c r="R270" t="s">
        <v>8344</v>
      </c>
      <c r="S270" s="15">
        <f>(((I270/60)/60)/24)+DATE(1970,1,1)</f>
        <v>41625.5</v>
      </c>
    </row>
    <row r="271" spans="1:19" ht="75" x14ac:dyDescent="0.25">
      <c r="A271">
        <v>1835</v>
      </c>
      <c r="B271" s="3" t="s">
        <v>1836</v>
      </c>
      <c r="C271" s="3" t="s">
        <v>5945</v>
      </c>
      <c r="D271" s="6">
        <v>500</v>
      </c>
      <c r="E271" s="8">
        <v>520</v>
      </c>
      <c r="F271" t="s">
        <v>8218</v>
      </c>
      <c r="G271" t="s">
        <v>8224</v>
      </c>
      <c r="H271" t="s">
        <v>8246</v>
      </c>
      <c r="I271">
        <v>1459439471</v>
      </c>
      <c r="J271">
        <v>1456851071</v>
      </c>
      <c r="K271" t="b">
        <v>0</v>
      </c>
      <c r="L271">
        <v>11</v>
      </c>
      <c r="M271" t="b">
        <v>1</v>
      </c>
      <c r="N271" t="s">
        <v>8274</v>
      </c>
      <c r="O271">
        <f>ROUND(E271/D271*100,0)</f>
        <v>104</v>
      </c>
      <c r="P271">
        <f>IFERROR(ROUND(E271/L271,2),0)</f>
        <v>47.27</v>
      </c>
      <c r="Q271" s="10" t="s">
        <v>8323</v>
      </c>
      <c r="R271" t="s">
        <v>8324</v>
      </c>
      <c r="S271" s="15">
        <f>(((I271/60)/60)/24)+DATE(1970,1,1)</f>
        <v>42460.660543981481</v>
      </c>
    </row>
    <row r="272" spans="1:19" ht="45" x14ac:dyDescent="0.25">
      <c r="A272">
        <v>1892</v>
      </c>
      <c r="B272" s="3" t="s">
        <v>1893</v>
      </c>
      <c r="C272" s="3" t="s">
        <v>6002</v>
      </c>
      <c r="D272" s="6">
        <v>500</v>
      </c>
      <c r="E272" s="8">
        <v>683</v>
      </c>
      <c r="F272" t="s">
        <v>8218</v>
      </c>
      <c r="G272" t="s">
        <v>8223</v>
      </c>
      <c r="H272" t="s">
        <v>8245</v>
      </c>
      <c r="I272">
        <v>1307459881</v>
      </c>
      <c r="J272">
        <v>1304867881</v>
      </c>
      <c r="K272" t="b">
        <v>0</v>
      </c>
      <c r="L272">
        <v>26</v>
      </c>
      <c r="M272" t="b">
        <v>1</v>
      </c>
      <c r="N272" t="s">
        <v>8277</v>
      </c>
      <c r="O272">
        <f>ROUND(E272/D272*100,0)</f>
        <v>137</v>
      </c>
      <c r="P272">
        <f>IFERROR(ROUND(E272/L272,2),0)</f>
        <v>26.27</v>
      </c>
      <c r="Q272" s="10" t="s">
        <v>8323</v>
      </c>
      <c r="R272" t="s">
        <v>8327</v>
      </c>
      <c r="S272" s="15">
        <f>(((I272/60)/60)/24)+DATE(1970,1,1)</f>
        <v>40701.637511574074</v>
      </c>
    </row>
    <row r="273" spans="1:19" ht="60" x14ac:dyDescent="0.25">
      <c r="A273">
        <v>2003</v>
      </c>
      <c r="B273" s="3" t="s">
        <v>2004</v>
      </c>
      <c r="C273" s="3" t="s">
        <v>6113</v>
      </c>
      <c r="D273" s="6">
        <v>500</v>
      </c>
      <c r="E273" s="8">
        <v>1560</v>
      </c>
      <c r="F273" t="s">
        <v>8218</v>
      </c>
      <c r="G273" t="s">
        <v>8223</v>
      </c>
      <c r="H273" t="s">
        <v>8245</v>
      </c>
      <c r="I273">
        <v>1278111600</v>
      </c>
      <c r="J273">
        <v>1276830052</v>
      </c>
      <c r="K273" t="b">
        <v>1</v>
      </c>
      <c r="L273">
        <v>17</v>
      </c>
      <c r="M273" t="b">
        <v>1</v>
      </c>
      <c r="N273" t="s">
        <v>8293</v>
      </c>
      <c r="O273">
        <f>ROUND(E273/D273*100,0)</f>
        <v>312</v>
      </c>
      <c r="P273">
        <f>IFERROR(ROUND(E273/L273,2),0)</f>
        <v>91.76</v>
      </c>
      <c r="Q273" s="10" t="s">
        <v>8317</v>
      </c>
      <c r="R273" t="s">
        <v>8347</v>
      </c>
      <c r="S273" s="15">
        <f>(((I273/60)/60)/24)+DATE(1970,1,1)</f>
        <v>40361.958333333336</v>
      </c>
    </row>
    <row r="274" spans="1:19" ht="45" x14ac:dyDescent="0.25">
      <c r="A274">
        <v>2209</v>
      </c>
      <c r="B274" s="3" t="s">
        <v>2210</v>
      </c>
      <c r="C274" s="3" t="s">
        <v>6319</v>
      </c>
      <c r="D274" s="6">
        <v>500</v>
      </c>
      <c r="E274" s="8">
        <v>754</v>
      </c>
      <c r="F274" t="s">
        <v>8218</v>
      </c>
      <c r="G274" t="s">
        <v>8224</v>
      </c>
      <c r="H274" t="s">
        <v>8246</v>
      </c>
      <c r="I274">
        <v>1397516400</v>
      </c>
      <c r="J274">
        <v>1396524644</v>
      </c>
      <c r="K274" t="b">
        <v>0</v>
      </c>
      <c r="L274">
        <v>15</v>
      </c>
      <c r="M274" t="b">
        <v>1</v>
      </c>
      <c r="N274" t="s">
        <v>8278</v>
      </c>
      <c r="O274">
        <f>ROUND(E274/D274*100,0)</f>
        <v>151</v>
      </c>
      <c r="P274">
        <f>IFERROR(ROUND(E274/L274,2),0)</f>
        <v>50.27</v>
      </c>
      <c r="Q274" s="10" t="s">
        <v>8323</v>
      </c>
      <c r="R274" t="s">
        <v>8328</v>
      </c>
      <c r="S274" s="15">
        <f>(((I274/60)/60)/24)+DATE(1970,1,1)</f>
        <v>41743.958333333336</v>
      </c>
    </row>
    <row r="275" spans="1:19" ht="60" x14ac:dyDescent="0.25">
      <c r="A275">
        <v>2222</v>
      </c>
      <c r="B275" s="3" t="s">
        <v>2223</v>
      </c>
      <c r="C275" s="3" t="s">
        <v>6332</v>
      </c>
      <c r="D275" s="6">
        <v>500</v>
      </c>
      <c r="E275" s="8">
        <v>813</v>
      </c>
      <c r="F275" t="s">
        <v>8218</v>
      </c>
      <c r="G275" t="s">
        <v>8223</v>
      </c>
      <c r="H275" t="s">
        <v>8245</v>
      </c>
      <c r="I275">
        <v>1327776847</v>
      </c>
      <c r="J275">
        <v>1325184847</v>
      </c>
      <c r="K275" t="b">
        <v>0</v>
      </c>
      <c r="L275">
        <v>30</v>
      </c>
      <c r="M275" t="b">
        <v>1</v>
      </c>
      <c r="N275" t="s">
        <v>8295</v>
      </c>
      <c r="O275">
        <f>ROUND(E275/D275*100,0)</f>
        <v>163</v>
      </c>
      <c r="P275">
        <f>IFERROR(ROUND(E275/L275,2),0)</f>
        <v>27.1</v>
      </c>
      <c r="Q275" s="10" t="s">
        <v>8331</v>
      </c>
      <c r="R275" t="s">
        <v>8349</v>
      </c>
      <c r="S275" s="15">
        <f>(((I275/60)/60)/24)+DATE(1970,1,1)</f>
        <v>40936.787581018521</v>
      </c>
    </row>
    <row r="276" spans="1:19" ht="45" x14ac:dyDescent="0.25">
      <c r="A276">
        <v>2254</v>
      </c>
      <c r="B276" s="3" t="s">
        <v>2255</v>
      </c>
      <c r="C276" s="3" t="s">
        <v>6364</v>
      </c>
      <c r="D276" s="6">
        <v>500</v>
      </c>
      <c r="E276" s="8">
        <v>2299</v>
      </c>
      <c r="F276" t="s">
        <v>8218</v>
      </c>
      <c r="G276" t="s">
        <v>8223</v>
      </c>
      <c r="H276" t="s">
        <v>8245</v>
      </c>
      <c r="I276">
        <v>1485271968</v>
      </c>
      <c r="J276">
        <v>1484667168</v>
      </c>
      <c r="K276" t="b">
        <v>0</v>
      </c>
      <c r="L276">
        <v>197</v>
      </c>
      <c r="M276" t="b">
        <v>1</v>
      </c>
      <c r="N276" t="s">
        <v>8295</v>
      </c>
      <c r="O276">
        <f>ROUND(E276/D276*100,0)</f>
        <v>460</v>
      </c>
      <c r="P276">
        <f>IFERROR(ROUND(E276/L276,2),0)</f>
        <v>11.67</v>
      </c>
      <c r="Q276" s="10" t="s">
        <v>8331</v>
      </c>
      <c r="R276" t="s">
        <v>8349</v>
      </c>
      <c r="S276" s="15">
        <f>(((I276/60)/60)/24)+DATE(1970,1,1)</f>
        <v>42759.647777777776</v>
      </c>
    </row>
    <row r="277" spans="1:19" ht="60" x14ac:dyDescent="0.25">
      <c r="A277">
        <v>2471</v>
      </c>
      <c r="B277" s="3" t="s">
        <v>2472</v>
      </c>
      <c r="C277" s="3" t="s">
        <v>6581</v>
      </c>
      <c r="D277" s="6">
        <v>500</v>
      </c>
      <c r="E277" s="8">
        <v>640</v>
      </c>
      <c r="F277" t="s">
        <v>8218</v>
      </c>
      <c r="G277" t="s">
        <v>8223</v>
      </c>
      <c r="H277" t="s">
        <v>8245</v>
      </c>
      <c r="I277">
        <v>1327535392</v>
      </c>
      <c r="J277">
        <v>1324079392</v>
      </c>
      <c r="K277" t="b">
        <v>0</v>
      </c>
      <c r="L277">
        <v>17</v>
      </c>
      <c r="M277" t="b">
        <v>1</v>
      </c>
      <c r="N277" t="s">
        <v>8277</v>
      </c>
      <c r="O277">
        <f>ROUND(E277/D277*100,0)</f>
        <v>128</v>
      </c>
      <c r="P277">
        <f>IFERROR(ROUND(E277/L277,2),0)</f>
        <v>37.65</v>
      </c>
      <c r="Q277" s="10" t="s">
        <v>8323</v>
      </c>
      <c r="R277" t="s">
        <v>8327</v>
      </c>
      <c r="S277" s="15">
        <f>(((I277/60)/60)/24)+DATE(1970,1,1)</f>
        <v>40933.992962962962</v>
      </c>
    </row>
    <row r="278" spans="1:19" ht="45" x14ac:dyDescent="0.25">
      <c r="A278">
        <v>2490</v>
      </c>
      <c r="B278" s="3" t="s">
        <v>2490</v>
      </c>
      <c r="C278" s="3" t="s">
        <v>6600</v>
      </c>
      <c r="D278" s="6">
        <v>500</v>
      </c>
      <c r="E278" s="8">
        <v>607</v>
      </c>
      <c r="F278" t="s">
        <v>8218</v>
      </c>
      <c r="G278" t="s">
        <v>8223</v>
      </c>
      <c r="H278" t="s">
        <v>8245</v>
      </c>
      <c r="I278">
        <v>1340429276</v>
      </c>
      <c r="J278">
        <v>1335245276</v>
      </c>
      <c r="K278" t="b">
        <v>0</v>
      </c>
      <c r="L278">
        <v>16</v>
      </c>
      <c r="M278" t="b">
        <v>1</v>
      </c>
      <c r="N278" t="s">
        <v>8277</v>
      </c>
      <c r="O278">
        <f>ROUND(E278/D278*100,0)</f>
        <v>121</v>
      </c>
      <c r="P278">
        <f>IFERROR(ROUND(E278/L278,2),0)</f>
        <v>37.94</v>
      </c>
      <c r="Q278" s="10" t="s">
        <v>8323</v>
      </c>
      <c r="R278" t="s">
        <v>8327</v>
      </c>
      <c r="S278" s="15">
        <f>(((I278/60)/60)/24)+DATE(1970,1,1)</f>
        <v>41083.227731481478</v>
      </c>
    </row>
    <row r="279" spans="1:19" ht="60" x14ac:dyDescent="0.25">
      <c r="A279">
        <v>2491</v>
      </c>
      <c r="B279" s="3" t="s">
        <v>2491</v>
      </c>
      <c r="C279" s="3" t="s">
        <v>6601</v>
      </c>
      <c r="D279" s="6">
        <v>500</v>
      </c>
      <c r="E279" s="8">
        <v>516</v>
      </c>
      <c r="F279" t="s">
        <v>8218</v>
      </c>
      <c r="G279" t="s">
        <v>8223</v>
      </c>
      <c r="H279" t="s">
        <v>8245</v>
      </c>
      <c r="I279">
        <v>1295142660</v>
      </c>
      <c r="J279">
        <v>1293739714</v>
      </c>
      <c r="K279" t="b">
        <v>0</v>
      </c>
      <c r="L279">
        <v>10</v>
      </c>
      <c r="M279" t="b">
        <v>1</v>
      </c>
      <c r="N279" t="s">
        <v>8277</v>
      </c>
      <c r="O279">
        <f>ROUND(E279/D279*100,0)</f>
        <v>103</v>
      </c>
      <c r="P279">
        <f>IFERROR(ROUND(E279/L279,2),0)</f>
        <v>51.6</v>
      </c>
      <c r="Q279" s="10" t="s">
        <v>8323</v>
      </c>
      <c r="R279" t="s">
        <v>8327</v>
      </c>
      <c r="S279" s="15">
        <f>(((I279/60)/60)/24)+DATE(1970,1,1)</f>
        <v>40559.07708333333</v>
      </c>
    </row>
    <row r="280" spans="1:19" ht="60" x14ac:dyDescent="0.25">
      <c r="A280">
        <v>2601</v>
      </c>
      <c r="B280" s="3" t="s">
        <v>2601</v>
      </c>
      <c r="C280" s="3" t="s">
        <v>6711</v>
      </c>
      <c r="D280" s="6">
        <v>500</v>
      </c>
      <c r="E280" s="8">
        <v>3307</v>
      </c>
      <c r="F280" t="s">
        <v>8218</v>
      </c>
      <c r="G280" t="s">
        <v>8223</v>
      </c>
      <c r="H280" t="s">
        <v>8245</v>
      </c>
      <c r="I280">
        <v>1347508740</v>
      </c>
      <c r="J280">
        <v>1346276349</v>
      </c>
      <c r="K280" t="b">
        <v>1</v>
      </c>
      <c r="L280">
        <v>151</v>
      </c>
      <c r="M280" t="b">
        <v>1</v>
      </c>
      <c r="N280" t="s">
        <v>8299</v>
      </c>
      <c r="O280">
        <f>ROUND(E280/D280*100,0)</f>
        <v>661</v>
      </c>
      <c r="P280">
        <f>IFERROR(ROUND(E280/L280,2),0)</f>
        <v>21.9</v>
      </c>
      <c r="Q280" s="10" t="s">
        <v>8317</v>
      </c>
      <c r="R280" t="s">
        <v>8353</v>
      </c>
      <c r="S280" s="15">
        <f>(((I280/60)/60)/24)+DATE(1970,1,1)</f>
        <v>41165.165972222225</v>
      </c>
    </row>
    <row r="281" spans="1:19" ht="60" x14ac:dyDescent="0.25">
      <c r="A281">
        <v>2617</v>
      </c>
      <c r="B281" s="3" t="s">
        <v>2617</v>
      </c>
      <c r="C281" s="3" t="s">
        <v>6727</v>
      </c>
      <c r="D281" s="6">
        <v>500</v>
      </c>
      <c r="E281" s="8">
        <v>4388</v>
      </c>
      <c r="F281" t="s">
        <v>8218</v>
      </c>
      <c r="G281" t="s">
        <v>8223</v>
      </c>
      <c r="H281" t="s">
        <v>8245</v>
      </c>
      <c r="I281">
        <v>1413838751</v>
      </c>
      <c r="J281">
        <v>1411246751</v>
      </c>
      <c r="K281" t="b">
        <v>1</v>
      </c>
      <c r="L281">
        <v>159</v>
      </c>
      <c r="M281" t="b">
        <v>1</v>
      </c>
      <c r="N281" t="s">
        <v>8299</v>
      </c>
      <c r="O281">
        <f>ROUND(E281/D281*100,0)</f>
        <v>878</v>
      </c>
      <c r="P281">
        <f>IFERROR(ROUND(E281/L281,2),0)</f>
        <v>27.6</v>
      </c>
      <c r="Q281" s="10" t="s">
        <v>8317</v>
      </c>
      <c r="R281" t="s">
        <v>8353</v>
      </c>
      <c r="S281" s="15">
        <f>(((I281/60)/60)/24)+DATE(1970,1,1)</f>
        <v>41932.874432870369</v>
      </c>
    </row>
    <row r="282" spans="1:19" ht="45" x14ac:dyDescent="0.25">
      <c r="A282">
        <v>2637</v>
      </c>
      <c r="B282" s="3" t="s">
        <v>2637</v>
      </c>
      <c r="C282" s="3" t="s">
        <v>6747</v>
      </c>
      <c r="D282" s="6">
        <v>500</v>
      </c>
      <c r="E282" s="8">
        <v>831</v>
      </c>
      <c r="F282" t="s">
        <v>8218</v>
      </c>
      <c r="G282" t="s">
        <v>8223</v>
      </c>
      <c r="H282" t="s">
        <v>8245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8299</v>
      </c>
      <c r="O282">
        <f>ROUND(E282/D282*100,0)</f>
        <v>166</v>
      </c>
      <c r="P282">
        <f>IFERROR(ROUND(E282/L282,2),0)</f>
        <v>31.96</v>
      </c>
      <c r="Q282" s="10" t="s">
        <v>8317</v>
      </c>
      <c r="R282" t="s">
        <v>8353</v>
      </c>
      <c r="S282" s="15">
        <f>(((I282/60)/60)/24)+DATE(1970,1,1)</f>
        <v>42655.549479166672</v>
      </c>
    </row>
    <row r="283" spans="1:19" ht="45" x14ac:dyDescent="0.25">
      <c r="A283">
        <v>2801</v>
      </c>
      <c r="B283" s="3" t="s">
        <v>2801</v>
      </c>
      <c r="C283" s="3" t="s">
        <v>6911</v>
      </c>
      <c r="D283" s="6">
        <v>500</v>
      </c>
      <c r="E283" s="8">
        <v>666</v>
      </c>
      <c r="F283" t="s">
        <v>8218</v>
      </c>
      <c r="G283" t="s">
        <v>8225</v>
      </c>
      <c r="H283" t="s">
        <v>8247</v>
      </c>
      <c r="I283">
        <v>1412938800</v>
      </c>
      <c r="J283">
        <v>1411019409</v>
      </c>
      <c r="K283" t="b">
        <v>0</v>
      </c>
      <c r="L283">
        <v>13</v>
      </c>
      <c r="M283" t="b">
        <v>1</v>
      </c>
      <c r="N283" t="s">
        <v>8269</v>
      </c>
      <c r="O283">
        <f>ROUND(E283/D283*100,0)</f>
        <v>133</v>
      </c>
      <c r="P283">
        <f>IFERROR(ROUND(E283/L283,2),0)</f>
        <v>51.23</v>
      </c>
      <c r="Q283" s="10" t="s">
        <v>8315</v>
      </c>
      <c r="R283" t="s">
        <v>8316</v>
      </c>
      <c r="S283" s="15">
        <f>(((I283/60)/60)/24)+DATE(1970,1,1)</f>
        <v>41922.458333333336</v>
      </c>
    </row>
    <row r="284" spans="1:19" ht="60" x14ac:dyDescent="0.25">
      <c r="A284">
        <v>2922</v>
      </c>
      <c r="B284" s="3" t="s">
        <v>2922</v>
      </c>
      <c r="C284" s="3" t="s">
        <v>7032</v>
      </c>
      <c r="D284" s="6">
        <v>500</v>
      </c>
      <c r="E284" s="8">
        <v>500</v>
      </c>
      <c r="F284" t="s">
        <v>8218</v>
      </c>
      <c r="G284" t="s">
        <v>8224</v>
      </c>
      <c r="H284" t="s">
        <v>8246</v>
      </c>
      <c r="I284">
        <v>1431982727</v>
      </c>
      <c r="J284">
        <v>1428094727</v>
      </c>
      <c r="K284" t="b">
        <v>0</v>
      </c>
      <c r="L284">
        <v>6</v>
      </c>
      <c r="M284" t="b">
        <v>1</v>
      </c>
      <c r="N284" t="s">
        <v>8303</v>
      </c>
      <c r="O284">
        <f>ROUND(E284/D284*100,0)</f>
        <v>100</v>
      </c>
      <c r="P284">
        <f>IFERROR(ROUND(E284/L284,2),0)</f>
        <v>83.33</v>
      </c>
      <c r="Q284" s="10" t="s">
        <v>8315</v>
      </c>
      <c r="R284" t="s">
        <v>8357</v>
      </c>
      <c r="S284" s="15">
        <f>(((I284/60)/60)/24)+DATE(1970,1,1)</f>
        <v>42142.874155092592</v>
      </c>
    </row>
    <row r="285" spans="1:19" ht="60" x14ac:dyDescent="0.25">
      <c r="A285">
        <v>3000</v>
      </c>
      <c r="B285" s="3" t="s">
        <v>3000</v>
      </c>
      <c r="C285" s="3" t="s">
        <v>7110</v>
      </c>
      <c r="D285" s="6">
        <v>500</v>
      </c>
      <c r="E285" s="8">
        <v>500</v>
      </c>
      <c r="F285" t="s">
        <v>8218</v>
      </c>
      <c r="G285" t="s">
        <v>8223</v>
      </c>
      <c r="H285" t="s">
        <v>8245</v>
      </c>
      <c r="I285">
        <v>1485885600</v>
      </c>
      <c r="J285">
        <v>1484682670</v>
      </c>
      <c r="K285" t="b">
        <v>0</v>
      </c>
      <c r="L285">
        <v>8</v>
      </c>
      <c r="M285" t="b">
        <v>1</v>
      </c>
      <c r="N285" t="s">
        <v>8301</v>
      </c>
      <c r="O285">
        <f>ROUND(E285/D285*100,0)</f>
        <v>100</v>
      </c>
      <c r="P285">
        <f>IFERROR(ROUND(E285/L285,2),0)</f>
        <v>62.5</v>
      </c>
      <c r="Q285" s="10" t="s">
        <v>8315</v>
      </c>
      <c r="R285" t="s">
        <v>8355</v>
      </c>
      <c r="S285" s="15">
        <f>(((I285/60)/60)/24)+DATE(1970,1,1)</f>
        <v>42766.75</v>
      </c>
    </row>
    <row r="286" spans="1:19" ht="60" x14ac:dyDescent="0.25">
      <c r="A286">
        <v>3037</v>
      </c>
      <c r="B286" s="3" t="s">
        <v>3037</v>
      </c>
      <c r="C286" s="3" t="s">
        <v>7147</v>
      </c>
      <c r="D286" s="6">
        <v>500</v>
      </c>
      <c r="E286" s="8">
        <v>1066</v>
      </c>
      <c r="F286" t="s">
        <v>8218</v>
      </c>
      <c r="G286" t="s">
        <v>8223</v>
      </c>
      <c r="H286" t="s">
        <v>8245</v>
      </c>
      <c r="I286">
        <v>1285995540</v>
      </c>
      <c r="J286">
        <v>1279574773</v>
      </c>
      <c r="K286" t="b">
        <v>0</v>
      </c>
      <c r="L286">
        <v>32</v>
      </c>
      <c r="M286" t="b">
        <v>1</v>
      </c>
      <c r="N286" t="s">
        <v>8301</v>
      </c>
      <c r="O286">
        <f>ROUND(E286/D286*100,0)</f>
        <v>213</v>
      </c>
      <c r="P286">
        <f>IFERROR(ROUND(E286/L286,2),0)</f>
        <v>33.31</v>
      </c>
      <c r="Q286" s="10" t="s">
        <v>8315</v>
      </c>
      <c r="R286" t="s">
        <v>8355</v>
      </c>
      <c r="S286" s="15">
        <f>(((I286/60)/60)/24)+DATE(1970,1,1)</f>
        <v>40453.207638888889</v>
      </c>
    </row>
    <row r="287" spans="1:19" ht="45" x14ac:dyDescent="0.25">
      <c r="A287">
        <v>3047</v>
      </c>
      <c r="B287" s="3" t="s">
        <v>3047</v>
      </c>
      <c r="C287" s="3" t="s">
        <v>7157</v>
      </c>
      <c r="D287" s="6">
        <v>500</v>
      </c>
      <c r="E287" s="8">
        <v>745</v>
      </c>
      <c r="F287" t="s">
        <v>8218</v>
      </c>
      <c r="G287" t="s">
        <v>8223</v>
      </c>
      <c r="H287" t="s">
        <v>8245</v>
      </c>
      <c r="I287">
        <v>1461762960</v>
      </c>
      <c r="J287">
        <v>1457999054</v>
      </c>
      <c r="K287" t="b">
        <v>0</v>
      </c>
      <c r="L287">
        <v>20</v>
      </c>
      <c r="M287" t="b">
        <v>1</v>
      </c>
      <c r="N287" t="s">
        <v>8301</v>
      </c>
      <c r="O287">
        <f>ROUND(E287/D287*100,0)</f>
        <v>149</v>
      </c>
      <c r="P287">
        <f>IFERROR(ROUND(E287/L287,2),0)</f>
        <v>37.25</v>
      </c>
      <c r="Q287" s="10" t="s">
        <v>8315</v>
      </c>
      <c r="R287" t="s">
        <v>8355</v>
      </c>
      <c r="S287" s="15">
        <f>(((I287/60)/60)/24)+DATE(1970,1,1)</f>
        <v>42487.552777777775</v>
      </c>
    </row>
    <row r="288" spans="1:19" ht="60" x14ac:dyDescent="0.25">
      <c r="A288">
        <v>3181</v>
      </c>
      <c r="B288" s="3" t="s">
        <v>3181</v>
      </c>
      <c r="C288" s="3" t="s">
        <v>7291</v>
      </c>
      <c r="D288" s="6">
        <v>500</v>
      </c>
      <c r="E288" s="8">
        <v>545</v>
      </c>
      <c r="F288" t="s">
        <v>8218</v>
      </c>
      <c r="G288" t="s">
        <v>8224</v>
      </c>
      <c r="H288" t="s">
        <v>8246</v>
      </c>
      <c r="I288">
        <v>1402848000</v>
      </c>
      <c r="J288">
        <v>1400570787</v>
      </c>
      <c r="K288" t="b">
        <v>1</v>
      </c>
      <c r="L288">
        <v>15</v>
      </c>
      <c r="M288" t="b">
        <v>1</v>
      </c>
      <c r="N288" t="s">
        <v>8269</v>
      </c>
      <c r="O288">
        <f>ROUND(E288/D288*100,0)</f>
        <v>109</v>
      </c>
      <c r="P288">
        <f>IFERROR(ROUND(E288/L288,2),0)</f>
        <v>36.33</v>
      </c>
      <c r="Q288" s="10" t="s">
        <v>8315</v>
      </c>
      <c r="R288" t="s">
        <v>8316</v>
      </c>
      <c r="S288" s="15">
        <f>(((I288/60)/60)/24)+DATE(1970,1,1)</f>
        <v>41805.666666666664</v>
      </c>
    </row>
    <row r="289" spans="1:19" ht="60" x14ac:dyDescent="0.25">
      <c r="A289">
        <v>3289</v>
      </c>
      <c r="B289" s="3" t="s">
        <v>3289</v>
      </c>
      <c r="C289" s="3" t="s">
        <v>7399</v>
      </c>
      <c r="D289" s="6">
        <v>500</v>
      </c>
      <c r="E289" s="8">
        <v>665.21</v>
      </c>
      <c r="F289" t="s">
        <v>8218</v>
      </c>
      <c r="G289" t="s">
        <v>8224</v>
      </c>
      <c r="H289" t="s">
        <v>8246</v>
      </c>
      <c r="I289">
        <v>1487580602</v>
      </c>
      <c r="J289">
        <v>1485161402</v>
      </c>
      <c r="K289" t="b">
        <v>0</v>
      </c>
      <c r="L289">
        <v>25</v>
      </c>
      <c r="M289" t="b">
        <v>1</v>
      </c>
      <c r="N289" t="s">
        <v>8269</v>
      </c>
      <c r="O289">
        <f>ROUND(E289/D289*100,0)</f>
        <v>133</v>
      </c>
      <c r="P289">
        <f>IFERROR(ROUND(E289/L289,2),0)</f>
        <v>26.61</v>
      </c>
      <c r="Q289" s="10" t="s">
        <v>8315</v>
      </c>
      <c r="R289" t="s">
        <v>8316</v>
      </c>
      <c r="S289" s="15">
        <f>(((I289/60)/60)/24)+DATE(1970,1,1)</f>
        <v>42786.368078703701</v>
      </c>
    </row>
    <row r="290" spans="1:19" ht="60" x14ac:dyDescent="0.25">
      <c r="A290">
        <v>3291</v>
      </c>
      <c r="B290" s="3" t="s">
        <v>3291</v>
      </c>
      <c r="C290" s="3" t="s">
        <v>7401</v>
      </c>
      <c r="D290" s="6">
        <v>500</v>
      </c>
      <c r="E290" s="8">
        <v>570</v>
      </c>
      <c r="F290" t="s">
        <v>8218</v>
      </c>
      <c r="G290" t="s">
        <v>8223</v>
      </c>
      <c r="H290" t="s">
        <v>8245</v>
      </c>
      <c r="I290">
        <v>1442462340</v>
      </c>
      <c r="J290">
        <v>1439743900</v>
      </c>
      <c r="K290" t="b">
        <v>0</v>
      </c>
      <c r="L290">
        <v>14</v>
      </c>
      <c r="M290" t="b">
        <v>1</v>
      </c>
      <c r="N290" t="s">
        <v>8269</v>
      </c>
      <c r="O290">
        <f>ROUND(E290/D290*100,0)</f>
        <v>114</v>
      </c>
      <c r="P290">
        <f>IFERROR(ROUND(E290/L290,2),0)</f>
        <v>40.71</v>
      </c>
      <c r="Q290" s="10" t="s">
        <v>8315</v>
      </c>
      <c r="R290" t="s">
        <v>8316</v>
      </c>
      <c r="S290" s="15">
        <f>(((I290/60)/60)/24)+DATE(1970,1,1)</f>
        <v>42264.165972222225</v>
      </c>
    </row>
    <row r="291" spans="1:19" ht="60" x14ac:dyDescent="0.25">
      <c r="A291">
        <v>3319</v>
      </c>
      <c r="B291" s="3" t="s">
        <v>3319</v>
      </c>
      <c r="C291" s="3" t="s">
        <v>7429</v>
      </c>
      <c r="D291" s="6">
        <v>500</v>
      </c>
      <c r="E291" s="8">
        <v>540</v>
      </c>
      <c r="F291" t="s">
        <v>8218</v>
      </c>
      <c r="G291" t="s">
        <v>8224</v>
      </c>
      <c r="H291" t="s">
        <v>8246</v>
      </c>
      <c r="I291">
        <v>1422712986</v>
      </c>
      <c r="J291">
        <v>1418824986</v>
      </c>
      <c r="K291" t="b">
        <v>0</v>
      </c>
      <c r="L291">
        <v>16</v>
      </c>
      <c r="M291" t="b">
        <v>1</v>
      </c>
      <c r="N291" t="s">
        <v>8269</v>
      </c>
      <c r="O291">
        <f>ROUND(E291/D291*100,0)</f>
        <v>108</v>
      </c>
      <c r="P291">
        <f>IFERROR(ROUND(E291/L291,2),0)</f>
        <v>33.75</v>
      </c>
      <c r="Q291" s="10" t="s">
        <v>8315</v>
      </c>
      <c r="R291" t="s">
        <v>8316</v>
      </c>
      <c r="S291" s="15">
        <f>(((I291/60)/60)/24)+DATE(1970,1,1)</f>
        <v>42035.585486111115</v>
      </c>
    </row>
    <row r="292" spans="1:19" ht="60" x14ac:dyDescent="0.25">
      <c r="A292">
        <v>3321</v>
      </c>
      <c r="B292" s="3" t="s">
        <v>3321</v>
      </c>
      <c r="C292" s="3" t="s">
        <v>7431</v>
      </c>
      <c r="D292" s="6">
        <v>500</v>
      </c>
      <c r="E292" s="8">
        <v>537</v>
      </c>
      <c r="F292" t="s">
        <v>8218</v>
      </c>
      <c r="G292" t="s">
        <v>8223</v>
      </c>
      <c r="H292" t="s">
        <v>8245</v>
      </c>
      <c r="I292">
        <v>1413431940</v>
      </c>
      <c r="J292">
        <v>1412216665</v>
      </c>
      <c r="K292" t="b">
        <v>0</v>
      </c>
      <c r="L292">
        <v>15</v>
      </c>
      <c r="M292" t="b">
        <v>1</v>
      </c>
      <c r="N292" t="s">
        <v>8269</v>
      </c>
      <c r="O292">
        <f>ROUND(E292/D292*100,0)</f>
        <v>107</v>
      </c>
      <c r="P292">
        <f>IFERROR(ROUND(E292/L292,2),0)</f>
        <v>35.799999999999997</v>
      </c>
      <c r="Q292" s="10" t="s">
        <v>8315</v>
      </c>
      <c r="R292" t="s">
        <v>8316</v>
      </c>
      <c r="S292" s="15">
        <f>(((I292/60)/60)/24)+DATE(1970,1,1)</f>
        <v>41928.165972222225</v>
      </c>
    </row>
    <row r="293" spans="1:19" ht="60" x14ac:dyDescent="0.25">
      <c r="A293">
        <v>3345</v>
      </c>
      <c r="B293" s="3" t="s">
        <v>3345</v>
      </c>
      <c r="C293" s="3" t="s">
        <v>7455</v>
      </c>
      <c r="D293" s="6">
        <v>500</v>
      </c>
      <c r="E293" s="8">
        <v>650</v>
      </c>
      <c r="F293" t="s">
        <v>8218</v>
      </c>
      <c r="G293" t="s">
        <v>8223</v>
      </c>
      <c r="H293" t="s">
        <v>8245</v>
      </c>
      <c r="I293">
        <v>1429317420</v>
      </c>
      <c r="J293">
        <v>1424226768</v>
      </c>
      <c r="K293" t="b">
        <v>0</v>
      </c>
      <c r="L293">
        <v>13</v>
      </c>
      <c r="M293" t="b">
        <v>1</v>
      </c>
      <c r="N293" t="s">
        <v>8269</v>
      </c>
      <c r="O293">
        <f>ROUND(E293/D293*100,0)</f>
        <v>130</v>
      </c>
      <c r="P293">
        <f>IFERROR(ROUND(E293/L293,2),0)</f>
        <v>50</v>
      </c>
      <c r="Q293" s="10" t="s">
        <v>8315</v>
      </c>
      <c r="R293" t="s">
        <v>8316</v>
      </c>
      <c r="S293" s="15">
        <f>(((I293/60)/60)/24)+DATE(1970,1,1)</f>
        <v>42112.025694444441</v>
      </c>
    </row>
    <row r="294" spans="1:19" ht="60" x14ac:dyDescent="0.25">
      <c r="A294">
        <v>3353</v>
      </c>
      <c r="B294" s="3" t="s">
        <v>3352</v>
      </c>
      <c r="C294" s="3" t="s">
        <v>7463</v>
      </c>
      <c r="D294" s="6">
        <v>500</v>
      </c>
      <c r="E294" s="8">
        <v>1575</v>
      </c>
      <c r="F294" t="s">
        <v>8218</v>
      </c>
      <c r="G294" t="s">
        <v>8224</v>
      </c>
      <c r="H294" t="s">
        <v>8246</v>
      </c>
      <c r="I294">
        <v>1462230000</v>
      </c>
      <c r="J294">
        <v>1461061350</v>
      </c>
      <c r="K294" t="b">
        <v>0</v>
      </c>
      <c r="L294">
        <v>44</v>
      </c>
      <c r="M294" t="b">
        <v>1</v>
      </c>
      <c r="N294" t="s">
        <v>8269</v>
      </c>
      <c r="O294">
        <f>ROUND(E294/D294*100,0)</f>
        <v>315</v>
      </c>
      <c r="P294">
        <f>IFERROR(ROUND(E294/L294,2),0)</f>
        <v>35.799999999999997</v>
      </c>
      <c r="Q294" s="10" t="s">
        <v>8315</v>
      </c>
      <c r="R294" t="s">
        <v>8316</v>
      </c>
      <c r="S294" s="15">
        <f>(((I294/60)/60)/24)+DATE(1970,1,1)</f>
        <v>42492.958333333328</v>
      </c>
    </row>
    <row r="295" spans="1:19" ht="45" x14ac:dyDescent="0.25">
      <c r="A295">
        <v>3362</v>
      </c>
      <c r="B295" s="3" t="s">
        <v>3361</v>
      </c>
      <c r="C295" s="3" t="s">
        <v>7472</v>
      </c>
      <c r="D295" s="6">
        <v>500</v>
      </c>
      <c r="E295" s="8">
        <v>1090</v>
      </c>
      <c r="F295" t="s">
        <v>8218</v>
      </c>
      <c r="G295" t="s">
        <v>8223</v>
      </c>
      <c r="H295" t="s">
        <v>8245</v>
      </c>
      <c r="I295">
        <v>1425704100</v>
      </c>
      <c r="J295">
        <v>1424484717</v>
      </c>
      <c r="K295" t="b">
        <v>0</v>
      </c>
      <c r="L295">
        <v>20</v>
      </c>
      <c r="M295" t="b">
        <v>1</v>
      </c>
      <c r="N295" t="s">
        <v>8269</v>
      </c>
      <c r="O295">
        <f>ROUND(E295/D295*100,0)</f>
        <v>218</v>
      </c>
      <c r="P295">
        <f>IFERROR(ROUND(E295/L295,2),0)</f>
        <v>54.5</v>
      </c>
      <c r="Q295" s="10" t="s">
        <v>8315</v>
      </c>
      <c r="R295" t="s">
        <v>8316</v>
      </c>
      <c r="S295" s="15">
        <f>(((I295/60)/60)/24)+DATE(1970,1,1)</f>
        <v>42070.204861111109</v>
      </c>
    </row>
    <row r="296" spans="1:19" ht="45" x14ac:dyDescent="0.25">
      <c r="A296">
        <v>3366</v>
      </c>
      <c r="B296" s="3" t="s">
        <v>3365</v>
      </c>
      <c r="C296" s="3" t="s">
        <v>7476</v>
      </c>
      <c r="D296" s="6">
        <v>500</v>
      </c>
      <c r="E296" s="8">
        <v>1105</v>
      </c>
      <c r="F296" t="s">
        <v>8218</v>
      </c>
      <c r="G296" t="s">
        <v>8223</v>
      </c>
      <c r="H296" t="s">
        <v>8245</v>
      </c>
      <c r="I296">
        <v>1431481037</v>
      </c>
      <c r="J296">
        <v>1428889037</v>
      </c>
      <c r="K296" t="b">
        <v>0</v>
      </c>
      <c r="L296">
        <v>18</v>
      </c>
      <c r="M296" t="b">
        <v>1</v>
      </c>
      <c r="N296" t="s">
        <v>8269</v>
      </c>
      <c r="O296">
        <f>ROUND(E296/D296*100,0)</f>
        <v>221</v>
      </c>
      <c r="P296">
        <f>IFERROR(ROUND(E296/L296,2),0)</f>
        <v>61.39</v>
      </c>
      <c r="Q296" s="10" t="s">
        <v>8315</v>
      </c>
      <c r="R296" t="s">
        <v>8316</v>
      </c>
      <c r="S296" s="15">
        <f>(((I296/60)/60)/24)+DATE(1970,1,1)</f>
        <v>42137.067557870367</v>
      </c>
    </row>
    <row r="297" spans="1:19" ht="60" x14ac:dyDescent="0.25">
      <c r="A297">
        <v>3391</v>
      </c>
      <c r="B297" s="3" t="s">
        <v>3390</v>
      </c>
      <c r="C297" s="3" t="s">
        <v>7501</v>
      </c>
      <c r="D297" s="6">
        <v>500</v>
      </c>
      <c r="E297" s="8">
        <v>1115</v>
      </c>
      <c r="F297" t="s">
        <v>8218</v>
      </c>
      <c r="G297" t="s">
        <v>8223</v>
      </c>
      <c r="H297" t="s">
        <v>8245</v>
      </c>
      <c r="I297">
        <v>1407536880</v>
      </c>
      <c r="J297">
        <v>1404997548</v>
      </c>
      <c r="K297" t="b">
        <v>0</v>
      </c>
      <c r="L297">
        <v>18</v>
      </c>
      <c r="M297" t="b">
        <v>1</v>
      </c>
      <c r="N297" t="s">
        <v>8269</v>
      </c>
      <c r="O297">
        <f>ROUND(E297/D297*100,0)</f>
        <v>223</v>
      </c>
      <c r="P297">
        <f>IFERROR(ROUND(E297/L297,2),0)</f>
        <v>61.94</v>
      </c>
      <c r="Q297" s="10" t="s">
        <v>8315</v>
      </c>
      <c r="R297" t="s">
        <v>8316</v>
      </c>
      <c r="S297" s="15">
        <f>(((I297/60)/60)/24)+DATE(1970,1,1)</f>
        <v>41859.936111111114</v>
      </c>
    </row>
    <row r="298" spans="1:19" ht="60" x14ac:dyDescent="0.25">
      <c r="A298">
        <v>3392</v>
      </c>
      <c r="B298" s="3" t="s">
        <v>3391</v>
      </c>
      <c r="C298" s="3" t="s">
        <v>7502</v>
      </c>
      <c r="D298" s="6">
        <v>500</v>
      </c>
      <c r="E298" s="8">
        <v>500</v>
      </c>
      <c r="F298" t="s">
        <v>8218</v>
      </c>
      <c r="G298" t="s">
        <v>8224</v>
      </c>
      <c r="H298" t="s">
        <v>8246</v>
      </c>
      <c r="I298">
        <v>1462565855</v>
      </c>
      <c r="J298">
        <v>1458245855</v>
      </c>
      <c r="K298" t="b">
        <v>0</v>
      </c>
      <c r="L298">
        <v>12</v>
      </c>
      <c r="M298" t="b">
        <v>1</v>
      </c>
      <c r="N298" t="s">
        <v>8269</v>
      </c>
      <c r="O298">
        <f>ROUND(E298/D298*100,0)</f>
        <v>100</v>
      </c>
      <c r="P298">
        <f>IFERROR(ROUND(E298/L298,2),0)</f>
        <v>41.67</v>
      </c>
      <c r="Q298" s="10" t="s">
        <v>8315</v>
      </c>
      <c r="R298" t="s">
        <v>8316</v>
      </c>
      <c r="S298" s="15">
        <f>(((I298/60)/60)/24)+DATE(1970,1,1)</f>
        <v>42496.845543981486</v>
      </c>
    </row>
    <row r="299" spans="1:19" ht="30" x14ac:dyDescent="0.25">
      <c r="A299">
        <v>3395</v>
      </c>
      <c r="B299" s="3" t="s">
        <v>3394</v>
      </c>
      <c r="C299" s="3" t="s">
        <v>7505</v>
      </c>
      <c r="D299" s="6">
        <v>500</v>
      </c>
      <c r="E299" s="8">
        <v>920</v>
      </c>
      <c r="F299" t="s">
        <v>8218</v>
      </c>
      <c r="G299" t="s">
        <v>8224</v>
      </c>
      <c r="H299" t="s">
        <v>8246</v>
      </c>
      <c r="I299">
        <v>1433009400</v>
      </c>
      <c r="J299">
        <v>1431795944</v>
      </c>
      <c r="K299" t="b">
        <v>0</v>
      </c>
      <c r="L299">
        <v>38</v>
      </c>
      <c r="M299" t="b">
        <v>1</v>
      </c>
      <c r="N299" t="s">
        <v>8269</v>
      </c>
      <c r="O299">
        <f>ROUND(E299/D299*100,0)</f>
        <v>184</v>
      </c>
      <c r="P299">
        <f>IFERROR(ROUND(E299/L299,2),0)</f>
        <v>24.21</v>
      </c>
      <c r="Q299" s="10" t="s">
        <v>8315</v>
      </c>
      <c r="R299" t="s">
        <v>8316</v>
      </c>
      <c r="S299" s="15">
        <f>(((I299/60)/60)/24)+DATE(1970,1,1)</f>
        <v>42154.756944444445</v>
      </c>
    </row>
    <row r="300" spans="1:19" ht="60" x14ac:dyDescent="0.25">
      <c r="A300">
        <v>3404</v>
      </c>
      <c r="B300" s="3" t="s">
        <v>3403</v>
      </c>
      <c r="C300" s="3" t="s">
        <v>7514</v>
      </c>
      <c r="D300" s="6">
        <v>500</v>
      </c>
      <c r="E300" s="8">
        <v>610</v>
      </c>
      <c r="F300" t="s">
        <v>8218</v>
      </c>
      <c r="G300" t="s">
        <v>8223</v>
      </c>
      <c r="H300" t="s">
        <v>8245</v>
      </c>
      <c r="I300">
        <v>1434542702</v>
      </c>
      <c r="J300">
        <v>1432814702</v>
      </c>
      <c r="K300" t="b">
        <v>0</v>
      </c>
      <c r="L300">
        <v>3</v>
      </c>
      <c r="M300" t="b">
        <v>1</v>
      </c>
      <c r="N300" t="s">
        <v>8269</v>
      </c>
      <c r="O300">
        <f>ROUND(E300/D300*100,0)</f>
        <v>122</v>
      </c>
      <c r="P300">
        <f>IFERROR(ROUND(E300/L300,2),0)</f>
        <v>203.33</v>
      </c>
      <c r="Q300" s="10" t="s">
        <v>8315</v>
      </c>
      <c r="R300" t="s">
        <v>8316</v>
      </c>
      <c r="S300" s="15">
        <f>(((I300/60)/60)/24)+DATE(1970,1,1)</f>
        <v>42172.503495370373</v>
      </c>
    </row>
    <row r="301" spans="1:19" ht="45" x14ac:dyDescent="0.25">
      <c r="A301">
        <v>3408</v>
      </c>
      <c r="B301" s="3" t="s">
        <v>3407</v>
      </c>
      <c r="C301" s="3" t="s">
        <v>7518</v>
      </c>
      <c r="D301" s="6">
        <v>500</v>
      </c>
      <c r="E301" s="8">
        <v>1055</v>
      </c>
      <c r="F301" t="s">
        <v>8218</v>
      </c>
      <c r="G301" t="s">
        <v>8223</v>
      </c>
      <c r="H301" t="s">
        <v>8245</v>
      </c>
      <c r="I301">
        <v>1405727304</v>
      </c>
      <c r="J301">
        <v>1403135304</v>
      </c>
      <c r="K301" t="b">
        <v>0</v>
      </c>
      <c r="L301">
        <v>18</v>
      </c>
      <c r="M301" t="b">
        <v>1</v>
      </c>
      <c r="N301" t="s">
        <v>8269</v>
      </c>
      <c r="O301">
        <f>ROUND(E301/D301*100,0)</f>
        <v>211</v>
      </c>
      <c r="P301">
        <f>IFERROR(ROUND(E301/L301,2),0)</f>
        <v>58.61</v>
      </c>
      <c r="Q301" s="10" t="s">
        <v>8315</v>
      </c>
      <c r="R301" t="s">
        <v>8316</v>
      </c>
      <c r="S301" s="15">
        <f>(((I301/60)/60)/24)+DATE(1970,1,1)</f>
        <v>41838.991944444446</v>
      </c>
    </row>
    <row r="302" spans="1:19" ht="45" x14ac:dyDescent="0.25">
      <c r="A302">
        <v>3409</v>
      </c>
      <c r="B302" s="3" t="s">
        <v>3408</v>
      </c>
      <c r="C302" s="3" t="s">
        <v>7519</v>
      </c>
      <c r="D302" s="6">
        <v>500</v>
      </c>
      <c r="E302" s="8">
        <v>618</v>
      </c>
      <c r="F302" t="s">
        <v>8218</v>
      </c>
      <c r="G302" t="s">
        <v>8224</v>
      </c>
      <c r="H302" t="s">
        <v>8246</v>
      </c>
      <c r="I302">
        <v>1469998680</v>
      </c>
      <c r="J302">
        <v>1466710358</v>
      </c>
      <c r="K302" t="b">
        <v>0</v>
      </c>
      <c r="L302">
        <v>21</v>
      </c>
      <c r="M302" t="b">
        <v>1</v>
      </c>
      <c r="N302" t="s">
        <v>8269</v>
      </c>
      <c r="O302">
        <f>ROUND(E302/D302*100,0)</f>
        <v>124</v>
      </c>
      <c r="P302">
        <f>IFERROR(ROUND(E302/L302,2),0)</f>
        <v>29.43</v>
      </c>
      <c r="Q302" s="10" t="s">
        <v>8315</v>
      </c>
      <c r="R302" t="s">
        <v>8316</v>
      </c>
      <c r="S302" s="15">
        <f>(((I302/60)/60)/24)+DATE(1970,1,1)</f>
        <v>42582.873611111107</v>
      </c>
    </row>
    <row r="303" spans="1:19" ht="60" x14ac:dyDescent="0.25">
      <c r="A303">
        <v>3413</v>
      </c>
      <c r="B303" s="3" t="s">
        <v>3412</v>
      </c>
      <c r="C303" s="3" t="s">
        <v>7523</v>
      </c>
      <c r="D303" s="6">
        <v>500</v>
      </c>
      <c r="E303" s="8">
        <v>650</v>
      </c>
      <c r="F303" t="s">
        <v>8218</v>
      </c>
      <c r="G303" t="s">
        <v>8223</v>
      </c>
      <c r="H303" t="s">
        <v>8245</v>
      </c>
      <c r="I303">
        <v>1425099540</v>
      </c>
      <c r="J303">
        <v>1424280938</v>
      </c>
      <c r="K303" t="b">
        <v>0</v>
      </c>
      <c r="L303">
        <v>14</v>
      </c>
      <c r="M303" t="b">
        <v>1</v>
      </c>
      <c r="N303" t="s">
        <v>8269</v>
      </c>
      <c r="O303">
        <f>ROUND(E303/D303*100,0)</f>
        <v>130</v>
      </c>
      <c r="P303">
        <f>IFERROR(ROUND(E303/L303,2),0)</f>
        <v>46.43</v>
      </c>
      <c r="Q303" s="10" t="s">
        <v>8315</v>
      </c>
      <c r="R303" t="s">
        <v>8316</v>
      </c>
      <c r="S303" s="15">
        <f>(((I303/60)/60)/24)+DATE(1970,1,1)</f>
        <v>42063.207638888889</v>
      </c>
    </row>
    <row r="304" spans="1:19" ht="60" x14ac:dyDescent="0.25">
      <c r="A304">
        <v>3450</v>
      </c>
      <c r="B304" s="3" t="s">
        <v>3449</v>
      </c>
      <c r="C304" s="3" t="s">
        <v>7560</v>
      </c>
      <c r="D304" s="6">
        <v>500</v>
      </c>
      <c r="E304" s="8">
        <v>760</v>
      </c>
      <c r="F304" t="s">
        <v>8218</v>
      </c>
      <c r="G304" t="s">
        <v>8224</v>
      </c>
      <c r="H304" t="s">
        <v>8246</v>
      </c>
      <c r="I304">
        <v>1427990071</v>
      </c>
      <c r="J304">
        <v>1422809671</v>
      </c>
      <c r="K304" t="b">
        <v>0</v>
      </c>
      <c r="L304">
        <v>39</v>
      </c>
      <c r="M304" t="b">
        <v>1</v>
      </c>
      <c r="N304" t="s">
        <v>8269</v>
      </c>
      <c r="O304">
        <f>ROUND(E304/D304*100,0)</f>
        <v>152</v>
      </c>
      <c r="P304">
        <f>IFERROR(ROUND(E304/L304,2),0)</f>
        <v>19.489999999999998</v>
      </c>
      <c r="Q304" s="10" t="s">
        <v>8315</v>
      </c>
      <c r="R304" t="s">
        <v>8316</v>
      </c>
      <c r="S304" s="15">
        <f>(((I304/60)/60)/24)+DATE(1970,1,1)</f>
        <v>42096.662858796291</v>
      </c>
    </row>
    <row r="305" spans="1:19" ht="60" x14ac:dyDescent="0.25">
      <c r="A305">
        <v>3459</v>
      </c>
      <c r="B305" s="3" t="s">
        <v>3458</v>
      </c>
      <c r="C305" s="3" t="s">
        <v>7569</v>
      </c>
      <c r="D305" s="6">
        <v>500</v>
      </c>
      <c r="E305" s="8">
        <v>631</v>
      </c>
      <c r="F305" t="s">
        <v>8218</v>
      </c>
      <c r="G305" t="s">
        <v>8224</v>
      </c>
      <c r="H305" t="s">
        <v>8246</v>
      </c>
      <c r="I305">
        <v>1463743860</v>
      </c>
      <c r="J305">
        <v>1461151860</v>
      </c>
      <c r="K305" t="b">
        <v>0</v>
      </c>
      <c r="L305">
        <v>36</v>
      </c>
      <c r="M305" t="b">
        <v>1</v>
      </c>
      <c r="N305" t="s">
        <v>8269</v>
      </c>
      <c r="O305">
        <f>ROUND(E305/D305*100,0)</f>
        <v>126</v>
      </c>
      <c r="P305">
        <f>IFERROR(ROUND(E305/L305,2),0)</f>
        <v>17.53</v>
      </c>
      <c r="Q305" s="10" t="s">
        <v>8315</v>
      </c>
      <c r="R305" t="s">
        <v>8316</v>
      </c>
      <c r="S305" s="15">
        <f>(((I305/60)/60)/24)+DATE(1970,1,1)</f>
        <v>42510.479861111111</v>
      </c>
    </row>
    <row r="306" spans="1:19" ht="45" x14ac:dyDescent="0.25">
      <c r="A306">
        <v>3460</v>
      </c>
      <c r="B306" s="3" t="s">
        <v>3459</v>
      </c>
      <c r="C306" s="3" t="s">
        <v>7570</v>
      </c>
      <c r="D306" s="6">
        <v>500</v>
      </c>
      <c r="E306" s="8">
        <v>950</v>
      </c>
      <c r="F306" t="s">
        <v>8218</v>
      </c>
      <c r="G306" t="s">
        <v>8224</v>
      </c>
      <c r="H306" t="s">
        <v>8246</v>
      </c>
      <c r="I306">
        <v>1408106352</v>
      </c>
      <c r="J306">
        <v>1406896752</v>
      </c>
      <c r="K306" t="b">
        <v>0</v>
      </c>
      <c r="L306">
        <v>19</v>
      </c>
      <c r="M306" t="b">
        <v>1</v>
      </c>
      <c r="N306" t="s">
        <v>8269</v>
      </c>
      <c r="O306">
        <f>ROUND(E306/D306*100,0)</f>
        <v>190</v>
      </c>
      <c r="P306">
        <f>IFERROR(ROUND(E306/L306,2),0)</f>
        <v>50</v>
      </c>
      <c r="Q306" s="10" t="s">
        <v>8315</v>
      </c>
      <c r="R306" t="s">
        <v>8316</v>
      </c>
      <c r="S306" s="15">
        <f>(((I306/60)/60)/24)+DATE(1970,1,1)</f>
        <v>41866.527222222219</v>
      </c>
    </row>
    <row r="307" spans="1:19" ht="60" x14ac:dyDescent="0.25">
      <c r="A307">
        <v>3461</v>
      </c>
      <c r="B307" s="3" t="s">
        <v>3460</v>
      </c>
      <c r="C307" s="3" t="s">
        <v>7571</v>
      </c>
      <c r="D307" s="6">
        <v>500</v>
      </c>
      <c r="E307" s="8">
        <v>695</v>
      </c>
      <c r="F307" t="s">
        <v>8218</v>
      </c>
      <c r="G307" t="s">
        <v>8223</v>
      </c>
      <c r="H307" t="s">
        <v>8245</v>
      </c>
      <c r="I307">
        <v>1477710000</v>
      </c>
      <c r="J307">
        <v>1475248279</v>
      </c>
      <c r="K307" t="b">
        <v>0</v>
      </c>
      <c r="L307">
        <v>12</v>
      </c>
      <c r="M307" t="b">
        <v>1</v>
      </c>
      <c r="N307" t="s">
        <v>8269</v>
      </c>
      <c r="O307">
        <f>ROUND(E307/D307*100,0)</f>
        <v>139</v>
      </c>
      <c r="P307">
        <f>IFERROR(ROUND(E307/L307,2),0)</f>
        <v>57.92</v>
      </c>
      <c r="Q307" s="10" t="s">
        <v>8315</v>
      </c>
      <c r="R307" t="s">
        <v>8316</v>
      </c>
      <c r="S307" s="15">
        <f>(((I307/60)/60)/24)+DATE(1970,1,1)</f>
        <v>42672.125</v>
      </c>
    </row>
    <row r="308" spans="1:19" ht="60" x14ac:dyDescent="0.25">
      <c r="A308">
        <v>3471</v>
      </c>
      <c r="B308" s="3" t="s">
        <v>3470</v>
      </c>
      <c r="C308" s="3" t="s">
        <v>7581</v>
      </c>
      <c r="D308" s="6">
        <v>500</v>
      </c>
      <c r="E308" s="8">
        <v>1073</v>
      </c>
      <c r="F308" t="s">
        <v>8218</v>
      </c>
      <c r="G308" t="s">
        <v>8224</v>
      </c>
      <c r="H308" t="s">
        <v>8246</v>
      </c>
      <c r="I308">
        <v>1409515200</v>
      </c>
      <c r="J308">
        <v>1405971690</v>
      </c>
      <c r="K308" t="b">
        <v>0</v>
      </c>
      <c r="L308">
        <v>30</v>
      </c>
      <c r="M308" t="b">
        <v>1</v>
      </c>
      <c r="N308" t="s">
        <v>8269</v>
      </c>
      <c r="O308">
        <f>ROUND(E308/D308*100,0)</f>
        <v>215</v>
      </c>
      <c r="P308">
        <f>IFERROR(ROUND(E308/L308,2),0)</f>
        <v>35.770000000000003</v>
      </c>
      <c r="Q308" s="10" t="s">
        <v>8315</v>
      </c>
      <c r="R308" t="s">
        <v>8316</v>
      </c>
      <c r="S308" s="15">
        <f>(((I308/60)/60)/24)+DATE(1970,1,1)</f>
        <v>41882.833333333336</v>
      </c>
    </row>
    <row r="309" spans="1:19" ht="60" x14ac:dyDescent="0.25">
      <c r="A309">
        <v>3491</v>
      </c>
      <c r="B309" s="3" t="s">
        <v>3490</v>
      </c>
      <c r="C309" s="3" t="s">
        <v>7601</v>
      </c>
      <c r="D309" s="6">
        <v>500</v>
      </c>
      <c r="E309" s="8">
        <v>791</v>
      </c>
      <c r="F309" t="s">
        <v>8218</v>
      </c>
      <c r="G309" t="s">
        <v>8223</v>
      </c>
      <c r="H309" t="s">
        <v>8245</v>
      </c>
      <c r="I309">
        <v>1431928784</v>
      </c>
      <c r="J309">
        <v>1430114384</v>
      </c>
      <c r="K309" t="b">
        <v>0</v>
      </c>
      <c r="L309">
        <v>10</v>
      </c>
      <c r="M309" t="b">
        <v>1</v>
      </c>
      <c r="N309" t="s">
        <v>8269</v>
      </c>
      <c r="O309">
        <f>ROUND(E309/D309*100,0)</f>
        <v>158</v>
      </c>
      <c r="P309">
        <f>IFERROR(ROUND(E309/L309,2),0)</f>
        <v>79.099999999999994</v>
      </c>
      <c r="Q309" s="10" t="s">
        <v>8315</v>
      </c>
      <c r="R309" t="s">
        <v>8316</v>
      </c>
      <c r="S309" s="15">
        <f>(((I309/60)/60)/24)+DATE(1970,1,1)</f>
        <v>42142.249814814815</v>
      </c>
    </row>
    <row r="310" spans="1:19" ht="45" x14ac:dyDescent="0.25">
      <c r="A310">
        <v>3514</v>
      </c>
      <c r="B310" s="3" t="s">
        <v>3513</v>
      </c>
      <c r="C310" s="3" t="s">
        <v>7624</v>
      </c>
      <c r="D310" s="6">
        <v>500</v>
      </c>
      <c r="E310" s="8">
        <v>550</v>
      </c>
      <c r="F310" t="s">
        <v>8218</v>
      </c>
      <c r="G310" t="s">
        <v>8223</v>
      </c>
      <c r="H310" t="s">
        <v>8245</v>
      </c>
      <c r="I310">
        <v>1422853140</v>
      </c>
      <c r="J310">
        <v>1421439552</v>
      </c>
      <c r="K310" t="b">
        <v>0</v>
      </c>
      <c r="L310">
        <v>10</v>
      </c>
      <c r="M310" t="b">
        <v>1</v>
      </c>
      <c r="N310" t="s">
        <v>8269</v>
      </c>
      <c r="O310">
        <f>ROUND(E310/D310*100,0)</f>
        <v>110</v>
      </c>
      <c r="P310">
        <f>IFERROR(ROUND(E310/L310,2),0)</f>
        <v>55</v>
      </c>
      <c r="Q310" s="10" t="s">
        <v>8315</v>
      </c>
      <c r="R310" t="s">
        <v>8316</v>
      </c>
      <c r="S310" s="15">
        <f>(((I310/60)/60)/24)+DATE(1970,1,1)</f>
        <v>42037.207638888889</v>
      </c>
    </row>
    <row r="311" spans="1:19" ht="45" x14ac:dyDescent="0.25">
      <c r="A311">
        <v>3525</v>
      </c>
      <c r="B311" s="3" t="s">
        <v>3524</v>
      </c>
      <c r="C311" s="3" t="s">
        <v>7635</v>
      </c>
      <c r="D311" s="6">
        <v>500</v>
      </c>
      <c r="E311" s="8">
        <v>530</v>
      </c>
      <c r="F311" t="s">
        <v>8218</v>
      </c>
      <c r="G311" t="s">
        <v>8223</v>
      </c>
      <c r="H311" t="s">
        <v>8245</v>
      </c>
      <c r="I311">
        <v>1439136000</v>
      </c>
      <c r="J311">
        <v>1438188106</v>
      </c>
      <c r="K311" t="b">
        <v>0</v>
      </c>
      <c r="L311">
        <v>7</v>
      </c>
      <c r="M311" t="b">
        <v>1</v>
      </c>
      <c r="N311" t="s">
        <v>8269</v>
      </c>
      <c r="O311">
        <f>ROUND(E311/D311*100,0)</f>
        <v>106</v>
      </c>
      <c r="P311">
        <f>IFERROR(ROUND(E311/L311,2),0)</f>
        <v>75.709999999999994</v>
      </c>
      <c r="Q311" s="10" t="s">
        <v>8315</v>
      </c>
      <c r="R311" t="s">
        <v>8316</v>
      </c>
      <c r="S311" s="15">
        <f>(((I311/60)/60)/24)+DATE(1970,1,1)</f>
        <v>42225.666666666672</v>
      </c>
    </row>
    <row r="312" spans="1:19" ht="60" x14ac:dyDescent="0.25">
      <c r="A312">
        <v>3529</v>
      </c>
      <c r="B312" s="3" t="s">
        <v>3528</v>
      </c>
      <c r="C312" s="3" t="s">
        <v>7639</v>
      </c>
      <c r="D312" s="6">
        <v>500</v>
      </c>
      <c r="E312" s="8">
        <v>660</v>
      </c>
      <c r="F312" t="s">
        <v>8218</v>
      </c>
      <c r="G312" t="s">
        <v>8223</v>
      </c>
      <c r="H312" t="s">
        <v>8245</v>
      </c>
      <c r="I312">
        <v>1436749200</v>
      </c>
      <c r="J312">
        <v>1434997018</v>
      </c>
      <c r="K312" t="b">
        <v>0</v>
      </c>
      <c r="L312">
        <v>18</v>
      </c>
      <c r="M312" t="b">
        <v>1</v>
      </c>
      <c r="N312" t="s">
        <v>8269</v>
      </c>
      <c r="O312">
        <f>ROUND(E312/D312*100,0)</f>
        <v>132</v>
      </c>
      <c r="P312">
        <f>IFERROR(ROUND(E312/L312,2),0)</f>
        <v>36.67</v>
      </c>
      <c r="Q312" s="10" t="s">
        <v>8315</v>
      </c>
      <c r="R312" t="s">
        <v>8316</v>
      </c>
      <c r="S312" s="15">
        <f>(((I312/60)/60)/24)+DATE(1970,1,1)</f>
        <v>42198.041666666672</v>
      </c>
    </row>
    <row r="313" spans="1:19" ht="60" x14ac:dyDescent="0.25">
      <c r="A313">
        <v>3533</v>
      </c>
      <c r="B313" s="3" t="s">
        <v>3532</v>
      </c>
      <c r="C313" s="3" t="s">
        <v>7643</v>
      </c>
      <c r="D313" s="6">
        <v>500</v>
      </c>
      <c r="E313" s="8">
        <v>631</v>
      </c>
      <c r="F313" t="s">
        <v>8218</v>
      </c>
      <c r="G313" t="s">
        <v>8223</v>
      </c>
      <c r="H313" t="s">
        <v>8245</v>
      </c>
      <c r="I313">
        <v>1447269367</v>
      </c>
      <c r="J313">
        <v>1444673767</v>
      </c>
      <c r="K313" t="b">
        <v>0</v>
      </c>
      <c r="L313">
        <v>8</v>
      </c>
      <c r="M313" t="b">
        <v>1</v>
      </c>
      <c r="N313" t="s">
        <v>8269</v>
      </c>
      <c r="O313">
        <f>ROUND(E313/D313*100,0)</f>
        <v>126</v>
      </c>
      <c r="P313">
        <f>IFERROR(ROUND(E313/L313,2),0)</f>
        <v>78.88</v>
      </c>
      <c r="Q313" s="10" t="s">
        <v>8315</v>
      </c>
      <c r="R313" t="s">
        <v>8316</v>
      </c>
      <c r="S313" s="15">
        <f>(((I313/60)/60)/24)+DATE(1970,1,1)</f>
        <v>42319.802858796291</v>
      </c>
    </row>
    <row r="314" spans="1:19" ht="60" x14ac:dyDescent="0.25">
      <c r="A314">
        <v>3563</v>
      </c>
      <c r="B314" s="3" t="s">
        <v>3562</v>
      </c>
      <c r="C314" s="3" t="s">
        <v>7673</v>
      </c>
      <c r="D314" s="6">
        <v>500</v>
      </c>
      <c r="E314" s="8">
        <v>527.45000000000005</v>
      </c>
      <c r="F314" t="s">
        <v>8218</v>
      </c>
      <c r="G314" t="s">
        <v>8224</v>
      </c>
      <c r="H314" t="s">
        <v>8246</v>
      </c>
      <c r="I314">
        <v>1470078000</v>
      </c>
      <c r="J314">
        <v>1467648456</v>
      </c>
      <c r="K314" t="b">
        <v>0</v>
      </c>
      <c r="L314">
        <v>25</v>
      </c>
      <c r="M314" t="b">
        <v>1</v>
      </c>
      <c r="N314" t="s">
        <v>8269</v>
      </c>
      <c r="O314">
        <f>ROUND(E314/D314*100,0)</f>
        <v>105</v>
      </c>
      <c r="P314">
        <f>IFERROR(ROUND(E314/L314,2),0)</f>
        <v>21.1</v>
      </c>
      <c r="Q314" s="10" t="s">
        <v>8315</v>
      </c>
      <c r="R314" t="s">
        <v>8316</v>
      </c>
      <c r="S314" s="15">
        <f>(((I314/60)/60)/24)+DATE(1970,1,1)</f>
        <v>42583.791666666672</v>
      </c>
    </row>
    <row r="315" spans="1:19" ht="30" x14ac:dyDescent="0.25">
      <c r="A315">
        <v>3572</v>
      </c>
      <c r="B315" s="3" t="s">
        <v>3571</v>
      </c>
      <c r="C315" s="3" t="s">
        <v>7682</v>
      </c>
      <c r="D315" s="6">
        <v>500</v>
      </c>
      <c r="E315" s="8">
        <v>500</v>
      </c>
      <c r="F315" t="s">
        <v>8218</v>
      </c>
      <c r="G315" t="s">
        <v>8224</v>
      </c>
      <c r="H315" t="s">
        <v>8246</v>
      </c>
      <c r="I315">
        <v>1434894082</v>
      </c>
      <c r="J315">
        <v>1432302082</v>
      </c>
      <c r="K315" t="b">
        <v>0</v>
      </c>
      <c r="L315">
        <v>9</v>
      </c>
      <c r="M315" t="b">
        <v>1</v>
      </c>
      <c r="N315" t="s">
        <v>8269</v>
      </c>
      <c r="O315">
        <f>ROUND(E315/D315*100,0)</f>
        <v>100</v>
      </c>
      <c r="P315">
        <f>IFERROR(ROUND(E315/L315,2),0)</f>
        <v>55.56</v>
      </c>
      <c r="Q315" s="10" t="s">
        <v>8315</v>
      </c>
      <c r="R315" t="s">
        <v>8316</v>
      </c>
      <c r="S315" s="15">
        <f>(((I315/60)/60)/24)+DATE(1970,1,1)</f>
        <v>42176.570393518516</v>
      </c>
    </row>
    <row r="316" spans="1:19" ht="60" x14ac:dyDescent="0.25">
      <c r="A316">
        <v>3579</v>
      </c>
      <c r="B316" s="3" t="s">
        <v>3578</v>
      </c>
      <c r="C316" s="3" t="s">
        <v>7689</v>
      </c>
      <c r="D316" s="6">
        <v>500</v>
      </c>
      <c r="E316" s="8">
        <v>500</v>
      </c>
      <c r="F316" t="s">
        <v>8218</v>
      </c>
      <c r="G316" t="s">
        <v>8224</v>
      </c>
      <c r="H316" t="s">
        <v>8246</v>
      </c>
      <c r="I316">
        <v>1459444656</v>
      </c>
      <c r="J316">
        <v>1456856256</v>
      </c>
      <c r="K316" t="b">
        <v>0</v>
      </c>
      <c r="L316">
        <v>14</v>
      </c>
      <c r="M316" t="b">
        <v>1</v>
      </c>
      <c r="N316" t="s">
        <v>8269</v>
      </c>
      <c r="O316">
        <f>ROUND(E316/D316*100,0)</f>
        <v>100</v>
      </c>
      <c r="P316">
        <f>IFERROR(ROUND(E316/L316,2),0)</f>
        <v>35.71</v>
      </c>
      <c r="Q316" s="10" t="s">
        <v>8315</v>
      </c>
      <c r="R316" t="s">
        <v>8316</v>
      </c>
      <c r="S316" s="15">
        <f>(((I316/60)/60)/24)+DATE(1970,1,1)</f>
        <v>42460.720555555556</v>
      </c>
    </row>
    <row r="317" spans="1:19" ht="45" x14ac:dyDescent="0.25">
      <c r="A317">
        <v>3587</v>
      </c>
      <c r="B317" s="3" t="s">
        <v>3586</v>
      </c>
      <c r="C317" s="3" t="s">
        <v>7697</v>
      </c>
      <c r="D317" s="6">
        <v>500</v>
      </c>
      <c r="E317" s="8">
        <v>633</v>
      </c>
      <c r="F317" t="s">
        <v>8218</v>
      </c>
      <c r="G317" t="s">
        <v>8224</v>
      </c>
      <c r="H317" t="s">
        <v>8246</v>
      </c>
      <c r="I317">
        <v>1467054000</v>
      </c>
      <c r="J317">
        <v>1463144254</v>
      </c>
      <c r="K317" t="b">
        <v>0</v>
      </c>
      <c r="L317">
        <v>28</v>
      </c>
      <c r="M317" t="b">
        <v>1</v>
      </c>
      <c r="N317" t="s">
        <v>8269</v>
      </c>
      <c r="O317">
        <f>ROUND(E317/D317*100,0)</f>
        <v>127</v>
      </c>
      <c r="P317">
        <f>IFERROR(ROUND(E317/L317,2),0)</f>
        <v>22.61</v>
      </c>
      <c r="Q317" s="10" t="s">
        <v>8315</v>
      </c>
      <c r="R317" t="s">
        <v>8316</v>
      </c>
      <c r="S317" s="15">
        <f>(((I317/60)/60)/24)+DATE(1970,1,1)</f>
        <v>42548.791666666672</v>
      </c>
    </row>
    <row r="318" spans="1:19" ht="45" x14ac:dyDescent="0.25">
      <c r="A318">
        <v>3599</v>
      </c>
      <c r="B318" s="3" t="s">
        <v>3598</v>
      </c>
      <c r="C318" s="3" t="s">
        <v>7709</v>
      </c>
      <c r="D318" s="6">
        <v>500</v>
      </c>
      <c r="E318" s="8">
        <v>1010</v>
      </c>
      <c r="F318" t="s">
        <v>8218</v>
      </c>
      <c r="G318" t="s">
        <v>8223</v>
      </c>
      <c r="H318" t="s">
        <v>8245</v>
      </c>
      <c r="I318">
        <v>1440892800</v>
      </c>
      <c r="J318">
        <v>1438715077</v>
      </c>
      <c r="K318" t="b">
        <v>0</v>
      </c>
      <c r="L318">
        <v>17</v>
      </c>
      <c r="M318" t="b">
        <v>1</v>
      </c>
      <c r="N318" t="s">
        <v>8269</v>
      </c>
      <c r="O318">
        <f>ROUND(E318/D318*100,0)</f>
        <v>202</v>
      </c>
      <c r="P318">
        <f>IFERROR(ROUND(E318/L318,2),0)</f>
        <v>59.41</v>
      </c>
      <c r="Q318" s="10" t="s">
        <v>8315</v>
      </c>
      <c r="R318" t="s">
        <v>8316</v>
      </c>
      <c r="S318" s="15">
        <f>(((I318/60)/60)/24)+DATE(1970,1,1)</f>
        <v>42246</v>
      </c>
    </row>
    <row r="319" spans="1:19" ht="60" x14ac:dyDescent="0.25">
      <c r="A319">
        <v>3650</v>
      </c>
      <c r="B319" s="3" t="s">
        <v>3648</v>
      </c>
      <c r="C319" s="3" t="s">
        <v>7760</v>
      </c>
      <c r="D319" s="6">
        <v>500</v>
      </c>
      <c r="E319" s="8">
        <v>500</v>
      </c>
      <c r="F319" t="s">
        <v>8218</v>
      </c>
      <c r="G319" t="s">
        <v>8224</v>
      </c>
      <c r="H319" t="s">
        <v>8246</v>
      </c>
      <c r="I319">
        <v>1454412584</v>
      </c>
      <c r="J319">
        <v>1452598184</v>
      </c>
      <c r="K319" t="b">
        <v>0</v>
      </c>
      <c r="L319">
        <v>17</v>
      </c>
      <c r="M319" t="b">
        <v>1</v>
      </c>
      <c r="N319" t="s">
        <v>8269</v>
      </c>
      <c r="O319">
        <f>ROUND(E319/D319*100,0)</f>
        <v>100</v>
      </c>
      <c r="P319">
        <f>IFERROR(ROUND(E319/L319,2),0)</f>
        <v>29.41</v>
      </c>
      <c r="Q319" s="10" t="s">
        <v>8315</v>
      </c>
      <c r="R319" t="s">
        <v>8316</v>
      </c>
      <c r="S319" s="15">
        <f>(((I319/60)/60)/24)+DATE(1970,1,1)</f>
        <v>42402.478981481487</v>
      </c>
    </row>
    <row r="320" spans="1:19" ht="45" x14ac:dyDescent="0.25">
      <c r="A320">
        <v>3651</v>
      </c>
      <c r="B320" s="3" t="s">
        <v>3649</v>
      </c>
      <c r="C320" s="3" t="s">
        <v>7761</v>
      </c>
      <c r="D320" s="6">
        <v>500</v>
      </c>
      <c r="E320" s="8">
        <v>520</v>
      </c>
      <c r="F320" t="s">
        <v>8218</v>
      </c>
      <c r="G320" t="s">
        <v>8223</v>
      </c>
      <c r="H320" t="s">
        <v>8245</v>
      </c>
      <c r="I320">
        <v>1407686340</v>
      </c>
      <c r="J320">
        <v>1404833442</v>
      </c>
      <c r="K320" t="b">
        <v>0</v>
      </c>
      <c r="L320">
        <v>9</v>
      </c>
      <c r="M320" t="b">
        <v>1</v>
      </c>
      <c r="N320" t="s">
        <v>8269</v>
      </c>
      <c r="O320">
        <f>ROUND(E320/D320*100,0)</f>
        <v>104</v>
      </c>
      <c r="P320">
        <f>IFERROR(ROUND(E320/L320,2),0)</f>
        <v>57.78</v>
      </c>
      <c r="Q320" s="10" t="s">
        <v>8315</v>
      </c>
      <c r="R320" t="s">
        <v>8316</v>
      </c>
      <c r="S320" s="15">
        <f>(((I320/60)/60)/24)+DATE(1970,1,1)</f>
        <v>41861.665972222225</v>
      </c>
    </row>
    <row r="321" spans="1:19" ht="30" x14ac:dyDescent="0.25">
      <c r="A321">
        <v>3700</v>
      </c>
      <c r="B321" s="3" t="s">
        <v>3697</v>
      </c>
      <c r="C321" s="3" t="s">
        <v>7810</v>
      </c>
      <c r="D321" s="6">
        <v>500</v>
      </c>
      <c r="E321" s="8">
        <v>606</v>
      </c>
      <c r="F321" t="s">
        <v>8218</v>
      </c>
      <c r="G321" t="s">
        <v>8223</v>
      </c>
      <c r="H321" t="s">
        <v>8245</v>
      </c>
      <c r="I321">
        <v>1412092800</v>
      </c>
      <c r="J321">
        <v>1409493800</v>
      </c>
      <c r="K321" t="b">
        <v>0</v>
      </c>
      <c r="L321">
        <v>18</v>
      </c>
      <c r="M321" t="b">
        <v>1</v>
      </c>
      <c r="N321" t="s">
        <v>8269</v>
      </c>
      <c r="O321">
        <f>ROUND(E321/D321*100,0)</f>
        <v>121</v>
      </c>
      <c r="P321">
        <f>IFERROR(ROUND(E321/L321,2),0)</f>
        <v>33.67</v>
      </c>
      <c r="Q321" s="10" t="s">
        <v>8315</v>
      </c>
      <c r="R321" t="s">
        <v>8316</v>
      </c>
      <c r="S321" s="15">
        <f>(((I321/60)/60)/24)+DATE(1970,1,1)</f>
        <v>41912.666666666664</v>
      </c>
    </row>
    <row r="322" spans="1:19" ht="30" x14ac:dyDescent="0.25">
      <c r="A322">
        <v>3711</v>
      </c>
      <c r="B322" s="3" t="s">
        <v>3708</v>
      </c>
      <c r="C322" s="3" t="s">
        <v>7821</v>
      </c>
      <c r="D322" s="6">
        <v>500</v>
      </c>
      <c r="E322" s="8">
        <v>570</v>
      </c>
      <c r="F322" t="s">
        <v>8218</v>
      </c>
      <c r="G322" t="s">
        <v>8223</v>
      </c>
      <c r="H322" t="s">
        <v>8245</v>
      </c>
      <c r="I322">
        <v>1402848000</v>
      </c>
      <c r="J322">
        <v>1400606573</v>
      </c>
      <c r="K322" t="b">
        <v>0</v>
      </c>
      <c r="L322">
        <v>21</v>
      </c>
      <c r="M322" t="b">
        <v>1</v>
      </c>
      <c r="N322" t="s">
        <v>8269</v>
      </c>
      <c r="O322">
        <f>ROUND(E322/D322*100,0)</f>
        <v>114</v>
      </c>
      <c r="P322">
        <f>IFERROR(ROUND(E322/L322,2),0)</f>
        <v>27.14</v>
      </c>
      <c r="Q322" s="10" t="s">
        <v>8315</v>
      </c>
      <c r="R322" t="s">
        <v>8316</v>
      </c>
      <c r="S322" s="15">
        <f>(((I322/60)/60)/24)+DATE(1970,1,1)</f>
        <v>41805.666666666664</v>
      </c>
    </row>
    <row r="323" spans="1:19" ht="45" x14ac:dyDescent="0.25">
      <c r="A323">
        <v>3718</v>
      </c>
      <c r="B323" s="3" t="s">
        <v>3715</v>
      </c>
      <c r="C323" s="3" t="s">
        <v>7828</v>
      </c>
      <c r="D323" s="6">
        <v>500</v>
      </c>
      <c r="E323" s="8">
        <v>1197</v>
      </c>
      <c r="F323" t="s">
        <v>8218</v>
      </c>
      <c r="G323" t="s">
        <v>8224</v>
      </c>
      <c r="H323" t="s">
        <v>8246</v>
      </c>
      <c r="I323">
        <v>1425057075</v>
      </c>
      <c r="J323">
        <v>1422465075</v>
      </c>
      <c r="K323" t="b">
        <v>0</v>
      </c>
      <c r="L323">
        <v>46</v>
      </c>
      <c r="M323" t="b">
        <v>1</v>
      </c>
      <c r="N323" t="s">
        <v>8269</v>
      </c>
      <c r="O323">
        <f>ROUND(E323/D323*100,0)</f>
        <v>239</v>
      </c>
      <c r="P323">
        <f>IFERROR(ROUND(E323/L323,2),0)</f>
        <v>26.02</v>
      </c>
      <c r="Q323" s="10" t="s">
        <v>8315</v>
      </c>
      <c r="R323" t="s">
        <v>8316</v>
      </c>
      <c r="S323" s="15">
        <f>(((I323/60)/60)/24)+DATE(1970,1,1)</f>
        <v>42062.716145833328</v>
      </c>
    </row>
    <row r="324" spans="1:19" ht="45" x14ac:dyDescent="0.25">
      <c r="A324">
        <v>3749</v>
      </c>
      <c r="B324" s="3" t="s">
        <v>3746</v>
      </c>
      <c r="C324" s="3" t="s">
        <v>7859</v>
      </c>
      <c r="D324" s="6">
        <v>500</v>
      </c>
      <c r="E324" s="8">
        <v>525</v>
      </c>
      <c r="F324" t="s">
        <v>8218</v>
      </c>
      <c r="G324" t="s">
        <v>8223</v>
      </c>
      <c r="H324" t="s">
        <v>8245</v>
      </c>
      <c r="I324">
        <v>1461902340</v>
      </c>
      <c r="J324">
        <v>1459220588</v>
      </c>
      <c r="K324" t="b">
        <v>0</v>
      </c>
      <c r="L324">
        <v>7</v>
      </c>
      <c r="M324" t="b">
        <v>1</v>
      </c>
      <c r="N324" t="s">
        <v>8303</v>
      </c>
      <c r="O324">
        <f>ROUND(E324/D324*100,0)</f>
        <v>105</v>
      </c>
      <c r="P324">
        <f>IFERROR(ROUND(E324/L324,2),0)</f>
        <v>75</v>
      </c>
      <c r="Q324" s="10" t="s">
        <v>8315</v>
      </c>
      <c r="R324" t="s">
        <v>8357</v>
      </c>
      <c r="S324" s="15">
        <f>(((I324/60)/60)/24)+DATE(1970,1,1)</f>
        <v>42489.165972222225</v>
      </c>
    </row>
    <row r="325" spans="1:19" ht="60" x14ac:dyDescent="0.25">
      <c r="A325">
        <v>3752</v>
      </c>
      <c r="B325" s="3" t="s">
        <v>3749</v>
      </c>
      <c r="C325" s="3" t="s">
        <v>7862</v>
      </c>
      <c r="D325" s="6">
        <v>500</v>
      </c>
      <c r="E325" s="8">
        <v>565</v>
      </c>
      <c r="F325" t="s">
        <v>8218</v>
      </c>
      <c r="G325" t="s">
        <v>8224</v>
      </c>
      <c r="H325" t="s">
        <v>8246</v>
      </c>
      <c r="I325">
        <v>1476651600</v>
      </c>
      <c r="J325">
        <v>1473189335</v>
      </c>
      <c r="K325" t="b">
        <v>0</v>
      </c>
      <c r="L325">
        <v>15</v>
      </c>
      <c r="M325" t="b">
        <v>1</v>
      </c>
      <c r="N325" t="s">
        <v>8303</v>
      </c>
      <c r="O325">
        <f>ROUND(E325/D325*100,0)</f>
        <v>113</v>
      </c>
      <c r="P325">
        <f>IFERROR(ROUND(E325/L325,2),0)</f>
        <v>37.67</v>
      </c>
      <c r="Q325" s="10" t="s">
        <v>8315</v>
      </c>
      <c r="R325" t="s">
        <v>8357</v>
      </c>
      <c r="S325" s="15">
        <f>(((I325/60)/60)/24)+DATE(1970,1,1)</f>
        <v>42659.875</v>
      </c>
    </row>
    <row r="326" spans="1:19" ht="60" x14ac:dyDescent="0.25">
      <c r="A326">
        <v>3761</v>
      </c>
      <c r="B326" s="3" t="s">
        <v>3758</v>
      </c>
      <c r="C326" s="3" t="s">
        <v>7871</v>
      </c>
      <c r="D326" s="6">
        <v>500</v>
      </c>
      <c r="E326" s="8">
        <v>500</v>
      </c>
      <c r="F326" t="s">
        <v>8218</v>
      </c>
      <c r="G326" t="s">
        <v>8224</v>
      </c>
      <c r="H326" t="s">
        <v>8246</v>
      </c>
      <c r="I326">
        <v>1439247600</v>
      </c>
      <c r="J326">
        <v>1434625937</v>
      </c>
      <c r="K326" t="b">
        <v>0</v>
      </c>
      <c r="L326">
        <v>3</v>
      </c>
      <c r="M326" t="b">
        <v>1</v>
      </c>
      <c r="N326" t="s">
        <v>8303</v>
      </c>
      <c r="O326">
        <f>ROUND(E326/D326*100,0)</f>
        <v>100</v>
      </c>
      <c r="P326">
        <f>IFERROR(ROUND(E326/L326,2),0)</f>
        <v>166.67</v>
      </c>
      <c r="Q326" s="10" t="s">
        <v>8315</v>
      </c>
      <c r="R326" t="s">
        <v>8357</v>
      </c>
      <c r="S326" s="15">
        <f>(((I326/60)/60)/24)+DATE(1970,1,1)</f>
        <v>42226.958333333328</v>
      </c>
    </row>
    <row r="327" spans="1:19" ht="60" x14ac:dyDescent="0.25">
      <c r="A327">
        <v>3829</v>
      </c>
      <c r="B327" s="3" t="s">
        <v>3826</v>
      </c>
      <c r="C327" s="3" t="s">
        <v>7938</v>
      </c>
      <c r="D327" s="6">
        <v>500</v>
      </c>
      <c r="E327" s="8">
        <v>501</v>
      </c>
      <c r="F327" t="s">
        <v>8218</v>
      </c>
      <c r="G327" t="s">
        <v>8223</v>
      </c>
      <c r="H327" t="s">
        <v>8245</v>
      </c>
      <c r="I327">
        <v>1472676371</v>
      </c>
      <c r="J327">
        <v>1470948371</v>
      </c>
      <c r="K327" t="b">
        <v>0</v>
      </c>
      <c r="L327">
        <v>8</v>
      </c>
      <c r="M327" t="b">
        <v>1</v>
      </c>
      <c r="N327" t="s">
        <v>8269</v>
      </c>
      <c r="O327">
        <f>ROUND(E327/D327*100,0)</f>
        <v>100</v>
      </c>
      <c r="P327">
        <f>IFERROR(ROUND(E327/L327,2),0)</f>
        <v>62.63</v>
      </c>
      <c r="Q327" s="10" t="s">
        <v>8315</v>
      </c>
      <c r="R327" t="s">
        <v>8316</v>
      </c>
      <c r="S327" s="15">
        <f>(((I327/60)/60)/24)+DATE(1970,1,1)</f>
        <v>42613.865405092598</v>
      </c>
    </row>
    <row r="328" spans="1:19" ht="60" x14ac:dyDescent="0.25">
      <c r="A328">
        <v>3831</v>
      </c>
      <c r="B328" s="3" t="s">
        <v>3828</v>
      </c>
      <c r="C328" s="3" t="s">
        <v>7940</v>
      </c>
      <c r="D328" s="6">
        <v>500</v>
      </c>
      <c r="E328" s="8">
        <v>530.11</v>
      </c>
      <c r="F328" t="s">
        <v>8218</v>
      </c>
      <c r="G328" t="s">
        <v>8223</v>
      </c>
      <c r="H328" t="s">
        <v>8245</v>
      </c>
      <c r="I328">
        <v>1415222545</v>
      </c>
      <c r="J328">
        <v>1413404545</v>
      </c>
      <c r="K328" t="b">
        <v>0</v>
      </c>
      <c r="L328">
        <v>9</v>
      </c>
      <c r="M328" t="b">
        <v>1</v>
      </c>
      <c r="N328" t="s">
        <v>8269</v>
      </c>
      <c r="O328">
        <f>ROUND(E328/D328*100,0)</f>
        <v>106</v>
      </c>
      <c r="P328">
        <f>IFERROR(ROUND(E328/L328,2),0)</f>
        <v>58.9</v>
      </c>
      <c r="Q328" s="10" t="s">
        <v>8315</v>
      </c>
      <c r="R328" t="s">
        <v>8316</v>
      </c>
      <c r="S328" s="15">
        <f>(((I328/60)/60)/24)+DATE(1970,1,1)</f>
        <v>41948.890567129631</v>
      </c>
    </row>
    <row r="329" spans="1:19" ht="60" x14ac:dyDescent="0.25">
      <c r="A329">
        <v>743</v>
      </c>
      <c r="B329" s="3" t="s">
        <v>744</v>
      </c>
      <c r="C329" s="3" t="s">
        <v>4853</v>
      </c>
      <c r="D329" s="6">
        <v>550</v>
      </c>
      <c r="E329" s="8">
        <v>814</v>
      </c>
      <c r="F329" t="s">
        <v>8218</v>
      </c>
      <c r="G329" t="s">
        <v>8223</v>
      </c>
      <c r="H329" t="s">
        <v>8245</v>
      </c>
      <c r="I329">
        <v>1334610000</v>
      </c>
      <c r="J329">
        <v>1332435685</v>
      </c>
      <c r="K329" t="b">
        <v>0</v>
      </c>
      <c r="L329">
        <v>15</v>
      </c>
      <c r="M329" t="b">
        <v>1</v>
      </c>
      <c r="N329" t="s">
        <v>8272</v>
      </c>
      <c r="O329">
        <f>ROUND(E329/D329*100,0)</f>
        <v>148</v>
      </c>
      <c r="P329">
        <f>IFERROR(ROUND(E329/L329,2),0)</f>
        <v>54.27</v>
      </c>
      <c r="Q329" s="10" t="s">
        <v>8320</v>
      </c>
      <c r="R329" t="s">
        <v>8321</v>
      </c>
      <c r="S329" s="15">
        <f>(((I329/60)/60)/24)+DATE(1970,1,1)</f>
        <v>41015.875</v>
      </c>
    </row>
    <row r="330" spans="1:19" ht="30" x14ac:dyDescent="0.25">
      <c r="A330">
        <v>2215</v>
      </c>
      <c r="B330" s="3" t="s">
        <v>2216</v>
      </c>
      <c r="C330" s="3" t="s">
        <v>6325</v>
      </c>
      <c r="D330" s="6">
        <v>550</v>
      </c>
      <c r="E330" s="8">
        <v>860</v>
      </c>
      <c r="F330" t="s">
        <v>8218</v>
      </c>
      <c r="G330" t="s">
        <v>8223</v>
      </c>
      <c r="H330" t="s">
        <v>8245</v>
      </c>
      <c r="I330">
        <v>1331621940</v>
      </c>
      <c r="J330">
        <v>1329671572</v>
      </c>
      <c r="K330" t="b">
        <v>0</v>
      </c>
      <c r="L330">
        <v>33</v>
      </c>
      <c r="M330" t="b">
        <v>1</v>
      </c>
      <c r="N330" t="s">
        <v>8278</v>
      </c>
      <c r="O330">
        <f>ROUND(E330/D330*100,0)</f>
        <v>156</v>
      </c>
      <c r="P330">
        <f>IFERROR(ROUND(E330/L330,2),0)</f>
        <v>26.06</v>
      </c>
      <c r="Q330" s="10" t="s">
        <v>8323</v>
      </c>
      <c r="R330" t="s">
        <v>8328</v>
      </c>
      <c r="S330" s="15">
        <f>(((I330/60)/60)/24)+DATE(1970,1,1)</f>
        <v>40981.290972222225</v>
      </c>
    </row>
    <row r="331" spans="1:19" ht="60" x14ac:dyDescent="0.25">
      <c r="A331">
        <v>3378</v>
      </c>
      <c r="B331" s="3" t="s">
        <v>3377</v>
      </c>
      <c r="C331" s="3" t="s">
        <v>7488</v>
      </c>
      <c r="D331" s="6">
        <v>550</v>
      </c>
      <c r="E331" s="8">
        <v>592</v>
      </c>
      <c r="F331" t="s">
        <v>8218</v>
      </c>
      <c r="G331" t="s">
        <v>8224</v>
      </c>
      <c r="H331" t="s">
        <v>8246</v>
      </c>
      <c r="I331">
        <v>1409490480</v>
      </c>
      <c r="J331">
        <v>1407400306</v>
      </c>
      <c r="K331" t="b">
        <v>0</v>
      </c>
      <c r="L331">
        <v>21</v>
      </c>
      <c r="M331" t="b">
        <v>1</v>
      </c>
      <c r="N331" t="s">
        <v>8269</v>
      </c>
      <c r="O331">
        <f>ROUND(E331/D331*100,0)</f>
        <v>108</v>
      </c>
      <c r="P331">
        <f>IFERROR(ROUND(E331/L331,2),0)</f>
        <v>28.19</v>
      </c>
      <c r="Q331" s="10" t="s">
        <v>8315</v>
      </c>
      <c r="R331" t="s">
        <v>8316</v>
      </c>
      <c r="S331" s="15">
        <f>(((I331/60)/60)/24)+DATE(1970,1,1)</f>
        <v>41882.547222222223</v>
      </c>
    </row>
    <row r="332" spans="1:19" ht="60" x14ac:dyDescent="0.25">
      <c r="A332">
        <v>3394</v>
      </c>
      <c r="B332" s="3" t="s">
        <v>3393</v>
      </c>
      <c r="C332" s="3" t="s">
        <v>7504</v>
      </c>
      <c r="D332" s="6">
        <v>550</v>
      </c>
      <c r="E332" s="8">
        <v>783</v>
      </c>
      <c r="F332" t="s">
        <v>8218</v>
      </c>
      <c r="G332" t="s">
        <v>8224</v>
      </c>
      <c r="H332" t="s">
        <v>8246</v>
      </c>
      <c r="I332">
        <v>1406470645</v>
      </c>
      <c r="J332">
        <v>1403878645</v>
      </c>
      <c r="K332" t="b">
        <v>0</v>
      </c>
      <c r="L332">
        <v>27</v>
      </c>
      <c r="M332" t="b">
        <v>1</v>
      </c>
      <c r="N332" t="s">
        <v>8269</v>
      </c>
      <c r="O332">
        <f>ROUND(E332/D332*100,0)</f>
        <v>142</v>
      </c>
      <c r="P332">
        <f>IFERROR(ROUND(E332/L332,2),0)</f>
        <v>29</v>
      </c>
      <c r="Q332" s="10" t="s">
        <v>8315</v>
      </c>
      <c r="R332" t="s">
        <v>8316</v>
      </c>
      <c r="S332" s="15">
        <f>(((I332/60)/60)/24)+DATE(1970,1,1)</f>
        <v>41847.59542824074</v>
      </c>
    </row>
    <row r="333" spans="1:19" ht="30" x14ac:dyDescent="0.25">
      <c r="A333">
        <v>3607</v>
      </c>
      <c r="B333" s="3" t="s">
        <v>3606</v>
      </c>
      <c r="C333" s="3" t="s">
        <v>7717</v>
      </c>
      <c r="D333" s="6">
        <v>550</v>
      </c>
      <c r="E333" s="8">
        <v>580</v>
      </c>
      <c r="F333" t="s">
        <v>8218</v>
      </c>
      <c r="G333" t="s">
        <v>8224</v>
      </c>
      <c r="H333" t="s">
        <v>8246</v>
      </c>
      <c r="I333">
        <v>1450137600</v>
      </c>
      <c r="J333">
        <v>1448924882</v>
      </c>
      <c r="K333" t="b">
        <v>0</v>
      </c>
      <c r="L333">
        <v>20</v>
      </c>
      <c r="M333" t="b">
        <v>1</v>
      </c>
      <c r="N333" t="s">
        <v>8269</v>
      </c>
      <c r="O333">
        <f>ROUND(E333/D333*100,0)</f>
        <v>105</v>
      </c>
      <c r="P333">
        <f>IFERROR(ROUND(E333/L333,2),0)</f>
        <v>29</v>
      </c>
      <c r="Q333" s="10" t="s">
        <v>8315</v>
      </c>
      <c r="R333" t="s">
        <v>8316</v>
      </c>
      <c r="S333" s="15">
        <f>(((I333/60)/60)/24)+DATE(1970,1,1)</f>
        <v>42353</v>
      </c>
    </row>
    <row r="334" spans="1:19" ht="60" x14ac:dyDescent="0.25">
      <c r="A334">
        <v>3755</v>
      </c>
      <c r="B334" s="3" t="s">
        <v>3752</v>
      </c>
      <c r="C334" s="3" t="s">
        <v>7865</v>
      </c>
      <c r="D334" s="6">
        <v>550</v>
      </c>
      <c r="E334" s="8">
        <v>713</v>
      </c>
      <c r="F334" t="s">
        <v>8218</v>
      </c>
      <c r="G334" t="s">
        <v>8224</v>
      </c>
      <c r="H334" t="s">
        <v>8246</v>
      </c>
      <c r="I334">
        <v>1460753307</v>
      </c>
      <c r="J334">
        <v>1458161307</v>
      </c>
      <c r="K334" t="b">
        <v>0</v>
      </c>
      <c r="L334">
        <v>28</v>
      </c>
      <c r="M334" t="b">
        <v>1</v>
      </c>
      <c r="N334" t="s">
        <v>8303</v>
      </c>
      <c r="O334">
        <f>ROUND(E334/D334*100,0)</f>
        <v>130</v>
      </c>
      <c r="P334">
        <f>IFERROR(ROUND(E334/L334,2),0)</f>
        <v>25.46</v>
      </c>
      <c r="Q334" s="10" t="s">
        <v>8315</v>
      </c>
      <c r="R334" t="s">
        <v>8357</v>
      </c>
      <c r="S334" s="15">
        <f>(((I334/60)/60)/24)+DATE(1970,1,1)</f>
        <v>42475.866979166662</v>
      </c>
    </row>
    <row r="335" spans="1:19" ht="60" x14ac:dyDescent="0.25">
      <c r="A335">
        <v>25</v>
      </c>
      <c r="B335" s="3" t="s">
        <v>27</v>
      </c>
      <c r="C335" s="3" t="s">
        <v>4136</v>
      </c>
      <c r="D335" s="6">
        <v>600</v>
      </c>
      <c r="E335" s="8">
        <v>800</v>
      </c>
      <c r="F335" t="s">
        <v>8218</v>
      </c>
      <c r="G335" t="s">
        <v>8223</v>
      </c>
      <c r="H335" t="s">
        <v>8245</v>
      </c>
      <c r="I335">
        <v>1452299761</v>
      </c>
      <c r="J335">
        <v>1447115761</v>
      </c>
      <c r="K335" t="b">
        <v>0</v>
      </c>
      <c r="L335">
        <v>14</v>
      </c>
      <c r="M335" t="b">
        <v>1</v>
      </c>
      <c r="N335" t="s">
        <v>8263</v>
      </c>
      <c r="O335">
        <f>ROUND(E335/D335*100,0)</f>
        <v>133</v>
      </c>
      <c r="P335">
        <f>IFERROR(ROUND(E335/L335,2),0)</f>
        <v>57.14</v>
      </c>
      <c r="Q335" s="10" t="s">
        <v>8308</v>
      </c>
      <c r="R335" t="s">
        <v>8309</v>
      </c>
      <c r="S335" s="15">
        <f>(((I335/60)/60)/24)+DATE(1970,1,1)</f>
        <v>42378.025011574078</v>
      </c>
    </row>
    <row r="336" spans="1:19" ht="45" x14ac:dyDescent="0.25">
      <c r="A336">
        <v>50</v>
      </c>
      <c r="B336" s="3" t="s">
        <v>52</v>
      </c>
      <c r="C336" s="3" t="s">
        <v>4161</v>
      </c>
      <c r="D336" s="6">
        <v>600</v>
      </c>
      <c r="E336" s="8">
        <v>600</v>
      </c>
      <c r="F336" t="s">
        <v>8218</v>
      </c>
      <c r="G336" t="s">
        <v>8224</v>
      </c>
      <c r="H336" t="s">
        <v>8246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8263</v>
      </c>
      <c r="O336">
        <f>ROUND(E336/D336*100,0)</f>
        <v>100</v>
      </c>
      <c r="P336">
        <f>IFERROR(ROUND(E336/L336,2),0)</f>
        <v>27.27</v>
      </c>
      <c r="Q336" s="10" t="s">
        <v>8308</v>
      </c>
      <c r="R336" t="s">
        <v>8309</v>
      </c>
      <c r="S336" s="15">
        <f>(((I336/60)/60)/24)+DATE(1970,1,1)</f>
        <v>42034.708333333328</v>
      </c>
    </row>
    <row r="337" spans="1:19" ht="60" x14ac:dyDescent="0.25">
      <c r="A337">
        <v>68</v>
      </c>
      <c r="B337" s="3" t="s">
        <v>70</v>
      </c>
      <c r="C337" s="3" t="s">
        <v>4179</v>
      </c>
      <c r="D337" s="6">
        <v>600</v>
      </c>
      <c r="E337" s="8">
        <v>763</v>
      </c>
      <c r="F337" t="s">
        <v>8218</v>
      </c>
      <c r="G337" t="s">
        <v>8224</v>
      </c>
      <c r="H337" t="s">
        <v>8246</v>
      </c>
      <c r="I337">
        <v>1393162791</v>
      </c>
      <c r="J337">
        <v>1390570791</v>
      </c>
      <c r="K337" t="b">
        <v>0</v>
      </c>
      <c r="L337">
        <v>36</v>
      </c>
      <c r="M337" t="b">
        <v>1</v>
      </c>
      <c r="N337" t="s">
        <v>8264</v>
      </c>
      <c r="O337">
        <f>ROUND(E337/D337*100,0)</f>
        <v>127</v>
      </c>
      <c r="P337">
        <f>IFERROR(ROUND(E337/L337,2),0)</f>
        <v>21.19</v>
      </c>
      <c r="Q337" s="10" t="s">
        <v>8308</v>
      </c>
      <c r="R337" t="s">
        <v>8310</v>
      </c>
      <c r="S337" s="15">
        <f>(((I337/60)/60)/24)+DATE(1970,1,1)</f>
        <v>41693.569340277776</v>
      </c>
    </row>
    <row r="338" spans="1:19" ht="60" x14ac:dyDescent="0.25">
      <c r="A338">
        <v>382</v>
      </c>
      <c r="B338" s="3" t="s">
        <v>383</v>
      </c>
      <c r="C338" s="3" t="s">
        <v>4492</v>
      </c>
      <c r="D338" s="6">
        <v>600</v>
      </c>
      <c r="E338" s="8">
        <v>1535</v>
      </c>
      <c r="F338" t="s">
        <v>8218</v>
      </c>
      <c r="G338" t="s">
        <v>8223</v>
      </c>
      <c r="H338" t="s">
        <v>8245</v>
      </c>
      <c r="I338">
        <v>1346950900</v>
      </c>
      <c r="J338">
        <v>1345741300</v>
      </c>
      <c r="K338" t="b">
        <v>0</v>
      </c>
      <c r="L338">
        <v>22</v>
      </c>
      <c r="M338" t="b">
        <v>1</v>
      </c>
      <c r="N338" t="s">
        <v>8267</v>
      </c>
      <c r="O338">
        <f>ROUND(E338/D338*100,0)</f>
        <v>256</v>
      </c>
      <c r="P338">
        <f>IFERROR(ROUND(E338/L338,2),0)</f>
        <v>69.77</v>
      </c>
      <c r="Q338" s="10" t="s">
        <v>8308</v>
      </c>
      <c r="R338" t="s">
        <v>8313</v>
      </c>
      <c r="S338" s="15">
        <f>(((I338/60)/60)/24)+DATE(1970,1,1)</f>
        <v>41158.709490740745</v>
      </c>
    </row>
    <row r="339" spans="1:19" ht="60" x14ac:dyDescent="0.25">
      <c r="A339">
        <v>386</v>
      </c>
      <c r="B339" s="3" t="s">
        <v>387</v>
      </c>
      <c r="C339" s="3" t="s">
        <v>4496</v>
      </c>
      <c r="D339" s="6">
        <v>600</v>
      </c>
      <c r="E339" s="8">
        <v>601</v>
      </c>
      <c r="F339" t="s">
        <v>8218</v>
      </c>
      <c r="G339" t="s">
        <v>8223</v>
      </c>
      <c r="H339" t="s">
        <v>8245</v>
      </c>
      <c r="I339">
        <v>1439246991</v>
      </c>
      <c r="J339">
        <v>1437950991</v>
      </c>
      <c r="K339" t="b">
        <v>0</v>
      </c>
      <c r="L339">
        <v>13</v>
      </c>
      <c r="M339" t="b">
        <v>1</v>
      </c>
      <c r="N339" t="s">
        <v>8267</v>
      </c>
      <c r="O339">
        <f>ROUND(E339/D339*100,0)</f>
        <v>100</v>
      </c>
      <c r="P339">
        <f>IFERROR(ROUND(E339/L339,2),0)</f>
        <v>46.23</v>
      </c>
      <c r="Q339" s="10" t="s">
        <v>8308</v>
      </c>
      <c r="R339" t="s">
        <v>8313</v>
      </c>
      <c r="S339" s="15">
        <f>(((I339/60)/60)/24)+DATE(1970,1,1)</f>
        <v>42226.951284722221</v>
      </c>
    </row>
    <row r="340" spans="1:19" ht="60" x14ac:dyDescent="0.25">
      <c r="A340">
        <v>812</v>
      </c>
      <c r="B340" s="3" t="s">
        <v>813</v>
      </c>
      <c r="C340" s="3" t="s">
        <v>4922</v>
      </c>
      <c r="D340" s="6">
        <v>600</v>
      </c>
      <c r="E340" s="8">
        <v>911</v>
      </c>
      <c r="F340" t="s">
        <v>8218</v>
      </c>
      <c r="G340" t="s">
        <v>8223</v>
      </c>
      <c r="H340" t="s">
        <v>8245</v>
      </c>
      <c r="I340">
        <v>1362146280</v>
      </c>
      <c r="J340">
        <v>1357604752</v>
      </c>
      <c r="K340" t="b">
        <v>0</v>
      </c>
      <c r="L340">
        <v>33</v>
      </c>
      <c r="M340" t="b">
        <v>1</v>
      </c>
      <c r="N340" t="s">
        <v>8274</v>
      </c>
      <c r="O340">
        <f>ROUND(E340/D340*100,0)</f>
        <v>152</v>
      </c>
      <c r="P340">
        <f>IFERROR(ROUND(E340/L340,2),0)</f>
        <v>27.61</v>
      </c>
      <c r="Q340" s="10" t="s">
        <v>8323</v>
      </c>
      <c r="R340" t="s">
        <v>8324</v>
      </c>
      <c r="S340" s="15">
        <f>(((I340/60)/60)/24)+DATE(1970,1,1)</f>
        <v>41334.581944444442</v>
      </c>
    </row>
    <row r="341" spans="1:19" ht="60" x14ac:dyDescent="0.25">
      <c r="A341">
        <v>1463</v>
      </c>
      <c r="B341" s="3" t="s">
        <v>1464</v>
      </c>
      <c r="C341" s="3" t="s">
        <v>5573</v>
      </c>
      <c r="D341" s="6">
        <v>600</v>
      </c>
      <c r="E341" s="8">
        <v>886</v>
      </c>
      <c r="F341" t="s">
        <v>8218</v>
      </c>
      <c r="G341" t="s">
        <v>8223</v>
      </c>
      <c r="H341" t="s">
        <v>8245</v>
      </c>
      <c r="I341">
        <v>1365367938</v>
      </c>
      <c r="J341">
        <v>1361483538</v>
      </c>
      <c r="K341" t="b">
        <v>1</v>
      </c>
      <c r="L341">
        <v>25</v>
      </c>
      <c r="M341" t="b">
        <v>1</v>
      </c>
      <c r="N341" t="s">
        <v>8286</v>
      </c>
      <c r="O341">
        <f>ROUND(E341/D341*100,0)</f>
        <v>148</v>
      </c>
      <c r="P341">
        <f>IFERROR(ROUND(E341/L341,2),0)</f>
        <v>35.44</v>
      </c>
      <c r="Q341" s="10" t="s">
        <v>8320</v>
      </c>
      <c r="R341" t="s">
        <v>8340</v>
      </c>
      <c r="S341" s="15">
        <f>(((I341/60)/60)/24)+DATE(1970,1,1)</f>
        <v>41371.869652777779</v>
      </c>
    </row>
    <row r="342" spans="1:19" ht="60" x14ac:dyDescent="0.25">
      <c r="A342">
        <v>1837</v>
      </c>
      <c r="B342" s="3" t="s">
        <v>1838</v>
      </c>
      <c r="C342" s="3" t="s">
        <v>5947</v>
      </c>
      <c r="D342" s="6">
        <v>600</v>
      </c>
      <c r="E342" s="8">
        <v>1841</v>
      </c>
      <c r="F342" t="s">
        <v>8218</v>
      </c>
      <c r="G342" t="s">
        <v>8223</v>
      </c>
      <c r="H342" t="s">
        <v>8245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8274</v>
      </c>
      <c r="O342">
        <f>ROUND(E342/D342*100,0)</f>
        <v>307</v>
      </c>
      <c r="P342">
        <f>IFERROR(ROUND(E342/L342,2),0)</f>
        <v>61.37</v>
      </c>
      <c r="Q342" s="10" t="s">
        <v>8323</v>
      </c>
      <c r="R342" t="s">
        <v>8324</v>
      </c>
      <c r="S342" s="15">
        <f>(((I342/60)/60)/24)+DATE(1970,1,1)</f>
        <v>40986.006192129629</v>
      </c>
    </row>
    <row r="343" spans="1:19" ht="15.75" x14ac:dyDescent="0.25">
      <c r="A343">
        <v>1927</v>
      </c>
      <c r="B343" s="3" t="s">
        <v>1928</v>
      </c>
      <c r="C343" s="3" t="s">
        <v>6037</v>
      </c>
      <c r="D343" s="6">
        <v>600</v>
      </c>
      <c r="E343" s="8">
        <v>620</v>
      </c>
      <c r="F343" t="s">
        <v>8218</v>
      </c>
      <c r="G343" t="s">
        <v>8223</v>
      </c>
      <c r="H343" t="s">
        <v>8245</v>
      </c>
      <c r="I343">
        <v>1331182740</v>
      </c>
      <c r="J343">
        <v>1329856839</v>
      </c>
      <c r="K343" t="b">
        <v>0</v>
      </c>
      <c r="L343">
        <v>11</v>
      </c>
      <c r="M343" t="b">
        <v>1</v>
      </c>
      <c r="N343" t="s">
        <v>8277</v>
      </c>
      <c r="O343">
        <f>ROUND(E343/D343*100,0)</f>
        <v>103</v>
      </c>
      <c r="P343">
        <f>IFERROR(ROUND(E343/L343,2),0)</f>
        <v>56.36</v>
      </c>
      <c r="Q343" s="10" t="s">
        <v>8323</v>
      </c>
      <c r="R343" t="s">
        <v>8327</v>
      </c>
      <c r="S343" s="15">
        <f>(((I343/60)/60)/24)+DATE(1970,1,1)</f>
        <v>40976.207638888889</v>
      </c>
    </row>
    <row r="344" spans="1:19" ht="45" x14ac:dyDescent="0.25">
      <c r="A344">
        <v>1937</v>
      </c>
      <c r="B344" s="3" t="s">
        <v>1938</v>
      </c>
      <c r="C344" s="3" t="s">
        <v>6047</v>
      </c>
      <c r="D344" s="6">
        <v>600</v>
      </c>
      <c r="E344" s="8">
        <v>1123.47</v>
      </c>
      <c r="F344" t="s">
        <v>8218</v>
      </c>
      <c r="G344" t="s">
        <v>8223</v>
      </c>
      <c r="H344" t="s">
        <v>8245</v>
      </c>
      <c r="I344">
        <v>1339732740</v>
      </c>
      <c r="J344">
        <v>1338346281</v>
      </c>
      <c r="K344" t="b">
        <v>0</v>
      </c>
      <c r="L344">
        <v>29</v>
      </c>
      <c r="M344" t="b">
        <v>1</v>
      </c>
      <c r="N344" t="s">
        <v>8277</v>
      </c>
      <c r="O344">
        <f>ROUND(E344/D344*100,0)</f>
        <v>187</v>
      </c>
      <c r="P344">
        <f>IFERROR(ROUND(E344/L344,2),0)</f>
        <v>38.74</v>
      </c>
      <c r="Q344" s="10" t="s">
        <v>8323</v>
      </c>
      <c r="R344" t="s">
        <v>8327</v>
      </c>
      <c r="S344" s="15">
        <f>(((I344/60)/60)/24)+DATE(1970,1,1)</f>
        <v>41075.165972222225</v>
      </c>
    </row>
    <row r="345" spans="1:19" ht="30" x14ac:dyDescent="0.25">
      <c r="A345">
        <v>2074</v>
      </c>
      <c r="B345" s="3" t="s">
        <v>2075</v>
      </c>
      <c r="C345" s="3" t="s">
        <v>6184</v>
      </c>
      <c r="D345" s="6">
        <v>600</v>
      </c>
      <c r="E345" s="8">
        <v>615</v>
      </c>
      <c r="F345" t="s">
        <v>8218</v>
      </c>
      <c r="G345" t="s">
        <v>8223</v>
      </c>
      <c r="H345" t="s">
        <v>8245</v>
      </c>
      <c r="I345">
        <v>1462564182</v>
      </c>
      <c r="J345">
        <v>1459972182</v>
      </c>
      <c r="K345" t="b">
        <v>0</v>
      </c>
      <c r="L345">
        <v>3</v>
      </c>
      <c r="M345" t="b">
        <v>1</v>
      </c>
      <c r="N345" t="s">
        <v>8293</v>
      </c>
      <c r="O345">
        <f>ROUND(E345/D345*100,0)</f>
        <v>103</v>
      </c>
      <c r="P345">
        <f>IFERROR(ROUND(E345/L345,2),0)</f>
        <v>205</v>
      </c>
      <c r="Q345" s="10" t="s">
        <v>8317</v>
      </c>
      <c r="R345" t="s">
        <v>8347</v>
      </c>
      <c r="S345" s="15">
        <f>(((I345/60)/60)/24)+DATE(1970,1,1)</f>
        <v>42496.826180555552</v>
      </c>
    </row>
    <row r="346" spans="1:19" ht="45" x14ac:dyDescent="0.25">
      <c r="A346">
        <v>2096</v>
      </c>
      <c r="B346" s="3" t="s">
        <v>2097</v>
      </c>
      <c r="C346" s="3" t="s">
        <v>6206</v>
      </c>
      <c r="D346" s="6">
        <v>600</v>
      </c>
      <c r="E346" s="8">
        <v>610</v>
      </c>
      <c r="F346" t="s">
        <v>8218</v>
      </c>
      <c r="G346" t="s">
        <v>8223</v>
      </c>
      <c r="H346" t="s">
        <v>8245</v>
      </c>
      <c r="I346">
        <v>1351223940</v>
      </c>
      <c r="J346">
        <v>1349892735</v>
      </c>
      <c r="K346" t="b">
        <v>0</v>
      </c>
      <c r="L346">
        <v>14</v>
      </c>
      <c r="M346" t="b">
        <v>1</v>
      </c>
      <c r="N346" t="s">
        <v>8277</v>
      </c>
      <c r="O346">
        <f>ROUND(E346/D346*100,0)</f>
        <v>102</v>
      </c>
      <c r="P346">
        <f>IFERROR(ROUND(E346/L346,2),0)</f>
        <v>43.57</v>
      </c>
      <c r="Q346" s="10" t="s">
        <v>8323</v>
      </c>
      <c r="R346" t="s">
        <v>8327</v>
      </c>
      <c r="S346" s="15">
        <f>(((I346/60)/60)/24)+DATE(1970,1,1)</f>
        <v>41208.165972222225</v>
      </c>
    </row>
    <row r="347" spans="1:19" ht="60" x14ac:dyDescent="0.25">
      <c r="A347">
        <v>2100</v>
      </c>
      <c r="B347" s="3" t="s">
        <v>2101</v>
      </c>
      <c r="C347" s="3" t="s">
        <v>6210</v>
      </c>
      <c r="D347" s="6">
        <v>600</v>
      </c>
      <c r="E347" s="8">
        <v>820</v>
      </c>
      <c r="F347" t="s">
        <v>8218</v>
      </c>
      <c r="G347" t="s">
        <v>8223</v>
      </c>
      <c r="H347" t="s">
        <v>8245</v>
      </c>
      <c r="I347">
        <v>1341028740</v>
      </c>
      <c r="J347">
        <v>1339704141</v>
      </c>
      <c r="K347" t="b">
        <v>0</v>
      </c>
      <c r="L347">
        <v>27</v>
      </c>
      <c r="M347" t="b">
        <v>1</v>
      </c>
      <c r="N347" t="s">
        <v>8277</v>
      </c>
      <c r="O347">
        <f>ROUND(E347/D347*100,0)</f>
        <v>137</v>
      </c>
      <c r="P347">
        <f>IFERROR(ROUND(E347/L347,2),0)</f>
        <v>30.37</v>
      </c>
      <c r="Q347" s="10" t="s">
        <v>8323</v>
      </c>
      <c r="R347" t="s">
        <v>8327</v>
      </c>
      <c r="S347" s="15">
        <f>(((I347/60)/60)/24)+DATE(1970,1,1)</f>
        <v>41090.165972222225</v>
      </c>
    </row>
    <row r="348" spans="1:19" ht="45" x14ac:dyDescent="0.25">
      <c r="A348">
        <v>2214</v>
      </c>
      <c r="B348" s="3" t="s">
        <v>2215</v>
      </c>
      <c r="C348" s="3" t="s">
        <v>6324</v>
      </c>
      <c r="D348" s="6">
        <v>600</v>
      </c>
      <c r="E348" s="8">
        <v>1755.01</v>
      </c>
      <c r="F348" t="s">
        <v>8218</v>
      </c>
      <c r="G348" t="s">
        <v>8223</v>
      </c>
      <c r="H348" t="s">
        <v>8245</v>
      </c>
      <c r="I348">
        <v>1391713248</v>
      </c>
      <c r="J348">
        <v>1389121248</v>
      </c>
      <c r="K348" t="b">
        <v>0</v>
      </c>
      <c r="L348">
        <v>24</v>
      </c>
      <c r="M348" t="b">
        <v>1</v>
      </c>
      <c r="N348" t="s">
        <v>8278</v>
      </c>
      <c r="O348">
        <f>ROUND(E348/D348*100,0)</f>
        <v>293</v>
      </c>
      <c r="P348">
        <f>IFERROR(ROUND(E348/L348,2),0)</f>
        <v>73.13</v>
      </c>
      <c r="Q348" s="10" t="s">
        <v>8323</v>
      </c>
      <c r="R348" t="s">
        <v>8328</v>
      </c>
      <c r="S348" s="15">
        <f>(((I348/60)/60)/24)+DATE(1970,1,1)</f>
        <v>41676.792222222226</v>
      </c>
    </row>
    <row r="349" spans="1:19" ht="60" x14ac:dyDescent="0.25">
      <c r="A349">
        <v>2333</v>
      </c>
      <c r="B349" s="3" t="s">
        <v>2334</v>
      </c>
      <c r="C349" s="3" t="s">
        <v>6443</v>
      </c>
      <c r="D349" s="6">
        <v>600</v>
      </c>
      <c r="E349" s="8">
        <v>1273</v>
      </c>
      <c r="F349" t="s">
        <v>8218</v>
      </c>
      <c r="G349" t="s">
        <v>8223</v>
      </c>
      <c r="H349" t="s">
        <v>8245</v>
      </c>
      <c r="I349">
        <v>1401385800</v>
      </c>
      <c r="J349">
        <v>1399563390</v>
      </c>
      <c r="K349" t="b">
        <v>1</v>
      </c>
      <c r="L349">
        <v>94</v>
      </c>
      <c r="M349" t="b">
        <v>1</v>
      </c>
      <c r="N349" t="s">
        <v>8296</v>
      </c>
      <c r="O349">
        <f>ROUND(E349/D349*100,0)</f>
        <v>212</v>
      </c>
      <c r="P349">
        <f>IFERROR(ROUND(E349/L349,2),0)</f>
        <v>13.54</v>
      </c>
      <c r="Q349" s="10" t="s">
        <v>8334</v>
      </c>
      <c r="R349" t="s">
        <v>8350</v>
      </c>
      <c r="S349" s="15">
        <f>(((I349/60)/60)/24)+DATE(1970,1,1)</f>
        <v>41788.743055555555</v>
      </c>
    </row>
    <row r="350" spans="1:19" ht="60" x14ac:dyDescent="0.25">
      <c r="A350">
        <v>2452</v>
      </c>
      <c r="B350" s="3" t="s">
        <v>2453</v>
      </c>
      <c r="C350" s="3" t="s">
        <v>6562</v>
      </c>
      <c r="D350" s="6">
        <v>600</v>
      </c>
      <c r="E350" s="8">
        <v>801</v>
      </c>
      <c r="F350" t="s">
        <v>8218</v>
      </c>
      <c r="G350" t="s">
        <v>8223</v>
      </c>
      <c r="H350" t="s">
        <v>8245</v>
      </c>
      <c r="I350">
        <v>1451430000</v>
      </c>
      <c r="J350">
        <v>1448914500</v>
      </c>
      <c r="K350" t="b">
        <v>0</v>
      </c>
      <c r="L350">
        <v>15</v>
      </c>
      <c r="M350" t="b">
        <v>1</v>
      </c>
      <c r="N350" t="s">
        <v>8296</v>
      </c>
      <c r="O350">
        <f>ROUND(E350/D350*100,0)</f>
        <v>134</v>
      </c>
      <c r="P350">
        <f>IFERROR(ROUND(E350/L350,2),0)</f>
        <v>53.4</v>
      </c>
      <c r="Q350" s="10" t="s">
        <v>8334</v>
      </c>
      <c r="R350" t="s">
        <v>8350</v>
      </c>
      <c r="S350" s="15">
        <f>(((I350/60)/60)/24)+DATE(1970,1,1)</f>
        <v>42367.958333333328</v>
      </c>
    </row>
    <row r="351" spans="1:19" ht="30" x14ac:dyDescent="0.25">
      <c r="A351">
        <v>2492</v>
      </c>
      <c r="B351" s="3" t="s">
        <v>2492</v>
      </c>
      <c r="C351" s="3" t="s">
        <v>6602</v>
      </c>
      <c r="D351" s="6">
        <v>600</v>
      </c>
      <c r="E351" s="8">
        <v>750</v>
      </c>
      <c r="F351" t="s">
        <v>8218</v>
      </c>
      <c r="G351" t="s">
        <v>8223</v>
      </c>
      <c r="H351" t="s">
        <v>8245</v>
      </c>
      <c r="I351">
        <v>1339840740</v>
      </c>
      <c r="J351">
        <v>1335397188</v>
      </c>
      <c r="K351" t="b">
        <v>0</v>
      </c>
      <c r="L351">
        <v>27</v>
      </c>
      <c r="M351" t="b">
        <v>1</v>
      </c>
      <c r="N351" t="s">
        <v>8277</v>
      </c>
      <c r="O351">
        <f>ROUND(E351/D351*100,0)</f>
        <v>125</v>
      </c>
      <c r="P351">
        <f>IFERROR(ROUND(E351/L351,2),0)</f>
        <v>27.78</v>
      </c>
      <c r="Q351" s="10" t="s">
        <v>8323</v>
      </c>
      <c r="R351" t="s">
        <v>8327</v>
      </c>
      <c r="S351" s="15">
        <f>(((I351/60)/60)/24)+DATE(1970,1,1)</f>
        <v>41076.415972222225</v>
      </c>
    </row>
    <row r="352" spans="1:19" ht="45" x14ac:dyDescent="0.25">
      <c r="A352">
        <v>2500</v>
      </c>
      <c r="B352" s="3" t="s">
        <v>2500</v>
      </c>
      <c r="C352" s="3" t="s">
        <v>6610</v>
      </c>
      <c r="D352" s="6">
        <v>600</v>
      </c>
      <c r="E352" s="8">
        <v>680</v>
      </c>
      <c r="F352" t="s">
        <v>8218</v>
      </c>
      <c r="G352" t="s">
        <v>8223</v>
      </c>
      <c r="H352" t="s">
        <v>8245</v>
      </c>
      <c r="I352">
        <v>1340476375</v>
      </c>
      <c r="J352">
        <v>1337884375</v>
      </c>
      <c r="K352" t="b">
        <v>0</v>
      </c>
      <c r="L352">
        <v>29</v>
      </c>
      <c r="M352" t="b">
        <v>1</v>
      </c>
      <c r="N352" t="s">
        <v>8277</v>
      </c>
      <c r="O352">
        <f>ROUND(E352/D352*100,0)</f>
        <v>113</v>
      </c>
      <c r="P352">
        <f>IFERROR(ROUND(E352/L352,2),0)</f>
        <v>23.45</v>
      </c>
      <c r="Q352" s="10" t="s">
        <v>8323</v>
      </c>
      <c r="R352" t="s">
        <v>8327</v>
      </c>
      <c r="S352" s="15">
        <f>(((I352/60)/60)/24)+DATE(1970,1,1)</f>
        <v>41083.772858796299</v>
      </c>
    </row>
    <row r="353" spans="1:19" ht="60" x14ac:dyDescent="0.25">
      <c r="A353">
        <v>2817</v>
      </c>
      <c r="B353" s="3" t="s">
        <v>2817</v>
      </c>
      <c r="C353" s="3" t="s">
        <v>6927</v>
      </c>
      <c r="D353" s="6">
        <v>600</v>
      </c>
      <c r="E353" s="8">
        <v>780</v>
      </c>
      <c r="F353" t="s">
        <v>8218</v>
      </c>
      <c r="G353" t="s">
        <v>8224</v>
      </c>
      <c r="H353" t="s">
        <v>8246</v>
      </c>
      <c r="I353">
        <v>1425136462</v>
      </c>
      <c r="J353">
        <v>1421680462</v>
      </c>
      <c r="K353" t="b">
        <v>0</v>
      </c>
      <c r="L353">
        <v>33</v>
      </c>
      <c r="M353" t="b">
        <v>1</v>
      </c>
      <c r="N353" t="s">
        <v>8269</v>
      </c>
      <c r="O353">
        <f>ROUND(E353/D353*100,0)</f>
        <v>130</v>
      </c>
      <c r="P353">
        <f>IFERROR(ROUND(E353/L353,2),0)</f>
        <v>23.64</v>
      </c>
      <c r="Q353" s="10" t="s">
        <v>8315</v>
      </c>
      <c r="R353" t="s">
        <v>8316</v>
      </c>
      <c r="S353" s="15">
        <f>(((I353/60)/60)/24)+DATE(1970,1,1)</f>
        <v>42063.634976851856</v>
      </c>
    </row>
    <row r="354" spans="1:19" ht="30" x14ac:dyDescent="0.25">
      <c r="A354">
        <v>3007</v>
      </c>
      <c r="B354" s="3" t="s">
        <v>3007</v>
      </c>
      <c r="C354" s="3" t="s">
        <v>7117</v>
      </c>
      <c r="D354" s="6">
        <v>600</v>
      </c>
      <c r="E354" s="8">
        <v>1080</v>
      </c>
      <c r="F354" t="s">
        <v>8218</v>
      </c>
      <c r="G354" t="s">
        <v>8223</v>
      </c>
      <c r="H354" t="s">
        <v>8245</v>
      </c>
      <c r="I354">
        <v>1429938683</v>
      </c>
      <c r="J354">
        <v>1428124283</v>
      </c>
      <c r="K354" t="b">
        <v>0</v>
      </c>
      <c r="L354">
        <v>20</v>
      </c>
      <c r="M354" t="b">
        <v>1</v>
      </c>
      <c r="N354" t="s">
        <v>8301</v>
      </c>
      <c r="O354">
        <f>ROUND(E354/D354*100,0)</f>
        <v>180</v>
      </c>
      <c r="P354">
        <f>IFERROR(ROUND(E354/L354,2),0)</f>
        <v>54</v>
      </c>
      <c r="Q354" s="10" t="s">
        <v>8315</v>
      </c>
      <c r="R354" t="s">
        <v>8355</v>
      </c>
      <c r="S354" s="15">
        <f>(((I354/60)/60)/24)+DATE(1970,1,1)</f>
        <v>42119.216238425928</v>
      </c>
    </row>
    <row r="355" spans="1:19" ht="30" x14ac:dyDescent="0.25">
      <c r="A355">
        <v>3050</v>
      </c>
      <c r="B355" s="3" t="s">
        <v>3050</v>
      </c>
      <c r="C355" s="3" t="s">
        <v>7160</v>
      </c>
      <c r="D355" s="6">
        <v>600</v>
      </c>
      <c r="E355" s="8">
        <v>636</v>
      </c>
      <c r="F355" t="s">
        <v>8218</v>
      </c>
      <c r="G355" t="s">
        <v>8223</v>
      </c>
      <c r="H355" t="s">
        <v>8245</v>
      </c>
      <c r="I355">
        <v>1462420960</v>
      </c>
      <c r="J355">
        <v>1459828960</v>
      </c>
      <c r="K355" t="b">
        <v>0</v>
      </c>
      <c r="L355">
        <v>9</v>
      </c>
      <c r="M355" t="b">
        <v>1</v>
      </c>
      <c r="N355" t="s">
        <v>8301</v>
      </c>
      <c r="O355">
        <f>ROUND(E355/D355*100,0)</f>
        <v>106</v>
      </c>
      <c r="P355">
        <f>IFERROR(ROUND(E355/L355,2),0)</f>
        <v>70.67</v>
      </c>
      <c r="Q355" s="10" t="s">
        <v>8315</v>
      </c>
      <c r="R355" t="s">
        <v>8355</v>
      </c>
      <c r="S355" s="15">
        <f>(((I355/60)/60)/24)+DATE(1970,1,1)</f>
        <v>42495.16851851852</v>
      </c>
    </row>
    <row r="356" spans="1:19" ht="60" x14ac:dyDescent="0.25">
      <c r="A356">
        <v>3294</v>
      </c>
      <c r="B356" s="3" t="s">
        <v>3294</v>
      </c>
      <c r="C356" s="3" t="s">
        <v>7404</v>
      </c>
      <c r="D356" s="6">
        <v>600</v>
      </c>
      <c r="E356" s="8">
        <v>710</v>
      </c>
      <c r="F356" t="s">
        <v>8218</v>
      </c>
      <c r="G356" t="s">
        <v>8224</v>
      </c>
      <c r="H356" t="s">
        <v>8246</v>
      </c>
      <c r="I356">
        <v>1434459554</v>
      </c>
      <c r="J356">
        <v>1431867554</v>
      </c>
      <c r="K356" t="b">
        <v>0</v>
      </c>
      <c r="L356">
        <v>24</v>
      </c>
      <c r="M356" t="b">
        <v>1</v>
      </c>
      <c r="N356" t="s">
        <v>8269</v>
      </c>
      <c r="O356">
        <f>ROUND(E356/D356*100,0)</f>
        <v>118</v>
      </c>
      <c r="P356">
        <f>IFERROR(ROUND(E356/L356,2),0)</f>
        <v>29.58</v>
      </c>
      <c r="Q356" s="10" t="s">
        <v>8315</v>
      </c>
      <c r="R356" t="s">
        <v>8316</v>
      </c>
      <c r="S356" s="15">
        <f>(((I356/60)/60)/24)+DATE(1970,1,1)</f>
        <v>42171.541134259256</v>
      </c>
    </row>
    <row r="357" spans="1:19" ht="60" x14ac:dyDescent="0.25">
      <c r="A357">
        <v>3539</v>
      </c>
      <c r="B357" s="3" t="s">
        <v>3538</v>
      </c>
      <c r="C357" s="3" t="s">
        <v>7649</v>
      </c>
      <c r="D357" s="6">
        <v>600</v>
      </c>
      <c r="E357" s="8">
        <v>718</v>
      </c>
      <c r="F357" t="s">
        <v>8218</v>
      </c>
      <c r="G357" t="s">
        <v>8223</v>
      </c>
      <c r="H357" t="s">
        <v>8245</v>
      </c>
      <c r="I357">
        <v>1473358122</v>
      </c>
      <c r="J357">
        <v>1471543722</v>
      </c>
      <c r="K357" t="b">
        <v>0</v>
      </c>
      <c r="L357">
        <v>13</v>
      </c>
      <c r="M357" t="b">
        <v>1</v>
      </c>
      <c r="N357" t="s">
        <v>8269</v>
      </c>
      <c r="O357">
        <f>ROUND(E357/D357*100,0)</f>
        <v>120</v>
      </c>
      <c r="P357">
        <f>IFERROR(ROUND(E357/L357,2),0)</f>
        <v>55.23</v>
      </c>
      <c r="Q357" s="10" t="s">
        <v>8315</v>
      </c>
      <c r="R357" t="s">
        <v>8316</v>
      </c>
      <c r="S357" s="15">
        <f>(((I357/60)/60)/24)+DATE(1970,1,1)</f>
        <v>42621.756041666667</v>
      </c>
    </row>
    <row r="358" spans="1:19" ht="45" x14ac:dyDescent="0.25">
      <c r="A358">
        <v>3577</v>
      </c>
      <c r="B358" s="3" t="s">
        <v>3576</v>
      </c>
      <c r="C358" s="3" t="s">
        <v>7687</v>
      </c>
      <c r="D358" s="6">
        <v>600</v>
      </c>
      <c r="E358" s="8">
        <v>780</v>
      </c>
      <c r="F358" t="s">
        <v>8218</v>
      </c>
      <c r="G358" t="s">
        <v>8223</v>
      </c>
      <c r="H358" t="s">
        <v>8245</v>
      </c>
      <c r="I358">
        <v>1430029680</v>
      </c>
      <c r="J358">
        <v>1427741583</v>
      </c>
      <c r="K358" t="b">
        <v>0</v>
      </c>
      <c r="L358">
        <v>27</v>
      </c>
      <c r="M358" t="b">
        <v>1</v>
      </c>
      <c r="N358" t="s">
        <v>8269</v>
      </c>
      <c r="O358">
        <f>ROUND(E358/D358*100,0)</f>
        <v>130</v>
      </c>
      <c r="P358">
        <f>IFERROR(ROUND(E358/L358,2),0)</f>
        <v>28.89</v>
      </c>
      <c r="Q358" s="10" t="s">
        <v>8315</v>
      </c>
      <c r="R358" t="s">
        <v>8316</v>
      </c>
      <c r="S358" s="15">
        <f>(((I358/60)/60)/24)+DATE(1970,1,1)</f>
        <v>42120.26944444445</v>
      </c>
    </row>
    <row r="359" spans="1:19" ht="45" x14ac:dyDescent="0.25">
      <c r="A359">
        <v>3826</v>
      </c>
      <c r="B359" s="3" t="s">
        <v>3823</v>
      </c>
      <c r="C359" s="3" t="s">
        <v>7935</v>
      </c>
      <c r="D359" s="6">
        <v>600</v>
      </c>
      <c r="E359" s="8">
        <v>715</v>
      </c>
      <c r="F359" t="s">
        <v>8218</v>
      </c>
      <c r="G359" t="s">
        <v>8224</v>
      </c>
      <c r="H359" t="s">
        <v>8246</v>
      </c>
      <c r="I359">
        <v>1430993394</v>
      </c>
      <c r="J359">
        <v>1428401394</v>
      </c>
      <c r="K359" t="b">
        <v>0</v>
      </c>
      <c r="L359">
        <v>26</v>
      </c>
      <c r="M359" t="b">
        <v>1</v>
      </c>
      <c r="N359" t="s">
        <v>8269</v>
      </c>
      <c r="O359">
        <f>ROUND(E359/D359*100,0)</f>
        <v>119</v>
      </c>
      <c r="P359">
        <f>IFERROR(ROUND(E359/L359,2),0)</f>
        <v>27.5</v>
      </c>
      <c r="Q359" s="10" t="s">
        <v>8315</v>
      </c>
      <c r="R359" t="s">
        <v>8316</v>
      </c>
      <c r="S359" s="15">
        <f>(((I359/60)/60)/24)+DATE(1970,1,1)</f>
        <v>42131.423541666663</v>
      </c>
    </row>
    <row r="360" spans="1:19" ht="60" x14ac:dyDescent="0.25">
      <c r="A360">
        <v>3665</v>
      </c>
      <c r="B360" s="3" t="s">
        <v>3662</v>
      </c>
      <c r="C360" s="3" t="s">
        <v>7775</v>
      </c>
      <c r="D360" s="6">
        <v>620</v>
      </c>
      <c r="E360" s="8">
        <v>714</v>
      </c>
      <c r="F360" t="s">
        <v>8218</v>
      </c>
      <c r="G360" t="s">
        <v>8229</v>
      </c>
      <c r="H360" t="s">
        <v>8248</v>
      </c>
      <c r="I360">
        <v>1446062040</v>
      </c>
      <c r="J360">
        <v>1445109822</v>
      </c>
      <c r="K360" t="b">
        <v>0</v>
      </c>
      <c r="L360">
        <v>14</v>
      </c>
      <c r="M360" t="b">
        <v>1</v>
      </c>
      <c r="N360" t="s">
        <v>8269</v>
      </c>
      <c r="O360">
        <f>ROUND(E360/D360*100,0)</f>
        <v>115</v>
      </c>
      <c r="P360">
        <f>IFERROR(ROUND(E360/L360,2),0)</f>
        <v>51</v>
      </c>
      <c r="Q360" s="10" t="s">
        <v>8315</v>
      </c>
      <c r="R360" t="s">
        <v>8316</v>
      </c>
      <c r="S360" s="15">
        <f>(((I360/60)/60)/24)+DATE(1970,1,1)</f>
        <v>42305.829166666663</v>
      </c>
    </row>
    <row r="361" spans="1:19" ht="60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>ROUND(E361/D361*100,0)</f>
        <v>166</v>
      </c>
      <c r="P361">
        <f>IFERROR(ROUND(E361/L361,2),0)</f>
        <v>31.82</v>
      </c>
      <c r="Q361" s="10" t="s">
        <v>8323</v>
      </c>
      <c r="R361" t="s">
        <v>8324</v>
      </c>
      <c r="S361" s="15">
        <f>(((I361/60)/60)/24)+DATE(1970,1,1)</f>
        <v>41576.662997685184</v>
      </c>
    </row>
    <row r="362" spans="1:19" ht="45" x14ac:dyDescent="0.25">
      <c r="A362">
        <v>1940</v>
      </c>
      <c r="B362" s="3" t="s">
        <v>1941</v>
      </c>
      <c r="C362" s="3" t="s">
        <v>6050</v>
      </c>
      <c r="D362" s="6">
        <v>650</v>
      </c>
      <c r="E362" s="8">
        <v>1111</v>
      </c>
      <c r="F362" t="s">
        <v>8218</v>
      </c>
      <c r="G362" t="s">
        <v>8223</v>
      </c>
      <c r="H362" t="s">
        <v>8245</v>
      </c>
      <c r="I362">
        <v>1308110340</v>
      </c>
      <c r="J362">
        <v>1304770233</v>
      </c>
      <c r="K362" t="b">
        <v>0</v>
      </c>
      <c r="L362">
        <v>31</v>
      </c>
      <c r="M362" t="b">
        <v>1</v>
      </c>
      <c r="N362" t="s">
        <v>8277</v>
      </c>
      <c r="O362">
        <f>ROUND(E362/D362*100,0)</f>
        <v>171</v>
      </c>
      <c r="P362">
        <f>IFERROR(ROUND(E362/L362,2),0)</f>
        <v>35.840000000000003</v>
      </c>
      <c r="Q362" s="10" t="s">
        <v>8323</v>
      </c>
      <c r="R362" t="s">
        <v>8327</v>
      </c>
      <c r="S362" s="15">
        <f>(((I362/60)/60)/24)+DATE(1970,1,1)</f>
        <v>40709.165972222225</v>
      </c>
    </row>
    <row r="363" spans="1:19" ht="45" x14ac:dyDescent="0.25">
      <c r="A363">
        <v>2275</v>
      </c>
      <c r="B363" s="3" t="s">
        <v>2276</v>
      </c>
      <c r="C363" s="3" t="s">
        <v>6385</v>
      </c>
      <c r="D363" s="6">
        <v>650</v>
      </c>
      <c r="E363" s="8">
        <v>2650.5</v>
      </c>
      <c r="F363" t="s">
        <v>8218</v>
      </c>
      <c r="G363" t="s">
        <v>8224</v>
      </c>
      <c r="H363" t="s">
        <v>8246</v>
      </c>
      <c r="I363">
        <v>1419259679</v>
      </c>
      <c r="J363">
        <v>1416667679</v>
      </c>
      <c r="K363" t="b">
        <v>0</v>
      </c>
      <c r="L363">
        <v>79</v>
      </c>
      <c r="M363" t="b">
        <v>1</v>
      </c>
      <c r="N363" t="s">
        <v>8295</v>
      </c>
      <c r="O363">
        <f>ROUND(E363/D363*100,0)</f>
        <v>408</v>
      </c>
      <c r="P363">
        <f>IFERROR(ROUND(E363/L363,2),0)</f>
        <v>33.549999999999997</v>
      </c>
      <c r="Q363" s="10" t="s">
        <v>8331</v>
      </c>
      <c r="R363" t="s">
        <v>8349</v>
      </c>
      <c r="S363" s="15">
        <f>(((I363/60)/60)/24)+DATE(1970,1,1)</f>
        <v>41995.616655092599</v>
      </c>
    </row>
    <row r="364" spans="1:19" ht="45" x14ac:dyDescent="0.25">
      <c r="A364">
        <v>2824</v>
      </c>
      <c r="B364" s="3" t="s">
        <v>2824</v>
      </c>
      <c r="C364" s="3" t="s">
        <v>6934</v>
      </c>
      <c r="D364" s="6">
        <v>650</v>
      </c>
      <c r="E364" s="8">
        <v>760</v>
      </c>
      <c r="F364" t="s">
        <v>8218</v>
      </c>
      <c r="G364" t="s">
        <v>8223</v>
      </c>
      <c r="H364" t="s">
        <v>8245</v>
      </c>
      <c r="I364">
        <v>1434159780</v>
      </c>
      <c r="J364">
        <v>1431412196</v>
      </c>
      <c r="K364" t="b">
        <v>0</v>
      </c>
      <c r="L364">
        <v>15</v>
      </c>
      <c r="M364" t="b">
        <v>1</v>
      </c>
      <c r="N364" t="s">
        <v>8269</v>
      </c>
      <c r="O364">
        <f>ROUND(E364/D364*100,0)</f>
        <v>117</v>
      </c>
      <c r="P364">
        <f>IFERROR(ROUND(E364/L364,2),0)</f>
        <v>50.67</v>
      </c>
      <c r="Q364" s="10" t="s">
        <v>8315</v>
      </c>
      <c r="R364" t="s">
        <v>8316</v>
      </c>
      <c r="S364" s="15">
        <f>(((I364/60)/60)/24)+DATE(1970,1,1)</f>
        <v>42168.071527777778</v>
      </c>
    </row>
    <row r="365" spans="1:19" ht="60" x14ac:dyDescent="0.25">
      <c r="A365">
        <v>3451</v>
      </c>
      <c r="B365" s="3" t="s">
        <v>3450</v>
      </c>
      <c r="C365" s="3" t="s">
        <v>7561</v>
      </c>
      <c r="D365" s="6">
        <v>650</v>
      </c>
      <c r="E365" s="8">
        <v>658</v>
      </c>
      <c r="F365" t="s">
        <v>8218</v>
      </c>
      <c r="G365" t="s">
        <v>8223</v>
      </c>
      <c r="H365" t="s">
        <v>8245</v>
      </c>
      <c r="I365">
        <v>1429636927</v>
      </c>
      <c r="J365">
        <v>1427304127</v>
      </c>
      <c r="K365" t="b">
        <v>0</v>
      </c>
      <c r="L365">
        <v>16</v>
      </c>
      <c r="M365" t="b">
        <v>1</v>
      </c>
      <c r="N365" t="s">
        <v>8269</v>
      </c>
      <c r="O365">
        <f>ROUND(E365/D365*100,0)</f>
        <v>101</v>
      </c>
      <c r="P365">
        <f>IFERROR(ROUND(E365/L365,2),0)</f>
        <v>41.13</v>
      </c>
      <c r="Q365" s="10" t="s">
        <v>8315</v>
      </c>
      <c r="R365" t="s">
        <v>8316</v>
      </c>
      <c r="S365" s="15">
        <f>(((I365/60)/60)/24)+DATE(1970,1,1)</f>
        <v>42115.723692129628</v>
      </c>
    </row>
    <row r="366" spans="1:19" ht="60" x14ac:dyDescent="0.25">
      <c r="A366">
        <v>1359</v>
      </c>
      <c r="B366" s="3" t="s">
        <v>1360</v>
      </c>
      <c r="C366" s="3" t="s">
        <v>5469</v>
      </c>
      <c r="D366" s="6">
        <v>660</v>
      </c>
      <c r="E366" s="8">
        <v>764</v>
      </c>
      <c r="F366" t="s">
        <v>8218</v>
      </c>
      <c r="G366" t="s">
        <v>8223</v>
      </c>
      <c r="H366" t="s">
        <v>8245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8272</v>
      </c>
      <c r="O366">
        <f>ROUND(E366/D366*100,0)</f>
        <v>116</v>
      </c>
      <c r="P366">
        <f>IFERROR(ROUND(E366/L366,2),0)</f>
        <v>40.21</v>
      </c>
      <c r="Q366" s="10" t="s">
        <v>8320</v>
      </c>
      <c r="R366" t="s">
        <v>8321</v>
      </c>
      <c r="S366" s="15">
        <f>(((I366/60)/60)/24)+DATE(1970,1,1)</f>
        <v>40730.814699074072</v>
      </c>
    </row>
    <row r="367" spans="1:19" ht="60" x14ac:dyDescent="0.25">
      <c r="A367">
        <v>3537</v>
      </c>
      <c r="B367" s="3" t="s">
        <v>3536</v>
      </c>
      <c r="C367" s="3" t="s">
        <v>7647</v>
      </c>
      <c r="D367" s="6">
        <v>675</v>
      </c>
      <c r="E367" s="8">
        <v>1218</v>
      </c>
      <c r="F367" t="s">
        <v>8218</v>
      </c>
      <c r="G367" t="s">
        <v>8228</v>
      </c>
      <c r="H367" t="s">
        <v>8250</v>
      </c>
      <c r="I367">
        <v>1416211140</v>
      </c>
      <c r="J367">
        <v>1413016216</v>
      </c>
      <c r="K367" t="b">
        <v>0</v>
      </c>
      <c r="L367">
        <v>28</v>
      </c>
      <c r="M367" t="b">
        <v>1</v>
      </c>
      <c r="N367" t="s">
        <v>8269</v>
      </c>
      <c r="O367">
        <f>ROUND(E367/D367*100,0)</f>
        <v>180</v>
      </c>
      <c r="P367">
        <f>IFERROR(ROUND(E367/L367,2),0)</f>
        <v>43.5</v>
      </c>
      <c r="Q367" s="10" t="s">
        <v>8315</v>
      </c>
      <c r="R367" t="s">
        <v>8316</v>
      </c>
      <c r="S367" s="15">
        <f>(((I367/60)/60)/24)+DATE(1970,1,1)</f>
        <v>41960.332638888889</v>
      </c>
    </row>
    <row r="368" spans="1:19" ht="45" x14ac:dyDescent="0.25">
      <c r="A368">
        <v>756</v>
      </c>
      <c r="B368" s="3" t="s">
        <v>757</v>
      </c>
      <c r="C368" s="3" t="s">
        <v>4866</v>
      </c>
      <c r="D368" s="6">
        <v>700</v>
      </c>
      <c r="E368" s="8">
        <v>824</v>
      </c>
      <c r="F368" t="s">
        <v>8218</v>
      </c>
      <c r="G368" t="s">
        <v>8223</v>
      </c>
      <c r="H368" t="s">
        <v>8245</v>
      </c>
      <c r="I368">
        <v>1303147459</v>
      </c>
      <c r="J368">
        <v>1297880659</v>
      </c>
      <c r="K368" t="b">
        <v>0</v>
      </c>
      <c r="L368">
        <v>22</v>
      </c>
      <c r="M368" t="b">
        <v>1</v>
      </c>
      <c r="N368" t="s">
        <v>8272</v>
      </c>
      <c r="O368">
        <f>ROUND(E368/D368*100,0)</f>
        <v>118</v>
      </c>
      <c r="P368">
        <f>IFERROR(ROUND(E368/L368,2),0)</f>
        <v>37.450000000000003</v>
      </c>
      <c r="Q368" s="10" t="s">
        <v>8320</v>
      </c>
      <c r="R368" t="s">
        <v>8321</v>
      </c>
      <c r="S368" s="15">
        <f>(((I368/60)/60)/24)+DATE(1970,1,1)</f>
        <v>40651.725219907406</v>
      </c>
    </row>
    <row r="369" spans="1:19" ht="45" x14ac:dyDescent="0.25">
      <c r="A369">
        <v>782</v>
      </c>
      <c r="B369" s="3" t="s">
        <v>783</v>
      </c>
      <c r="C369" s="3" t="s">
        <v>4892</v>
      </c>
      <c r="D369" s="6">
        <v>700</v>
      </c>
      <c r="E369" s="8">
        <v>700</v>
      </c>
      <c r="F369" t="s">
        <v>8218</v>
      </c>
      <c r="G369" t="s">
        <v>8223</v>
      </c>
      <c r="H369" t="s">
        <v>8245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>
        <f>ROUND(E369/D369*100,0)</f>
        <v>100</v>
      </c>
      <c r="P369">
        <f>IFERROR(ROUND(E369/L369,2),0)</f>
        <v>50</v>
      </c>
      <c r="Q369" s="10" t="s">
        <v>8323</v>
      </c>
      <c r="R369" t="s">
        <v>8324</v>
      </c>
      <c r="S369" s="15">
        <f>(((I369/60)/60)/24)+DATE(1970,1,1)</f>
        <v>41146.758125</v>
      </c>
    </row>
    <row r="370" spans="1:19" ht="60" x14ac:dyDescent="0.25">
      <c r="A370">
        <v>1823</v>
      </c>
      <c r="B370" s="3" t="s">
        <v>1824</v>
      </c>
      <c r="C370" s="3" t="s">
        <v>5933</v>
      </c>
      <c r="D370" s="6">
        <v>700</v>
      </c>
      <c r="E370" s="8">
        <v>811</v>
      </c>
      <c r="F370" t="s">
        <v>8218</v>
      </c>
      <c r="G370" t="s">
        <v>8223</v>
      </c>
      <c r="H370" t="s">
        <v>8245</v>
      </c>
      <c r="I370">
        <v>1351095976</v>
      </c>
      <c r="J370">
        <v>1348503976</v>
      </c>
      <c r="K370" t="b">
        <v>0</v>
      </c>
      <c r="L370">
        <v>33</v>
      </c>
      <c r="M370" t="b">
        <v>1</v>
      </c>
      <c r="N370" t="s">
        <v>8274</v>
      </c>
      <c r="O370">
        <f>ROUND(E370/D370*100,0)</f>
        <v>116</v>
      </c>
      <c r="P370">
        <f>IFERROR(ROUND(E370/L370,2),0)</f>
        <v>24.58</v>
      </c>
      <c r="Q370" s="10" t="s">
        <v>8323</v>
      </c>
      <c r="R370" t="s">
        <v>8324</v>
      </c>
      <c r="S370" s="15">
        <f>(((I370/60)/60)/24)+DATE(1970,1,1)</f>
        <v>41206.684907407405</v>
      </c>
    </row>
    <row r="371" spans="1:19" ht="60" x14ac:dyDescent="0.25">
      <c r="A371">
        <v>2175</v>
      </c>
      <c r="B371" s="3" t="s">
        <v>2176</v>
      </c>
      <c r="C371" s="3" t="s">
        <v>6285</v>
      </c>
      <c r="D371" s="6">
        <v>700</v>
      </c>
      <c r="E371" s="8">
        <v>1750</v>
      </c>
      <c r="F371" t="s">
        <v>8218</v>
      </c>
      <c r="G371" t="s">
        <v>8223</v>
      </c>
      <c r="H371" t="s">
        <v>8245</v>
      </c>
      <c r="I371">
        <v>1469059986</v>
      </c>
      <c r="J371">
        <v>1468455186</v>
      </c>
      <c r="K371" t="b">
        <v>0</v>
      </c>
      <c r="L371">
        <v>26</v>
      </c>
      <c r="M371" t="b">
        <v>1</v>
      </c>
      <c r="N371" t="s">
        <v>8274</v>
      </c>
      <c r="O371">
        <f>ROUND(E371/D371*100,0)</f>
        <v>250</v>
      </c>
      <c r="P371">
        <f>IFERROR(ROUND(E371/L371,2),0)</f>
        <v>67.31</v>
      </c>
      <c r="Q371" s="10" t="s">
        <v>8323</v>
      </c>
      <c r="R371" t="s">
        <v>8324</v>
      </c>
      <c r="S371" s="15">
        <f>(((I371/60)/60)/24)+DATE(1970,1,1)</f>
        <v>42572.009097222224</v>
      </c>
    </row>
    <row r="372" spans="1:19" ht="45" x14ac:dyDescent="0.25">
      <c r="A372">
        <v>2465</v>
      </c>
      <c r="B372" s="3" t="s">
        <v>2466</v>
      </c>
      <c r="C372" s="3" t="s">
        <v>6575</v>
      </c>
      <c r="D372" s="6">
        <v>700</v>
      </c>
      <c r="E372" s="8">
        <v>1261</v>
      </c>
      <c r="F372" t="s">
        <v>8218</v>
      </c>
      <c r="G372" t="s">
        <v>8223</v>
      </c>
      <c r="H372" t="s">
        <v>8245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8277</v>
      </c>
      <c r="O372">
        <f>ROUND(E372/D372*100,0)</f>
        <v>180</v>
      </c>
      <c r="P372">
        <f>IFERROR(ROUND(E372/L372,2),0)</f>
        <v>26.27</v>
      </c>
      <c r="Q372" s="10" t="s">
        <v>8323</v>
      </c>
      <c r="R372" t="s">
        <v>8327</v>
      </c>
      <c r="S372" s="15">
        <f>(((I372/60)/60)/24)+DATE(1970,1,1)</f>
        <v>41175.719305555554</v>
      </c>
    </row>
    <row r="373" spans="1:19" ht="45" x14ac:dyDescent="0.25">
      <c r="A373">
        <v>2542</v>
      </c>
      <c r="B373" s="3" t="s">
        <v>2542</v>
      </c>
      <c r="C373" s="3" t="s">
        <v>6652</v>
      </c>
      <c r="D373" s="6">
        <v>700</v>
      </c>
      <c r="E373" s="8">
        <v>725</v>
      </c>
      <c r="F373" t="s">
        <v>8218</v>
      </c>
      <c r="G373" t="s">
        <v>8223</v>
      </c>
      <c r="H373" t="s">
        <v>8245</v>
      </c>
      <c r="I373">
        <v>1380599940</v>
      </c>
      <c r="J373">
        <v>1377252857</v>
      </c>
      <c r="K373" t="b">
        <v>0</v>
      </c>
      <c r="L373">
        <v>13</v>
      </c>
      <c r="M373" t="b">
        <v>1</v>
      </c>
      <c r="N373" t="s">
        <v>8298</v>
      </c>
      <c r="O373">
        <f>ROUND(E373/D373*100,0)</f>
        <v>104</v>
      </c>
      <c r="P373">
        <f>IFERROR(ROUND(E373/L373,2),0)</f>
        <v>55.77</v>
      </c>
      <c r="Q373" s="10" t="s">
        <v>8323</v>
      </c>
      <c r="R373" t="s">
        <v>8352</v>
      </c>
      <c r="S373" s="15">
        <f>(((I373/60)/60)/24)+DATE(1970,1,1)</f>
        <v>41548.165972222225</v>
      </c>
    </row>
    <row r="374" spans="1:19" ht="45" x14ac:dyDescent="0.25">
      <c r="A374">
        <v>2795</v>
      </c>
      <c r="B374" s="3" t="s">
        <v>2795</v>
      </c>
      <c r="C374" s="3" t="s">
        <v>6905</v>
      </c>
      <c r="D374" s="6">
        <v>700</v>
      </c>
      <c r="E374" s="8">
        <v>730</v>
      </c>
      <c r="F374" t="s">
        <v>8218</v>
      </c>
      <c r="G374" t="s">
        <v>8223</v>
      </c>
      <c r="H374" t="s">
        <v>8245</v>
      </c>
      <c r="I374">
        <v>1402095600</v>
      </c>
      <c r="J374">
        <v>1400675841</v>
      </c>
      <c r="K374" t="b">
        <v>0</v>
      </c>
      <c r="L374">
        <v>20</v>
      </c>
      <c r="M374" t="b">
        <v>1</v>
      </c>
      <c r="N374" t="s">
        <v>8269</v>
      </c>
      <c r="O374">
        <f>ROUND(E374/D374*100,0)</f>
        <v>104</v>
      </c>
      <c r="P374">
        <f>IFERROR(ROUND(E374/L374,2),0)</f>
        <v>36.5</v>
      </c>
      <c r="Q374" s="10" t="s">
        <v>8315</v>
      </c>
      <c r="R374" t="s">
        <v>8316</v>
      </c>
      <c r="S374" s="15">
        <f>(((I374/60)/60)/24)+DATE(1970,1,1)</f>
        <v>41796.958333333336</v>
      </c>
    </row>
    <row r="375" spans="1:19" ht="60" x14ac:dyDescent="0.25">
      <c r="A375">
        <v>3023</v>
      </c>
      <c r="B375" s="3" t="s">
        <v>3023</v>
      </c>
      <c r="C375" s="3" t="s">
        <v>7133</v>
      </c>
      <c r="D375" s="6">
        <v>700</v>
      </c>
      <c r="E375" s="8">
        <v>721</v>
      </c>
      <c r="F375" t="s">
        <v>8218</v>
      </c>
      <c r="G375" t="s">
        <v>8224</v>
      </c>
      <c r="H375" t="s">
        <v>8246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8301</v>
      </c>
      <c r="O375">
        <f>ROUND(E375/D375*100,0)</f>
        <v>103</v>
      </c>
      <c r="P375">
        <f>IFERROR(ROUND(E375/L375,2),0)</f>
        <v>120.17</v>
      </c>
      <c r="Q375" s="10" t="s">
        <v>8315</v>
      </c>
      <c r="R375" t="s">
        <v>8355</v>
      </c>
      <c r="S375" s="15">
        <f>(((I375/60)/60)/24)+DATE(1970,1,1)</f>
        <v>42166.675763888896</v>
      </c>
    </row>
    <row r="376" spans="1:19" ht="60" x14ac:dyDescent="0.25">
      <c r="A376">
        <v>3295</v>
      </c>
      <c r="B376" s="3" t="s">
        <v>3295</v>
      </c>
      <c r="C376" s="3" t="s">
        <v>7405</v>
      </c>
      <c r="D376" s="6">
        <v>700</v>
      </c>
      <c r="E376" s="8">
        <v>720.01</v>
      </c>
      <c r="F376" t="s">
        <v>8218</v>
      </c>
      <c r="G376" t="s">
        <v>8224</v>
      </c>
      <c r="H376" t="s">
        <v>8246</v>
      </c>
      <c r="I376">
        <v>1474886229</v>
      </c>
      <c r="J376">
        <v>1472294229</v>
      </c>
      <c r="K376" t="b">
        <v>0</v>
      </c>
      <c r="L376">
        <v>27</v>
      </c>
      <c r="M376" t="b">
        <v>1</v>
      </c>
      <c r="N376" t="s">
        <v>8269</v>
      </c>
      <c r="O376">
        <f>ROUND(E376/D376*100,0)</f>
        <v>103</v>
      </c>
      <c r="P376">
        <f>IFERROR(ROUND(E376/L376,2),0)</f>
        <v>26.67</v>
      </c>
      <c r="Q376" s="10" t="s">
        <v>8315</v>
      </c>
      <c r="R376" t="s">
        <v>8316</v>
      </c>
      <c r="S376" s="15">
        <f>(((I376/60)/60)/24)+DATE(1970,1,1)</f>
        <v>42639.442465277782</v>
      </c>
    </row>
    <row r="377" spans="1:19" ht="45" x14ac:dyDescent="0.25">
      <c r="A377">
        <v>3343</v>
      </c>
      <c r="B377" s="3" t="s">
        <v>3343</v>
      </c>
      <c r="C377" s="3" t="s">
        <v>7453</v>
      </c>
      <c r="D377" s="6">
        <v>700</v>
      </c>
      <c r="E377" s="8">
        <v>1200</v>
      </c>
      <c r="F377" t="s">
        <v>8218</v>
      </c>
      <c r="G377" t="s">
        <v>8224</v>
      </c>
      <c r="H377" t="s">
        <v>8246</v>
      </c>
      <c r="I377">
        <v>1460553480</v>
      </c>
      <c r="J377">
        <v>1458770384</v>
      </c>
      <c r="K377" t="b">
        <v>0</v>
      </c>
      <c r="L377">
        <v>23</v>
      </c>
      <c r="M377" t="b">
        <v>1</v>
      </c>
      <c r="N377" t="s">
        <v>8269</v>
      </c>
      <c r="O377">
        <f>ROUND(E377/D377*100,0)</f>
        <v>171</v>
      </c>
      <c r="P377">
        <f>IFERROR(ROUND(E377/L377,2),0)</f>
        <v>52.17</v>
      </c>
      <c r="Q377" s="10" t="s">
        <v>8315</v>
      </c>
      <c r="R377" t="s">
        <v>8316</v>
      </c>
      <c r="S377" s="15">
        <f>(((I377/60)/60)/24)+DATE(1970,1,1)</f>
        <v>42473.554166666669</v>
      </c>
    </row>
    <row r="378" spans="1:19" ht="45" x14ac:dyDescent="0.25">
      <c r="A378">
        <v>3420</v>
      </c>
      <c r="B378" s="3" t="s">
        <v>3419</v>
      </c>
      <c r="C378" s="3" t="s">
        <v>7530</v>
      </c>
      <c r="D378" s="6">
        <v>700</v>
      </c>
      <c r="E378" s="8">
        <v>966</v>
      </c>
      <c r="F378" t="s">
        <v>8218</v>
      </c>
      <c r="G378" t="s">
        <v>8224</v>
      </c>
      <c r="H378" t="s">
        <v>8246</v>
      </c>
      <c r="I378">
        <v>1455408000</v>
      </c>
      <c r="J378">
        <v>1454638202</v>
      </c>
      <c r="K378" t="b">
        <v>0</v>
      </c>
      <c r="L378">
        <v>34</v>
      </c>
      <c r="M378" t="b">
        <v>1</v>
      </c>
      <c r="N378" t="s">
        <v>8269</v>
      </c>
      <c r="O378">
        <f>ROUND(E378/D378*100,0)</f>
        <v>138</v>
      </c>
      <c r="P378">
        <f>IFERROR(ROUND(E378/L378,2),0)</f>
        <v>28.41</v>
      </c>
      <c r="Q378" s="10" t="s">
        <v>8315</v>
      </c>
      <c r="R378" t="s">
        <v>8316</v>
      </c>
      <c r="S378" s="15">
        <f>(((I378/60)/60)/24)+DATE(1970,1,1)</f>
        <v>42414</v>
      </c>
    </row>
    <row r="379" spans="1:19" ht="60" x14ac:dyDescent="0.25">
      <c r="A379">
        <v>3454</v>
      </c>
      <c r="B379" s="3" t="s">
        <v>3453</v>
      </c>
      <c r="C379" s="3" t="s">
        <v>7564</v>
      </c>
      <c r="D379" s="6">
        <v>700</v>
      </c>
      <c r="E379" s="8">
        <v>705</v>
      </c>
      <c r="F379" t="s">
        <v>8218</v>
      </c>
      <c r="G379" t="s">
        <v>8224</v>
      </c>
      <c r="H379" t="s">
        <v>8246</v>
      </c>
      <c r="I379">
        <v>1406825159</v>
      </c>
      <c r="J379">
        <v>1404233159</v>
      </c>
      <c r="K379" t="b">
        <v>0</v>
      </c>
      <c r="L379">
        <v>21</v>
      </c>
      <c r="M379" t="b">
        <v>1</v>
      </c>
      <c r="N379" t="s">
        <v>8269</v>
      </c>
      <c r="O379">
        <f>ROUND(E379/D379*100,0)</f>
        <v>101</v>
      </c>
      <c r="P379">
        <f>IFERROR(ROUND(E379/L379,2),0)</f>
        <v>33.57</v>
      </c>
      <c r="Q379" s="10" t="s">
        <v>8315</v>
      </c>
      <c r="R379" t="s">
        <v>8316</v>
      </c>
      <c r="S379" s="15">
        <f>(((I379/60)/60)/24)+DATE(1970,1,1)</f>
        <v>41851.698599537034</v>
      </c>
    </row>
    <row r="380" spans="1:19" ht="60" x14ac:dyDescent="0.25">
      <c r="A380">
        <v>3591</v>
      </c>
      <c r="B380" s="3" t="s">
        <v>3590</v>
      </c>
      <c r="C380" s="3" t="s">
        <v>7701</v>
      </c>
      <c r="D380" s="6">
        <v>700</v>
      </c>
      <c r="E380" s="8">
        <v>1225</v>
      </c>
      <c r="F380" t="s">
        <v>8218</v>
      </c>
      <c r="G380" t="s">
        <v>8223</v>
      </c>
      <c r="H380" t="s">
        <v>8245</v>
      </c>
      <c r="I380">
        <v>1422075540</v>
      </c>
      <c r="J380">
        <v>1419979544</v>
      </c>
      <c r="K380" t="b">
        <v>0</v>
      </c>
      <c r="L380">
        <v>18</v>
      </c>
      <c r="M380" t="b">
        <v>1</v>
      </c>
      <c r="N380" t="s">
        <v>8269</v>
      </c>
      <c r="O380">
        <f>ROUND(E380/D380*100,0)</f>
        <v>175</v>
      </c>
      <c r="P380">
        <f>IFERROR(ROUND(E380/L380,2),0)</f>
        <v>68.06</v>
      </c>
      <c r="Q380" s="10" t="s">
        <v>8315</v>
      </c>
      <c r="R380" t="s">
        <v>8316</v>
      </c>
      <c r="S380" s="15">
        <f>(((I380/60)/60)/24)+DATE(1970,1,1)</f>
        <v>42028.207638888889</v>
      </c>
    </row>
    <row r="381" spans="1:19" ht="60" x14ac:dyDescent="0.25">
      <c r="A381">
        <v>3708</v>
      </c>
      <c r="B381" s="3" t="s">
        <v>3705</v>
      </c>
      <c r="C381" s="3" t="s">
        <v>7818</v>
      </c>
      <c r="D381" s="6">
        <v>700</v>
      </c>
      <c r="E381" s="8">
        <v>2100</v>
      </c>
      <c r="F381" t="s">
        <v>8218</v>
      </c>
      <c r="G381" t="s">
        <v>8223</v>
      </c>
      <c r="H381" t="s">
        <v>8245</v>
      </c>
      <c r="I381">
        <v>1404444286</v>
      </c>
      <c r="J381">
        <v>1403234686</v>
      </c>
      <c r="K381" t="b">
        <v>0</v>
      </c>
      <c r="L381">
        <v>39</v>
      </c>
      <c r="M381" t="b">
        <v>1</v>
      </c>
      <c r="N381" t="s">
        <v>8269</v>
      </c>
      <c r="O381">
        <f>ROUND(E381/D381*100,0)</f>
        <v>300</v>
      </c>
      <c r="P381">
        <f>IFERROR(ROUND(E381/L381,2),0)</f>
        <v>53.85</v>
      </c>
      <c r="Q381" s="10" t="s">
        <v>8315</v>
      </c>
      <c r="R381" t="s">
        <v>8316</v>
      </c>
      <c r="S381" s="15">
        <f>(((I381/60)/60)/24)+DATE(1970,1,1)</f>
        <v>41824.142199074071</v>
      </c>
    </row>
    <row r="382" spans="1:19" ht="60" x14ac:dyDescent="0.25">
      <c r="A382">
        <v>3617</v>
      </c>
      <c r="B382" s="3" t="s">
        <v>3615</v>
      </c>
      <c r="C382" s="3" t="s">
        <v>7727</v>
      </c>
      <c r="D382" s="6">
        <v>740</v>
      </c>
      <c r="E382" s="8">
        <v>880</v>
      </c>
      <c r="F382" t="s">
        <v>8218</v>
      </c>
      <c r="G382" t="s">
        <v>8224</v>
      </c>
      <c r="H382" t="s">
        <v>8246</v>
      </c>
      <c r="I382">
        <v>1488240000</v>
      </c>
      <c r="J382">
        <v>1486996729</v>
      </c>
      <c r="K382" t="b">
        <v>0</v>
      </c>
      <c r="L382">
        <v>51</v>
      </c>
      <c r="M382" t="b">
        <v>1</v>
      </c>
      <c r="N382" t="s">
        <v>8269</v>
      </c>
      <c r="O382">
        <f>ROUND(E382/D382*100,0)</f>
        <v>119</v>
      </c>
      <c r="P382">
        <f>IFERROR(ROUND(E382/L382,2),0)</f>
        <v>17.25</v>
      </c>
      <c r="Q382" s="10" t="s">
        <v>8315</v>
      </c>
      <c r="R382" t="s">
        <v>8316</v>
      </c>
      <c r="S382" s="15">
        <f>(((I382/60)/60)/24)+DATE(1970,1,1)</f>
        <v>42794</v>
      </c>
    </row>
    <row r="383" spans="1:19" ht="60" x14ac:dyDescent="0.25">
      <c r="A383">
        <v>2556</v>
      </c>
      <c r="B383" s="3" t="s">
        <v>2556</v>
      </c>
      <c r="C383" s="3" t="s">
        <v>6666</v>
      </c>
      <c r="D383" s="6">
        <v>745</v>
      </c>
      <c r="E383" s="8">
        <v>786</v>
      </c>
      <c r="F383" t="s">
        <v>8218</v>
      </c>
      <c r="G383" t="s">
        <v>8223</v>
      </c>
      <c r="H383" t="s">
        <v>8245</v>
      </c>
      <c r="I383">
        <v>1356392857</v>
      </c>
      <c r="J383">
        <v>1352504857</v>
      </c>
      <c r="K383" t="b">
        <v>0</v>
      </c>
      <c r="L383">
        <v>34</v>
      </c>
      <c r="M383" t="b">
        <v>1</v>
      </c>
      <c r="N383" t="s">
        <v>8298</v>
      </c>
      <c r="O383">
        <f>ROUND(E383/D383*100,0)</f>
        <v>106</v>
      </c>
      <c r="P383">
        <f>IFERROR(ROUND(E383/L383,2),0)</f>
        <v>23.12</v>
      </c>
      <c r="Q383" s="10" t="s">
        <v>8323</v>
      </c>
      <c r="R383" t="s">
        <v>8352</v>
      </c>
      <c r="S383" s="15">
        <f>(((I383/60)/60)/24)+DATE(1970,1,1)</f>
        <v>41267.991400462961</v>
      </c>
    </row>
    <row r="384" spans="1:19" ht="60" x14ac:dyDescent="0.25">
      <c r="A384">
        <v>81</v>
      </c>
      <c r="B384" s="3" t="s">
        <v>83</v>
      </c>
      <c r="C384" s="3" t="s">
        <v>4192</v>
      </c>
      <c r="D384" s="6">
        <v>750</v>
      </c>
      <c r="E384" s="8">
        <v>1485</v>
      </c>
      <c r="F384" t="s">
        <v>8218</v>
      </c>
      <c r="G384" t="s">
        <v>8223</v>
      </c>
      <c r="H384" t="s">
        <v>8245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8264</v>
      </c>
      <c r="O384">
        <f>ROUND(E384/D384*100,0)</f>
        <v>198</v>
      </c>
      <c r="P384">
        <f>IFERROR(ROUND(E384/L384,2),0)</f>
        <v>53.04</v>
      </c>
      <c r="Q384" s="10" t="s">
        <v>8308</v>
      </c>
      <c r="R384" t="s">
        <v>8310</v>
      </c>
      <c r="S384" s="15">
        <f>(((I384/60)/60)/24)+DATE(1970,1,1)</f>
        <v>41104.126388888886</v>
      </c>
    </row>
    <row r="385" spans="1:19" ht="45" x14ac:dyDescent="0.25">
      <c r="A385">
        <v>1394</v>
      </c>
      <c r="B385" s="3" t="s">
        <v>1395</v>
      </c>
      <c r="C385" s="3" t="s">
        <v>5504</v>
      </c>
      <c r="D385" s="6">
        <v>750</v>
      </c>
      <c r="E385" s="8">
        <v>916</v>
      </c>
      <c r="F385" t="s">
        <v>8218</v>
      </c>
      <c r="G385" t="s">
        <v>8223</v>
      </c>
      <c r="H385" t="s">
        <v>8245</v>
      </c>
      <c r="I385">
        <v>1488337200</v>
      </c>
      <c r="J385">
        <v>1484623726</v>
      </c>
      <c r="K385" t="b">
        <v>0</v>
      </c>
      <c r="L385">
        <v>17</v>
      </c>
      <c r="M385" t="b">
        <v>1</v>
      </c>
      <c r="N385" t="s">
        <v>8274</v>
      </c>
      <c r="O385">
        <f>ROUND(E385/D385*100,0)</f>
        <v>122</v>
      </c>
      <c r="P385">
        <f>IFERROR(ROUND(E385/L385,2),0)</f>
        <v>53.88</v>
      </c>
      <c r="Q385" s="10" t="s">
        <v>8323</v>
      </c>
      <c r="R385" t="s">
        <v>8324</v>
      </c>
      <c r="S385" s="15">
        <f>(((I385/60)/60)/24)+DATE(1970,1,1)</f>
        <v>42795.125</v>
      </c>
    </row>
    <row r="386" spans="1:19" ht="60" x14ac:dyDescent="0.25">
      <c r="A386">
        <v>1623</v>
      </c>
      <c r="B386" s="3" t="s">
        <v>1624</v>
      </c>
      <c r="C386" s="3" t="s">
        <v>5733</v>
      </c>
      <c r="D386" s="6">
        <v>750</v>
      </c>
      <c r="E386" s="8">
        <v>758</v>
      </c>
      <c r="F386" t="s">
        <v>8218</v>
      </c>
      <c r="G386" t="s">
        <v>8224</v>
      </c>
      <c r="H386" t="s">
        <v>8246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8274</v>
      </c>
      <c r="O386">
        <f>ROUND(E386/D386*100,0)</f>
        <v>101</v>
      </c>
      <c r="P386">
        <f>IFERROR(ROUND(E386/L386,2),0)</f>
        <v>42.11</v>
      </c>
      <c r="Q386" s="10" t="s">
        <v>8323</v>
      </c>
      <c r="R386" t="s">
        <v>8324</v>
      </c>
      <c r="S386" s="15">
        <f>(((I386/60)/60)/24)+DATE(1970,1,1)</f>
        <v>41513.688530092593</v>
      </c>
    </row>
    <row r="387" spans="1:19" ht="45" x14ac:dyDescent="0.25">
      <c r="A387">
        <v>1860</v>
      </c>
      <c r="B387" s="3" t="s">
        <v>1861</v>
      </c>
      <c r="C387" s="3" t="s">
        <v>5970</v>
      </c>
      <c r="D387" s="6">
        <v>750</v>
      </c>
      <c r="E387" s="8">
        <v>1001</v>
      </c>
      <c r="F387" t="s">
        <v>8218</v>
      </c>
      <c r="G387" t="s">
        <v>8223</v>
      </c>
      <c r="H387" t="s">
        <v>8245</v>
      </c>
      <c r="I387">
        <v>1391706084</v>
      </c>
      <c r="J387">
        <v>1389891684</v>
      </c>
      <c r="K387" t="b">
        <v>0</v>
      </c>
      <c r="L387">
        <v>19</v>
      </c>
      <c r="M387" t="b">
        <v>1</v>
      </c>
      <c r="N387" t="s">
        <v>8274</v>
      </c>
      <c r="O387">
        <f>ROUND(E387/D387*100,0)</f>
        <v>133</v>
      </c>
      <c r="P387">
        <f>IFERROR(ROUND(E387/L387,2),0)</f>
        <v>52.68</v>
      </c>
      <c r="Q387" s="10" t="s">
        <v>8323</v>
      </c>
      <c r="R387" t="s">
        <v>8324</v>
      </c>
      <c r="S387" s="15">
        <f>(((I387/60)/60)/24)+DATE(1970,1,1)</f>
        <v>41676.709305555552</v>
      </c>
    </row>
    <row r="388" spans="1:19" ht="60" x14ac:dyDescent="0.25">
      <c r="A388">
        <v>2083</v>
      </c>
      <c r="B388" s="3" t="s">
        <v>2084</v>
      </c>
      <c r="C388" s="3" t="s">
        <v>6193</v>
      </c>
      <c r="D388" s="6">
        <v>750</v>
      </c>
      <c r="E388" s="8">
        <v>850</v>
      </c>
      <c r="F388" t="s">
        <v>8218</v>
      </c>
      <c r="G388" t="s">
        <v>8223</v>
      </c>
      <c r="H388" t="s">
        <v>8245</v>
      </c>
      <c r="I388">
        <v>1338830395</v>
      </c>
      <c r="J388">
        <v>1336238395</v>
      </c>
      <c r="K388" t="b">
        <v>0</v>
      </c>
      <c r="L388">
        <v>25</v>
      </c>
      <c r="M388" t="b">
        <v>1</v>
      </c>
      <c r="N388" t="s">
        <v>8277</v>
      </c>
      <c r="O388">
        <f>ROUND(E388/D388*100,0)</f>
        <v>113</v>
      </c>
      <c r="P388">
        <f>IFERROR(ROUND(E388/L388,2),0)</f>
        <v>34</v>
      </c>
      <c r="Q388" s="10" t="s">
        <v>8323</v>
      </c>
      <c r="R388" t="s">
        <v>8327</v>
      </c>
      <c r="S388" s="15">
        <f>(((I388/60)/60)/24)+DATE(1970,1,1)</f>
        <v>41064.72216435185</v>
      </c>
    </row>
    <row r="389" spans="1:19" ht="60" x14ac:dyDescent="0.25">
      <c r="A389">
        <v>2191</v>
      </c>
      <c r="B389" s="3" t="s">
        <v>2192</v>
      </c>
      <c r="C389" s="3" t="s">
        <v>6301</v>
      </c>
      <c r="D389" s="6">
        <v>750</v>
      </c>
      <c r="E389" s="8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>
        <f>ROUND(E389/D389*100,0)</f>
        <v>120</v>
      </c>
      <c r="P389">
        <f>IFERROR(ROUND(E389/L389,2),0)</f>
        <v>35.92</v>
      </c>
      <c r="Q389" s="10" t="s">
        <v>8331</v>
      </c>
      <c r="R389" t="s">
        <v>8349</v>
      </c>
      <c r="S389" s="15">
        <f>(((I389/60)/60)/24)+DATE(1970,1,1)</f>
        <v>42780.833645833336</v>
      </c>
    </row>
    <row r="390" spans="1:19" ht="45" x14ac:dyDescent="0.25">
      <c r="A390">
        <v>2205</v>
      </c>
      <c r="B390" s="3" t="s">
        <v>2206</v>
      </c>
      <c r="C390" s="3" t="s">
        <v>6315</v>
      </c>
      <c r="D390" s="6">
        <v>750</v>
      </c>
      <c r="E390" s="8">
        <v>1140</v>
      </c>
      <c r="F390" t="s">
        <v>8218</v>
      </c>
      <c r="G390" t="s">
        <v>8223</v>
      </c>
      <c r="H390" t="s">
        <v>8245</v>
      </c>
      <c r="I390">
        <v>1338579789</v>
      </c>
      <c r="J390">
        <v>1335987789</v>
      </c>
      <c r="K390" t="b">
        <v>0</v>
      </c>
      <c r="L390">
        <v>27</v>
      </c>
      <c r="M390" t="b">
        <v>1</v>
      </c>
      <c r="N390" t="s">
        <v>8278</v>
      </c>
      <c r="O390">
        <f>ROUND(E390/D390*100,0)</f>
        <v>152</v>
      </c>
      <c r="P390">
        <f>IFERROR(ROUND(E390/L390,2),0)</f>
        <v>42.22</v>
      </c>
      <c r="Q390" s="10" t="s">
        <v>8323</v>
      </c>
      <c r="R390" t="s">
        <v>8328</v>
      </c>
      <c r="S390" s="15">
        <f>(((I390/60)/60)/24)+DATE(1970,1,1)</f>
        <v>41061.82163194444</v>
      </c>
    </row>
    <row r="391" spans="1:19" ht="45" x14ac:dyDescent="0.25">
      <c r="A391">
        <v>2282</v>
      </c>
      <c r="B391" s="3" t="s">
        <v>2283</v>
      </c>
      <c r="C391" s="3" t="s">
        <v>6392</v>
      </c>
      <c r="D391" s="6">
        <v>750</v>
      </c>
      <c r="E391" s="8">
        <v>1390</v>
      </c>
      <c r="F391" t="s">
        <v>8218</v>
      </c>
      <c r="G391" t="s">
        <v>8223</v>
      </c>
      <c r="H391" t="s">
        <v>8245</v>
      </c>
      <c r="I391">
        <v>1452744686</v>
      </c>
      <c r="J391">
        <v>1447560686</v>
      </c>
      <c r="K391" t="b">
        <v>0</v>
      </c>
      <c r="L391">
        <v>12</v>
      </c>
      <c r="M391" t="b">
        <v>1</v>
      </c>
      <c r="N391" t="s">
        <v>8274</v>
      </c>
      <c r="O391">
        <f>ROUND(E391/D391*100,0)</f>
        <v>185</v>
      </c>
      <c r="P391">
        <f>IFERROR(ROUND(E391/L391,2),0)</f>
        <v>115.83</v>
      </c>
      <c r="Q391" s="10" t="s">
        <v>8323</v>
      </c>
      <c r="R391" t="s">
        <v>8324</v>
      </c>
      <c r="S391" s="15">
        <f>(((I391/60)/60)/24)+DATE(1970,1,1)</f>
        <v>42383.17460648148</v>
      </c>
    </row>
    <row r="392" spans="1:19" ht="30" x14ac:dyDescent="0.25">
      <c r="A392">
        <v>2477</v>
      </c>
      <c r="B392" s="3" t="s">
        <v>824</v>
      </c>
      <c r="C392" s="3" t="s">
        <v>6587</v>
      </c>
      <c r="D392" s="6">
        <v>750</v>
      </c>
      <c r="E392" s="8">
        <v>1285</v>
      </c>
      <c r="F392" t="s">
        <v>8218</v>
      </c>
      <c r="G392" t="s">
        <v>8223</v>
      </c>
      <c r="H392" t="s">
        <v>8245</v>
      </c>
      <c r="I392">
        <v>1344789345</v>
      </c>
      <c r="J392">
        <v>1340901345</v>
      </c>
      <c r="K392" t="b">
        <v>0</v>
      </c>
      <c r="L392">
        <v>41</v>
      </c>
      <c r="M392" t="b">
        <v>1</v>
      </c>
      <c r="N392" t="s">
        <v>8277</v>
      </c>
      <c r="O392">
        <f>ROUND(E392/D392*100,0)</f>
        <v>171</v>
      </c>
      <c r="P392">
        <f>IFERROR(ROUND(E392/L392,2),0)</f>
        <v>31.34</v>
      </c>
      <c r="Q392" s="10" t="s">
        <v>8323</v>
      </c>
      <c r="R392" t="s">
        <v>8327</v>
      </c>
      <c r="S392" s="15">
        <f>(((I392/60)/60)/24)+DATE(1970,1,1)</f>
        <v>41133.691493055558</v>
      </c>
    </row>
    <row r="393" spans="1:19" ht="60" x14ac:dyDescent="0.25">
      <c r="A393">
        <v>2721</v>
      </c>
      <c r="B393" s="3" t="s">
        <v>2721</v>
      </c>
      <c r="C393" s="3" t="s">
        <v>6831</v>
      </c>
      <c r="D393" s="6">
        <v>750</v>
      </c>
      <c r="E393" s="8">
        <v>10965</v>
      </c>
      <c r="F393" t="s">
        <v>8218</v>
      </c>
      <c r="G393" t="s">
        <v>8224</v>
      </c>
      <c r="H393" t="s">
        <v>8246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8293</v>
      </c>
      <c r="O393">
        <f>ROUND(E393/D393*100,0)</f>
        <v>1462</v>
      </c>
      <c r="P393">
        <f>IFERROR(ROUND(E393/L393,2),0)</f>
        <v>40.76</v>
      </c>
      <c r="Q393" s="10" t="s">
        <v>8317</v>
      </c>
      <c r="R393" t="s">
        <v>8347</v>
      </c>
      <c r="S393" s="15">
        <f>(((I393/60)/60)/24)+DATE(1970,1,1)</f>
        <v>41523.791666666664</v>
      </c>
    </row>
    <row r="394" spans="1:19" ht="60" x14ac:dyDescent="0.25">
      <c r="A394">
        <v>2735</v>
      </c>
      <c r="B394" s="3" t="s">
        <v>2735</v>
      </c>
      <c r="C394" s="3" t="s">
        <v>6845</v>
      </c>
      <c r="D394" s="6">
        <v>750</v>
      </c>
      <c r="E394" s="8">
        <v>7336.01</v>
      </c>
      <c r="F394" t="s">
        <v>8218</v>
      </c>
      <c r="G394" t="s">
        <v>8224</v>
      </c>
      <c r="H394" t="s">
        <v>8246</v>
      </c>
      <c r="I394">
        <v>1363204800</v>
      </c>
      <c r="J394">
        <v>1360551250</v>
      </c>
      <c r="K394" t="b">
        <v>0</v>
      </c>
      <c r="L394">
        <v>339</v>
      </c>
      <c r="M394" t="b">
        <v>1</v>
      </c>
      <c r="N394" t="s">
        <v>8293</v>
      </c>
      <c r="O394">
        <f>ROUND(E394/D394*100,0)</f>
        <v>978</v>
      </c>
      <c r="P394">
        <f>IFERROR(ROUND(E394/L394,2),0)</f>
        <v>21.64</v>
      </c>
      <c r="Q394" s="10" t="s">
        <v>8317</v>
      </c>
      <c r="R394" t="s">
        <v>8347</v>
      </c>
      <c r="S394" s="15">
        <f>(((I394/60)/60)/24)+DATE(1970,1,1)</f>
        <v>41346.833333333336</v>
      </c>
    </row>
    <row r="395" spans="1:19" ht="60" x14ac:dyDescent="0.25">
      <c r="A395">
        <v>2931</v>
      </c>
      <c r="B395" s="3" t="s">
        <v>2931</v>
      </c>
      <c r="C395" s="3" t="s">
        <v>7041</v>
      </c>
      <c r="D395" s="6">
        <v>750</v>
      </c>
      <c r="E395" s="8">
        <v>795</v>
      </c>
      <c r="F395" t="s">
        <v>8218</v>
      </c>
      <c r="G395" t="s">
        <v>8228</v>
      </c>
      <c r="H395" t="s">
        <v>8250</v>
      </c>
      <c r="I395">
        <v>1410761280</v>
      </c>
      <c r="J395">
        <v>1408604363</v>
      </c>
      <c r="K395" t="b">
        <v>0</v>
      </c>
      <c r="L395">
        <v>9</v>
      </c>
      <c r="M395" t="b">
        <v>1</v>
      </c>
      <c r="N395" t="s">
        <v>8303</v>
      </c>
      <c r="O395">
        <f>ROUND(E395/D395*100,0)</f>
        <v>106</v>
      </c>
      <c r="P395">
        <f>IFERROR(ROUND(E395/L395,2),0)</f>
        <v>88.33</v>
      </c>
      <c r="Q395" s="10" t="s">
        <v>8315</v>
      </c>
      <c r="R395" t="s">
        <v>8357</v>
      </c>
      <c r="S395" s="15">
        <f>(((I395/60)/60)/24)+DATE(1970,1,1)</f>
        <v>41897.255555555559</v>
      </c>
    </row>
    <row r="396" spans="1:19" ht="60" x14ac:dyDescent="0.25">
      <c r="A396">
        <v>2978</v>
      </c>
      <c r="B396" s="3" t="s">
        <v>2978</v>
      </c>
      <c r="C396" s="3" t="s">
        <v>7088</v>
      </c>
      <c r="D396" s="6">
        <v>750</v>
      </c>
      <c r="E396" s="8">
        <v>971</v>
      </c>
      <c r="F396" t="s">
        <v>8218</v>
      </c>
      <c r="G396" t="s">
        <v>8223</v>
      </c>
      <c r="H396" t="s">
        <v>8245</v>
      </c>
      <c r="I396">
        <v>1413784740</v>
      </c>
      <c r="J396">
        <v>1412954547</v>
      </c>
      <c r="K396" t="b">
        <v>0</v>
      </c>
      <c r="L396">
        <v>16</v>
      </c>
      <c r="M396" t="b">
        <v>1</v>
      </c>
      <c r="N396" t="s">
        <v>8269</v>
      </c>
      <c r="O396">
        <f>ROUND(E396/D396*100,0)</f>
        <v>129</v>
      </c>
      <c r="P396">
        <f>IFERROR(ROUND(E396/L396,2),0)</f>
        <v>60.69</v>
      </c>
      <c r="Q396" s="10" t="s">
        <v>8315</v>
      </c>
      <c r="R396" t="s">
        <v>8316</v>
      </c>
      <c r="S396" s="15">
        <f>(((I396/60)/60)/24)+DATE(1970,1,1)</f>
        <v>41932.249305555553</v>
      </c>
    </row>
    <row r="397" spans="1:19" ht="60" x14ac:dyDescent="0.25">
      <c r="A397">
        <v>3165</v>
      </c>
      <c r="B397" s="3" t="s">
        <v>3165</v>
      </c>
      <c r="C397" s="3" t="s">
        <v>7275</v>
      </c>
      <c r="D397" s="6">
        <v>750</v>
      </c>
      <c r="E397" s="8">
        <v>1220</v>
      </c>
      <c r="F397" t="s">
        <v>8218</v>
      </c>
      <c r="G397" t="s">
        <v>8223</v>
      </c>
      <c r="H397" t="s">
        <v>8245</v>
      </c>
      <c r="I397">
        <v>1304395140</v>
      </c>
      <c r="J397">
        <v>1302493760</v>
      </c>
      <c r="K397" t="b">
        <v>1</v>
      </c>
      <c r="L397">
        <v>21</v>
      </c>
      <c r="M397" t="b">
        <v>1</v>
      </c>
      <c r="N397" t="s">
        <v>8269</v>
      </c>
      <c r="O397">
        <f>ROUND(E397/D397*100,0)</f>
        <v>163</v>
      </c>
      <c r="P397">
        <f>IFERROR(ROUND(E397/L397,2),0)</f>
        <v>58.1</v>
      </c>
      <c r="Q397" s="10" t="s">
        <v>8315</v>
      </c>
      <c r="R397" t="s">
        <v>8316</v>
      </c>
      <c r="S397" s="15">
        <f>(((I397/60)/60)/24)+DATE(1970,1,1)</f>
        <v>40666.165972222225</v>
      </c>
    </row>
    <row r="398" spans="1:19" ht="60" x14ac:dyDescent="0.25">
      <c r="A398">
        <v>3367</v>
      </c>
      <c r="B398" s="3" t="s">
        <v>3366</v>
      </c>
      <c r="C398" s="3" t="s">
        <v>7477</v>
      </c>
      <c r="D398" s="6">
        <v>750</v>
      </c>
      <c r="E398" s="8">
        <v>890</v>
      </c>
      <c r="F398" t="s">
        <v>8218</v>
      </c>
      <c r="G398" t="s">
        <v>8224</v>
      </c>
      <c r="H398" t="s">
        <v>8246</v>
      </c>
      <c r="I398">
        <v>1438467894</v>
      </c>
      <c r="J398">
        <v>1436307894</v>
      </c>
      <c r="K398" t="b">
        <v>0</v>
      </c>
      <c r="L398">
        <v>30</v>
      </c>
      <c r="M398" t="b">
        <v>1</v>
      </c>
      <c r="N398" t="s">
        <v>8269</v>
      </c>
      <c r="O398">
        <f>ROUND(E398/D398*100,0)</f>
        <v>119</v>
      </c>
      <c r="P398">
        <f>IFERROR(ROUND(E398/L398,2),0)</f>
        <v>29.67</v>
      </c>
      <c r="Q398" s="10" t="s">
        <v>8315</v>
      </c>
      <c r="R398" t="s">
        <v>8316</v>
      </c>
      <c r="S398" s="15">
        <f>(((I398/60)/60)/24)+DATE(1970,1,1)</f>
        <v>42217.933958333335</v>
      </c>
    </row>
    <row r="399" spans="1:19" ht="45" x14ac:dyDescent="0.25">
      <c r="A399">
        <v>3649</v>
      </c>
      <c r="B399" s="3" t="s">
        <v>3647</v>
      </c>
      <c r="C399" s="3" t="s">
        <v>7759</v>
      </c>
      <c r="D399" s="6">
        <v>750</v>
      </c>
      <c r="E399" s="8">
        <v>780</v>
      </c>
      <c r="F399" t="s">
        <v>8218</v>
      </c>
      <c r="G399" t="s">
        <v>8228</v>
      </c>
      <c r="H399" t="s">
        <v>8250</v>
      </c>
      <c r="I399">
        <v>1402938394</v>
      </c>
      <c r="J399">
        <v>1400691994</v>
      </c>
      <c r="K399" t="b">
        <v>0</v>
      </c>
      <c r="L399">
        <v>8</v>
      </c>
      <c r="M399" t="b">
        <v>1</v>
      </c>
      <c r="N399" t="s">
        <v>8269</v>
      </c>
      <c r="O399">
        <f>ROUND(E399/D399*100,0)</f>
        <v>104</v>
      </c>
      <c r="P399">
        <f>IFERROR(ROUND(E399/L399,2),0)</f>
        <v>97.5</v>
      </c>
      <c r="Q399" s="10" t="s">
        <v>8315</v>
      </c>
      <c r="R399" t="s">
        <v>8316</v>
      </c>
      <c r="S399" s="15">
        <f>(((I399/60)/60)/24)+DATE(1970,1,1)</f>
        <v>41806.712893518517</v>
      </c>
    </row>
    <row r="400" spans="1:19" ht="60" x14ac:dyDescent="0.25">
      <c r="A400">
        <v>3684</v>
      </c>
      <c r="B400" s="3" t="s">
        <v>3681</v>
      </c>
      <c r="C400" s="3" t="s">
        <v>7794</v>
      </c>
      <c r="D400" s="6">
        <v>750</v>
      </c>
      <c r="E400" s="8">
        <v>1043</v>
      </c>
      <c r="F400" t="s">
        <v>8218</v>
      </c>
      <c r="G400" t="s">
        <v>8223</v>
      </c>
      <c r="H400" t="s">
        <v>8245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8269</v>
      </c>
      <c r="O400">
        <f>ROUND(E400/D400*100,0)</f>
        <v>139</v>
      </c>
      <c r="P400">
        <f>IFERROR(ROUND(E400/L400,2),0)</f>
        <v>45.35</v>
      </c>
      <c r="Q400" s="10" t="s">
        <v>8315</v>
      </c>
      <c r="R400" t="s">
        <v>8316</v>
      </c>
      <c r="S400" s="15">
        <f>(((I400/60)/60)/24)+DATE(1970,1,1)</f>
        <v>42249.180393518516</v>
      </c>
    </row>
    <row r="401" spans="1:19" ht="60" x14ac:dyDescent="0.25">
      <c r="A401">
        <v>3552</v>
      </c>
      <c r="B401" s="3" t="s">
        <v>3551</v>
      </c>
      <c r="C401" s="3" t="s">
        <v>7662</v>
      </c>
      <c r="D401" s="6">
        <v>773</v>
      </c>
      <c r="E401" s="8">
        <v>773</v>
      </c>
      <c r="F401" t="s">
        <v>8218</v>
      </c>
      <c r="G401" t="s">
        <v>8224</v>
      </c>
      <c r="H401" t="s">
        <v>8246</v>
      </c>
      <c r="I401">
        <v>1403964324</v>
      </c>
      <c r="J401">
        <v>1401372324</v>
      </c>
      <c r="K401" t="b">
        <v>0</v>
      </c>
      <c r="L401">
        <v>20</v>
      </c>
      <c r="M401" t="b">
        <v>1</v>
      </c>
      <c r="N401" t="s">
        <v>8269</v>
      </c>
      <c r="O401">
        <f>ROUND(E401/D401*100,0)</f>
        <v>100</v>
      </c>
      <c r="P401">
        <f>IFERROR(ROUND(E401/L401,2),0)</f>
        <v>38.65</v>
      </c>
      <c r="Q401" s="10" t="s">
        <v>8315</v>
      </c>
      <c r="R401" t="s">
        <v>8316</v>
      </c>
      <c r="S401" s="15">
        <f>(((I401/60)/60)/24)+DATE(1970,1,1)</f>
        <v>41818.587083333332</v>
      </c>
    </row>
    <row r="402" spans="1:19" ht="60" x14ac:dyDescent="0.25">
      <c r="A402">
        <v>646</v>
      </c>
      <c r="B402" s="3" t="s">
        <v>647</v>
      </c>
      <c r="C402" s="3" t="s">
        <v>4756</v>
      </c>
      <c r="D402" s="6">
        <v>800</v>
      </c>
      <c r="E402" s="8">
        <v>1055.01</v>
      </c>
      <c r="F402" t="s">
        <v>8218</v>
      </c>
      <c r="G402" t="s">
        <v>8223</v>
      </c>
      <c r="H402" t="s">
        <v>8245</v>
      </c>
      <c r="I402">
        <v>1407788867</v>
      </c>
      <c r="J402">
        <v>1405196867</v>
      </c>
      <c r="K402" t="b">
        <v>0</v>
      </c>
      <c r="L402">
        <v>27</v>
      </c>
      <c r="M402" t="b">
        <v>1</v>
      </c>
      <c r="N402" t="s">
        <v>8271</v>
      </c>
      <c r="O402">
        <f>ROUND(E402/D402*100,0)</f>
        <v>132</v>
      </c>
      <c r="P402">
        <f>IFERROR(ROUND(E402/L402,2),0)</f>
        <v>39.07</v>
      </c>
      <c r="Q402" s="10" t="s">
        <v>8317</v>
      </c>
      <c r="R402" t="s">
        <v>8319</v>
      </c>
      <c r="S402" s="15">
        <f>(((I402/60)/60)/24)+DATE(1970,1,1)</f>
        <v>41862.852627314816</v>
      </c>
    </row>
    <row r="403" spans="1:19" ht="45" x14ac:dyDescent="0.25">
      <c r="A403">
        <v>781</v>
      </c>
      <c r="B403" s="3" t="s">
        <v>782</v>
      </c>
      <c r="C403" s="3" t="s">
        <v>4891</v>
      </c>
      <c r="D403" s="6">
        <v>800</v>
      </c>
      <c r="E403" s="8">
        <v>1065.23</v>
      </c>
      <c r="F403" t="s">
        <v>8218</v>
      </c>
      <c r="G403" t="s">
        <v>8223</v>
      </c>
      <c r="H403" t="s">
        <v>8245</v>
      </c>
      <c r="I403">
        <v>1370649674</v>
      </c>
      <c r="J403">
        <v>1368057674</v>
      </c>
      <c r="K403" t="b">
        <v>0</v>
      </c>
      <c r="L403">
        <v>25</v>
      </c>
      <c r="M403" t="b">
        <v>1</v>
      </c>
      <c r="N403" t="s">
        <v>8274</v>
      </c>
      <c r="O403">
        <f>ROUND(E403/D403*100,0)</f>
        <v>133</v>
      </c>
      <c r="P403">
        <f>IFERROR(ROUND(E403/L403,2),0)</f>
        <v>42.61</v>
      </c>
      <c r="Q403" s="10" t="s">
        <v>8323</v>
      </c>
      <c r="R403" t="s">
        <v>8324</v>
      </c>
      <c r="S403" s="15">
        <f>(((I403/60)/60)/24)+DATE(1970,1,1)</f>
        <v>41433.000856481485</v>
      </c>
    </row>
    <row r="404" spans="1:19" ht="45" x14ac:dyDescent="0.25">
      <c r="A404">
        <v>823</v>
      </c>
      <c r="B404" s="3" t="s">
        <v>824</v>
      </c>
      <c r="C404" s="3" t="s">
        <v>4933</v>
      </c>
      <c r="D404" s="6">
        <v>800</v>
      </c>
      <c r="E404" s="8">
        <v>1436</v>
      </c>
      <c r="F404" t="s">
        <v>8218</v>
      </c>
      <c r="G404" t="s">
        <v>8223</v>
      </c>
      <c r="H404" t="s">
        <v>8245</v>
      </c>
      <c r="I404">
        <v>1427062852</v>
      </c>
      <c r="J404">
        <v>1424474452</v>
      </c>
      <c r="K404" t="b">
        <v>0</v>
      </c>
      <c r="L404">
        <v>33</v>
      </c>
      <c r="M404" t="b">
        <v>1</v>
      </c>
      <c r="N404" t="s">
        <v>8274</v>
      </c>
      <c r="O404">
        <f>ROUND(E404/D404*100,0)</f>
        <v>180</v>
      </c>
      <c r="P404">
        <f>IFERROR(ROUND(E404/L404,2),0)</f>
        <v>43.52</v>
      </c>
      <c r="Q404" s="10" t="s">
        <v>8323</v>
      </c>
      <c r="R404" t="s">
        <v>8324</v>
      </c>
      <c r="S404" s="15">
        <f>(((I404/60)/60)/24)+DATE(1970,1,1)</f>
        <v>42085.931157407409</v>
      </c>
    </row>
    <row r="405" spans="1:19" ht="15.75" x14ac:dyDescent="0.25">
      <c r="A405">
        <v>1611</v>
      </c>
      <c r="B405" s="3" t="s">
        <v>1612</v>
      </c>
      <c r="C405" s="3" t="s">
        <v>5721</v>
      </c>
      <c r="D405" s="6">
        <v>800</v>
      </c>
      <c r="E405" s="8">
        <v>1001</v>
      </c>
      <c r="F405" t="s">
        <v>8218</v>
      </c>
      <c r="G405" t="s">
        <v>8223</v>
      </c>
      <c r="H405" t="s">
        <v>8245</v>
      </c>
      <c r="I405">
        <v>1370390432</v>
      </c>
      <c r="J405">
        <v>1368576032</v>
      </c>
      <c r="K405" t="b">
        <v>0</v>
      </c>
      <c r="L405">
        <v>27</v>
      </c>
      <c r="M405" t="b">
        <v>1</v>
      </c>
      <c r="N405" t="s">
        <v>8274</v>
      </c>
      <c r="O405">
        <f>ROUND(E405/D405*100,0)</f>
        <v>125</v>
      </c>
      <c r="P405">
        <f>IFERROR(ROUND(E405/L405,2),0)</f>
        <v>37.07</v>
      </c>
      <c r="Q405" s="10" t="s">
        <v>8323</v>
      </c>
      <c r="R405" t="s">
        <v>8324</v>
      </c>
      <c r="S405" s="15">
        <f>(((I405/60)/60)/24)+DATE(1970,1,1)</f>
        <v>41430.00037037037</v>
      </c>
    </row>
    <row r="406" spans="1:19" ht="60" x14ac:dyDescent="0.25">
      <c r="A406">
        <v>1853</v>
      </c>
      <c r="B406" s="3" t="s">
        <v>1854</v>
      </c>
      <c r="C406" s="3" t="s">
        <v>5963</v>
      </c>
      <c r="D406" s="6">
        <v>800</v>
      </c>
      <c r="E406" s="8">
        <v>815</v>
      </c>
      <c r="F406" t="s">
        <v>8218</v>
      </c>
      <c r="G406" t="s">
        <v>8223</v>
      </c>
      <c r="H406" t="s">
        <v>8245</v>
      </c>
      <c r="I406">
        <v>1352860017</v>
      </c>
      <c r="J406">
        <v>1348536417</v>
      </c>
      <c r="K406" t="b">
        <v>0</v>
      </c>
      <c r="L406">
        <v>14</v>
      </c>
      <c r="M406" t="b">
        <v>1</v>
      </c>
      <c r="N406" t="s">
        <v>8274</v>
      </c>
      <c r="O406">
        <f>ROUND(E406/D406*100,0)</f>
        <v>102</v>
      </c>
      <c r="P406">
        <f>IFERROR(ROUND(E406/L406,2),0)</f>
        <v>58.21</v>
      </c>
      <c r="Q406" s="10" t="s">
        <v>8323</v>
      </c>
      <c r="R406" t="s">
        <v>8324</v>
      </c>
      <c r="S406" s="15">
        <f>(((I406/60)/60)/24)+DATE(1970,1,1)</f>
        <v>41227.102048611108</v>
      </c>
    </row>
    <row r="407" spans="1:19" ht="60" x14ac:dyDescent="0.25">
      <c r="A407">
        <v>1947</v>
      </c>
      <c r="B407" s="3" t="s">
        <v>1948</v>
      </c>
      <c r="C407" s="3" t="s">
        <v>6057</v>
      </c>
      <c r="D407" s="6">
        <v>800</v>
      </c>
      <c r="E407" s="8">
        <v>805.07</v>
      </c>
      <c r="F407" t="s">
        <v>8218</v>
      </c>
      <c r="G407" t="s">
        <v>8223</v>
      </c>
      <c r="H407" t="s">
        <v>8245</v>
      </c>
      <c r="I407">
        <v>1258955940</v>
      </c>
      <c r="J407">
        <v>1255730520</v>
      </c>
      <c r="K407" t="b">
        <v>1</v>
      </c>
      <c r="L407">
        <v>23</v>
      </c>
      <c r="M407" t="b">
        <v>1</v>
      </c>
      <c r="N407" t="s">
        <v>8293</v>
      </c>
      <c r="O407">
        <f>ROUND(E407/D407*100,0)</f>
        <v>101</v>
      </c>
      <c r="P407">
        <f>IFERROR(ROUND(E407/L407,2),0)</f>
        <v>35</v>
      </c>
      <c r="Q407" s="10" t="s">
        <v>8317</v>
      </c>
      <c r="R407" t="s">
        <v>8347</v>
      </c>
      <c r="S407" s="15">
        <f>(((I407/60)/60)/24)+DATE(1970,1,1)</f>
        <v>40140.249305555553</v>
      </c>
    </row>
    <row r="408" spans="1:19" ht="45" x14ac:dyDescent="0.25">
      <c r="A408">
        <v>2104</v>
      </c>
      <c r="B408" s="3" t="s">
        <v>2105</v>
      </c>
      <c r="C408" s="3" t="s">
        <v>6214</v>
      </c>
      <c r="D408" s="6">
        <v>800</v>
      </c>
      <c r="E408" s="8">
        <v>1036</v>
      </c>
      <c r="F408" t="s">
        <v>8218</v>
      </c>
      <c r="G408" t="s">
        <v>8223</v>
      </c>
      <c r="H408" t="s">
        <v>8245</v>
      </c>
      <c r="I408">
        <v>1369958400</v>
      </c>
      <c r="J408">
        <v>1367286434</v>
      </c>
      <c r="K408" t="b">
        <v>0</v>
      </c>
      <c r="L408">
        <v>37</v>
      </c>
      <c r="M408" t="b">
        <v>1</v>
      </c>
      <c r="N408" t="s">
        <v>8277</v>
      </c>
      <c r="O408">
        <f>ROUND(E408/D408*100,0)</f>
        <v>130</v>
      </c>
      <c r="P408">
        <f>IFERROR(ROUND(E408/L408,2),0)</f>
        <v>28</v>
      </c>
      <c r="Q408" s="10" t="s">
        <v>8323</v>
      </c>
      <c r="R408" t="s">
        <v>8327</v>
      </c>
      <c r="S408" s="15">
        <f>(((I408/60)/60)/24)+DATE(1970,1,1)</f>
        <v>41425</v>
      </c>
    </row>
    <row r="409" spans="1:19" ht="45" x14ac:dyDescent="0.25">
      <c r="A409">
        <v>2300</v>
      </c>
      <c r="B409" s="3" t="s">
        <v>2301</v>
      </c>
      <c r="C409" s="3" t="s">
        <v>6410</v>
      </c>
      <c r="D409" s="6">
        <v>800</v>
      </c>
      <c r="E409" s="8">
        <v>810</v>
      </c>
      <c r="F409" t="s">
        <v>8218</v>
      </c>
      <c r="G409" t="s">
        <v>8223</v>
      </c>
      <c r="H409" t="s">
        <v>8245</v>
      </c>
      <c r="I409">
        <v>1340904416</v>
      </c>
      <c r="J409">
        <v>1339694816</v>
      </c>
      <c r="K409" t="b">
        <v>0</v>
      </c>
      <c r="L409">
        <v>7</v>
      </c>
      <c r="M409" t="b">
        <v>1</v>
      </c>
      <c r="N409" t="s">
        <v>8274</v>
      </c>
      <c r="O409">
        <f>ROUND(E409/D409*100,0)</f>
        <v>101</v>
      </c>
      <c r="P409">
        <f>IFERROR(ROUND(E409/L409,2),0)</f>
        <v>115.71</v>
      </c>
      <c r="Q409" s="10" t="s">
        <v>8323</v>
      </c>
      <c r="R409" t="s">
        <v>8324</v>
      </c>
      <c r="S409" s="15">
        <f>(((I409/60)/60)/24)+DATE(1970,1,1)</f>
        <v>41088.727037037039</v>
      </c>
    </row>
    <row r="410" spans="1:19" ht="60" x14ac:dyDescent="0.25">
      <c r="A410">
        <v>2559</v>
      </c>
      <c r="B410" s="3" t="s">
        <v>2559</v>
      </c>
      <c r="C410" s="3" t="s">
        <v>6669</v>
      </c>
      <c r="D410" s="6">
        <v>800</v>
      </c>
      <c r="E410" s="8">
        <v>890</v>
      </c>
      <c r="F410" t="s">
        <v>8218</v>
      </c>
      <c r="G410" t="s">
        <v>8223</v>
      </c>
      <c r="H410" t="s">
        <v>8245</v>
      </c>
      <c r="I410">
        <v>1321385820</v>
      </c>
      <c r="J410">
        <v>1318539484</v>
      </c>
      <c r="K410" t="b">
        <v>0</v>
      </c>
      <c r="L410">
        <v>25</v>
      </c>
      <c r="M410" t="b">
        <v>1</v>
      </c>
      <c r="N410" t="s">
        <v>8298</v>
      </c>
      <c r="O410">
        <f>ROUND(E410/D410*100,0)</f>
        <v>111</v>
      </c>
      <c r="P410">
        <f>IFERROR(ROUND(E410/L410,2),0)</f>
        <v>35.6</v>
      </c>
      <c r="Q410" s="10" t="s">
        <v>8323</v>
      </c>
      <c r="R410" t="s">
        <v>8352</v>
      </c>
      <c r="S410" s="15">
        <f>(((I410/60)/60)/24)+DATE(1970,1,1)</f>
        <v>40862.817361111112</v>
      </c>
    </row>
    <row r="411" spans="1:19" ht="60" x14ac:dyDescent="0.25">
      <c r="A411">
        <v>2669</v>
      </c>
      <c r="B411" s="3" t="s">
        <v>2669</v>
      </c>
      <c r="C411" s="3" t="s">
        <v>6779</v>
      </c>
      <c r="D411" s="6">
        <v>800</v>
      </c>
      <c r="E411" s="8">
        <v>1001</v>
      </c>
      <c r="F411" t="s">
        <v>8218</v>
      </c>
      <c r="G411" t="s">
        <v>8223</v>
      </c>
      <c r="H411" t="s">
        <v>8245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8300</v>
      </c>
      <c r="O411">
        <f>ROUND(E411/D411*100,0)</f>
        <v>125</v>
      </c>
      <c r="P411">
        <f>IFERROR(ROUND(E411/L411,2),0)</f>
        <v>91</v>
      </c>
      <c r="Q411" s="10" t="s">
        <v>8317</v>
      </c>
      <c r="R411" t="s">
        <v>8354</v>
      </c>
      <c r="S411" s="15">
        <f>(((I411/60)/60)/24)+DATE(1970,1,1)</f>
        <v>42379.035833333335</v>
      </c>
    </row>
    <row r="412" spans="1:19" ht="45" x14ac:dyDescent="0.25">
      <c r="A412">
        <v>2796</v>
      </c>
      <c r="B412" s="3" t="s">
        <v>2796</v>
      </c>
      <c r="C412" s="3" t="s">
        <v>6906</v>
      </c>
      <c r="D412" s="6">
        <v>800</v>
      </c>
      <c r="E412" s="8">
        <v>924</v>
      </c>
      <c r="F412" t="s">
        <v>8218</v>
      </c>
      <c r="G412" t="s">
        <v>8224</v>
      </c>
      <c r="H412" t="s">
        <v>8246</v>
      </c>
      <c r="I412">
        <v>1404564028</v>
      </c>
      <c r="J412">
        <v>1401972028</v>
      </c>
      <c r="K412" t="b">
        <v>0</v>
      </c>
      <c r="L412">
        <v>21</v>
      </c>
      <c r="M412" t="b">
        <v>1</v>
      </c>
      <c r="N412" t="s">
        <v>8269</v>
      </c>
      <c r="O412">
        <f>ROUND(E412/D412*100,0)</f>
        <v>116</v>
      </c>
      <c r="P412">
        <f>IFERROR(ROUND(E412/L412,2),0)</f>
        <v>44</v>
      </c>
      <c r="Q412" s="10" t="s">
        <v>8315</v>
      </c>
      <c r="R412" t="s">
        <v>8316</v>
      </c>
      <c r="S412" s="15">
        <f>(((I412/60)/60)/24)+DATE(1970,1,1)</f>
        <v>41825.528101851851</v>
      </c>
    </row>
    <row r="413" spans="1:19" ht="45" x14ac:dyDescent="0.25">
      <c r="A413">
        <v>2834</v>
      </c>
      <c r="B413" s="3" t="s">
        <v>2834</v>
      </c>
      <c r="C413" s="3" t="s">
        <v>6944</v>
      </c>
      <c r="D413" s="6">
        <v>800</v>
      </c>
      <c r="E413" s="8">
        <v>1360</v>
      </c>
      <c r="F413" t="s">
        <v>8218</v>
      </c>
      <c r="G413" t="s">
        <v>8224</v>
      </c>
      <c r="H413" t="s">
        <v>8246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>
        <f>ROUND(E413/D413*100,0)</f>
        <v>170</v>
      </c>
      <c r="P413">
        <f>IFERROR(ROUND(E413/L413,2),0)</f>
        <v>64.760000000000005</v>
      </c>
      <c r="Q413" s="10" t="s">
        <v>8315</v>
      </c>
      <c r="R413" t="s">
        <v>8316</v>
      </c>
      <c r="S413" s="15">
        <f>(((I413/60)/60)/24)+DATE(1970,1,1)</f>
        <v>42034.959837962961</v>
      </c>
    </row>
    <row r="414" spans="1:19" ht="60" x14ac:dyDescent="0.25">
      <c r="A414">
        <v>3283</v>
      </c>
      <c r="B414" s="3" t="s">
        <v>3283</v>
      </c>
      <c r="C414" s="3" t="s">
        <v>7393</v>
      </c>
      <c r="D414" s="6">
        <v>800</v>
      </c>
      <c r="E414" s="8">
        <v>838</v>
      </c>
      <c r="F414" t="s">
        <v>8218</v>
      </c>
      <c r="G414" t="s">
        <v>8224</v>
      </c>
      <c r="H414" t="s">
        <v>8246</v>
      </c>
      <c r="I414">
        <v>1455138000</v>
      </c>
      <c r="J414">
        <v>1452448298</v>
      </c>
      <c r="K414" t="b">
        <v>0</v>
      </c>
      <c r="L414">
        <v>47</v>
      </c>
      <c r="M414" t="b">
        <v>1</v>
      </c>
      <c r="N414" t="s">
        <v>8269</v>
      </c>
      <c r="O414">
        <f>ROUND(E414/D414*100,0)</f>
        <v>105</v>
      </c>
      <c r="P414">
        <f>IFERROR(ROUND(E414/L414,2),0)</f>
        <v>17.829999999999998</v>
      </c>
      <c r="Q414" s="10" t="s">
        <v>8315</v>
      </c>
      <c r="R414" t="s">
        <v>8316</v>
      </c>
      <c r="S414" s="15">
        <f>(((I414/60)/60)/24)+DATE(1970,1,1)</f>
        <v>42410.875</v>
      </c>
    </row>
    <row r="415" spans="1:19" ht="60" x14ac:dyDescent="0.25">
      <c r="A415">
        <v>3314</v>
      </c>
      <c r="B415" s="3" t="s">
        <v>3314</v>
      </c>
      <c r="C415" s="3" t="s">
        <v>7424</v>
      </c>
      <c r="D415" s="6">
        <v>800</v>
      </c>
      <c r="E415" s="8">
        <v>1686</v>
      </c>
      <c r="F415" t="s">
        <v>8218</v>
      </c>
      <c r="G415" t="s">
        <v>8224</v>
      </c>
      <c r="H415" t="s">
        <v>8246</v>
      </c>
      <c r="I415">
        <v>1431115500</v>
      </c>
      <c r="J415">
        <v>1428733511</v>
      </c>
      <c r="K415" t="b">
        <v>0</v>
      </c>
      <c r="L415">
        <v>58</v>
      </c>
      <c r="M415" t="b">
        <v>1</v>
      </c>
      <c r="N415" t="s">
        <v>8269</v>
      </c>
      <c r="O415">
        <f>ROUND(E415/D415*100,0)</f>
        <v>211</v>
      </c>
      <c r="P415">
        <f>IFERROR(ROUND(E415/L415,2),0)</f>
        <v>29.07</v>
      </c>
      <c r="Q415" s="10" t="s">
        <v>8315</v>
      </c>
      <c r="R415" t="s">
        <v>8316</v>
      </c>
      <c r="S415" s="15">
        <f>(((I415/60)/60)/24)+DATE(1970,1,1)</f>
        <v>42132.836805555555</v>
      </c>
    </row>
    <row r="416" spans="1:19" ht="60" x14ac:dyDescent="0.25">
      <c r="A416">
        <v>3327</v>
      </c>
      <c r="B416" s="3" t="s">
        <v>3327</v>
      </c>
      <c r="C416" s="3" t="s">
        <v>7437</v>
      </c>
      <c r="D416" s="6">
        <v>800</v>
      </c>
      <c r="E416" s="8">
        <v>810</v>
      </c>
      <c r="F416" t="s">
        <v>8218</v>
      </c>
      <c r="G416" t="s">
        <v>8224</v>
      </c>
      <c r="H416" t="s">
        <v>8246</v>
      </c>
      <c r="I416">
        <v>1462697966</v>
      </c>
      <c r="J416">
        <v>1460105966</v>
      </c>
      <c r="K416" t="b">
        <v>0</v>
      </c>
      <c r="L416">
        <v>33</v>
      </c>
      <c r="M416" t="b">
        <v>1</v>
      </c>
      <c r="N416" t="s">
        <v>8269</v>
      </c>
      <c r="O416">
        <f>ROUND(E416/D416*100,0)</f>
        <v>101</v>
      </c>
      <c r="P416">
        <f>IFERROR(ROUND(E416/L416,2),0)</f>
        <v>24.55</v>
      </c>
      <c r="Q416" s="10" t="s">
        <v>8315</v>
      </c>
      <c r="R416" t="s">
        <v>8316</v>
      </c>
      <c r="S416" s="15">
        <f>(((I416/60)/60)/24)+DATE(1970,1,1)</f>
        <v>42498.374606481477</v>
      </c>
    </row>
    <row r="417" spans="1:19" ht="45" x14ac:dyDescent="0.25">
      <c r="A417">
        <v>3449</v>
      </c>
      <c r="B417" s="3" t="s">
        <v>3448</v>
      </c>
      <c r="C417" s="3" t="s">
        <v>7559</v>
      </c>
      <c r="D417" s="6">
        <v>800</v>
      </c>
      <c r="E417" s="8">
        <v>1365</v>
      </c>
      <c r="F417" t="s">
        <v>8218</v>
      </c>
      <c r="G417" t="s">
        <v>8223</v>
      </c>
      <c r="H417" t="s">
        <v>8245</v>
      </c>
      <c r="I417">
        <v>1468036800</v>
      </c>
      <c r="J417">
        <v>1465607738</v>
      </c>
      <c r="K417" t="b">
        <v>0</v>
      </c>
      <c r="L417">
        <v>20</v>
      </c>
      <c r="M417" t="b">
        <v>1</v>
      </c>
      <c r="N417" t="s">
        <v>8269</v>
      </c>
      <c r="O417">
        <f>ROUND(E417/D417*100,0)</f>
        <v>171</v>
      </c>
      <c r="P417">
        <f>IFERROR(ROUND(E417/L417,2),0)</f>
        <v>68.25</v>
      </c>
      <c r="Q417" s="10" t="s">
        <v>8315</v>
      </c>
      <c r="R417" t="s">
        <v>8316</v>
      </c>
      <c r="S417" s="15">
        <f>(((I417/60)/60)/24)+DATE(1970,1,1)</f>
        <v>42560.166666666672</v>
      </c>
    </row>
    <row r="418" spans="1:19" ht="60" x14ac:dyDescent="0.25">
      <c r="A418">
        <v>3608</v>
      </c>
      <c r="B418" s="3" t="s">
        <v>3607</v>
      </c>
      <c r="C418" s="3" t="s">
        <v>7718</v>
      </c>
      <c r="D418" s="6">
        <v>800</v>
      </c>
      <c r="E418" s="8">
        <v>800</v>
      </c>
      <c r="F418" t="s">
        <v>8218</v>
      </c>
      <c r="G418" t="s">
        <v>8224</v>
      </c>
      <c r="H418" t="s">
        <v>8246</v>
      </c>
      <c r="I418">
        <v>1466172000</v>
      </c>
      <c r="J418">
        <v>1463418090</v>
      </c>
      <c r="K418" t="b">
        <v>0</v>
      </c>
      <c r="L418">
        <v>27</v>
      </c>
      <c r="M418" t="b">
        <v>1</v>
      </c>
      <c r="N418" t="s">
        <v>8269</v>
      </c>
      <c r="O418">
        <f>ROUND(E418/D418*100,0)</f>
        <v>100</v>
      </c>
      <c r="P418">
        <f>IFERROR(ROUND(E418/L418,2),0)</f>
        <v>29.63</v>
      </c>
      <c r="Q418" s="10" t="s">
        <v>8315</v>
      </c>
      <c r="R418" t="s">
        <v>8316</v>
      </c>
      <c r="S418" s="15">
        <f>(((I418/60)/60)/24)+DATE(1970,1,1)</f>
        <v>42538.583333333328</v>
      </c>
    </row>
    <row r="419" spans="1:19" ht="60" x14ac:dyDescent="0.25">
      <c r="A419">
        <v>3664</v>
      </c>
      <c r="B419" s="3" t="s">
        <v>3661</v>
      </c>
      <c r="C419" s="3" t="s">
        <v>7774</v>
      </c>
      <c r="D419" s="6">
        <v>800</v>
      </c>
      <c r="E419" s="8">
        <v>875</v>
      </c>
      <c r="F419" t="s">
        <v>8218</v>
      </c>
      <c r="G419" t="s">
        <v>8223</v>
      </c>
      <c r="H419" t="s">
        <v>8245</v>
      </c>
      <c r="I419">
        <v>1466056689</v>
      </c>
      <c r="J419">
        <v>1464847089</v>
      </c>
      <c r="K419" t="b">
        <v>0</v>
      </c>
      <c r="L419">
        <v>19</v>
      </c>
      <c r="M419" t="b">
        <v>1</v>
      </c>
      <c r="N419" t="s">
        <v>8269</v>
      </c>
      <c r="O419">
        <f>ROUND(E419/D419*100,0)</f>
        <v>109</v>
      </c>
      <c r="P419">
        <f>IFERROR(ROUND(E419/L419,2),0)</f>
        <v>46.05</v>
      </c>
      <c r="Q419" s="10" t="s">
        <v>8315</v>
      </c>
      <c r="R419" t="s">
        <v>8316</v>
      </c>
      <c r="S419" s="15">
        <f>(((I419/60)/60)/24)+DATE(1970,1,1)</f>
        <v>42537.248715277776</v>
      </c>
    </row>
    <row r="420" spans="1:19" ht="60" x14ac:dyDescent="0.25">
      <c r="A420">
        <v>3676</v>
      </c>
      <c r="B420" s="3" t="s">
        <v>3673</v>
      </c>
      <c r="C420" s="3" t="s">
        <v>7786</v>
      </c>
      <c r="D420" s="6">
        <v>800</v>
      </c>
      <c r="E420" s="8">
        <v>1030</v>
      </c>
      <c r="F420" t="s">
        <v>8218</v>
      </c>
      <c r="G420" t="s">
        <v>8223</v>
      </c>
      <c r="H420" t="s">
        <v>8245</v>
      </c>
      <c r="I420">
        <v>1410550484</v>
      </c>
      <c r="J420">
        <v>1408995284</v>
      </c>
      <c r="K420" t="b">
        <v>0</v>
      </c>
      <c r="L420">
        <v>16</v>
      </c>
      <c r="M420" t="b">
        <v>1</v>
      </c>
      <c r="N420" t="s">
        <v>8269</v>
      </c>
      <c r="O420">
        <f>ROUND(E420/D420*100,0)</f>
        <v>129</v>
      </c>
      <c r="P420">
        <f>IFERROR(ROUND(E420/L420,2),0)</f>
        <v>64.38</v>
      </c>
      <c r="Q420" s="10" t="s">
        <v>8315</v>
      </c>
      <c r="R420" t="s">
        <v>8316</v>
      </c>
      <c r="S420" s="15">
        <f>(((I420/60)/60)/24)+DATE(1970,1,1)</f>
        <v>41894.815787037034</v>
      </c>
    </row>
    <row r="421" spans="1:19" ht="45" x14ac:dyDescent="0.25">
      <c r="A421">
        <v>3716</v>
      </c>
      <c r="B421" s="3" t="s">
        <v>3713</v>
      </c>
      <c r="C421" s="3" t="s">
        <v>7826</v>
      </c>
      <c r="D421" s="6">
        <v>800</v>
      </c>
      <c r="E421" s="8">
        <v>1246</v>
      </c>
      <c r="F421" t="s">
        <v>8218</v>
      </c>
      <c r="G421" t="s">
        <v>8223</v>
      </c>
      <c r="H421" t="s">
        <v>8245</v>
      </c>
      <c r="I421">
        <v>1453411109</v>
      </c>
      <c r="J421">
        <v>1450819109</v>
      </c>
      <c r="K421" t="b">
        <v>0</v>
      </c>
      <c r="L421">
        <v>24</v>
      </c>
      <c r="M421" t="b">
        <v>1</v>
      </c>
      <c r="N421" t="s">
        <v>8269</v>
      </c>
      <c r="O421">
        <f>ROUND(E421/D421*100,0)</f>
        <v>156</v>
      </c>
      <c r="P421">
        <f>IFERROR(ROUND(E421/L421,2),0)</f>
        <v>51.92</v>
      </c>
      <c r="Q421" s="10" t="s">
        <v>8315</v>
      </c>
      <c r="R421" t="s">
        <v>8316</v>
      </c>
      <c r="S421" s="15">
        <f>(((I421/60)/60)/24)+DATE(1970,1,1)</f>
        <v>42390.887835648144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0" t="s">
        <v>8308</v>
      </c>
      <c r="R422" t="s">
        <v>8314</v>
      </c>
      <c r="S422" s="15">
        <f>(((I422/60)/60)/24)+DATE(1970,1,1)</f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0" t="s">
        <v>8308</v>
      </c>
      <c r="R423" t="s">
        <v>8314</v>
      </c>
      <c r="S423" s="15">
        <f>(((I423/60)/60)/24)+DATE(1970,1,1)</f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0" t="s">
        <v>8308</v>
      </c>
      <c r="R424" t="s">
        <v>8314</v>
      </c>
      <c r="S424" s="15">
        <f>(((I424/60)/60)/24)+DATE(1970,1,1)</f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0" t="s">
        <v>8308</v>
      </c>
      <c r="R425" t="s">
        <v>8314</v>
      </c>
      <c r="S425" s="15">
        <f>(((I425/60)/60)/24)+DATE(1970,1,1)</f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0" t="s">
        <v>8308</v>
      </c>
      <c r="R426" t="s">
        <v>8314</v>
      </c>
      <c r="S426" s="15">
        <f>(((I426/60)/60)/24)+DATE(1970,1,1)</f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0" t="s">
        <v>8308</v>
      </c>
      <c r="R427" t="s">
        <v>8314</v>
      </c>
      <c r="S427" s="15">
        <f>(((I427/60)/60)/24)+DATE(1970,1,1)</f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0" t="s">
        <v>8308</v>
      </c>
      <c r="R428" t="s">
        <v>8314</v>
      </c>
      <c r="S428" s="15">
        <f>(((I428/60)/60)/24)+DATE(1970,1,1)</f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0" t="s">
        <v>8308</v>
      </c>
      <c r="R429" t="s">
        <v>8314</v>
      </c>
      <c r="S429" s="15">
        <f>(((I429/60)/60)/24)+DATE(1970,1,1)</f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0" t="s">
        <v>8308</v>
      </c>
      <c r="R430" t="s">
        <v>8314</v>
      </c>
      <c r="S430" s="15">
        <f>(((I430/60)/60)/24)+DATE(1970,1,1)</f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0" t="s">
        <v>8308</v>
      </c>
      <c r="R431" t="s">
        <v>8314</v>
      </c>
      <c r="S431" s="15">
        <f>(((I431/60)/60)/24)+DATE(1970,1,1)</f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0" t="s">
        <v>8308</v>
      </c>
      <c r="R432" t="s">
        <v>8314</v>
      </c>
      <c r="S432" s="15">
        <f>(((I432/60)/60)/24)+DATE(1970,1,1)</f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0" t="s">
        <v>8308</v>
      </c>
      <c r="R433" t="s">
        <v>8314</v>
      </c>
      <c r="S433" s="15">
        <f>(((I433/60)/60)/24)+DATE(1970,1,1)</f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0" t="s">
        <v>8308</v>
      </c>
      <c r="R434" t="s">
        <v>8314</v>
      </c>
      <c r="S434" s="15">
        <f>(((I434/60)/60)/24)+DATE(1970,1,1)</f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0" t="s">
        <v>8308</v>
      </c>
      <c r="R435" t="s">
        <v>8314</v>
      </c>
      <c r="S435" s="15">
        <f>(((I435/60)/60)/24)+DATE(1970,1,1)</f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0" t="s">
        <v>8308</v>
      </c>
      <c r="R436" t="s">
        <v>8314</v>
      </c>
      <c r="S436" s="15">
        <f>(((I436/60)/60)/24)+DATE(1970,1,1)</f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0" t="s">
        <v>8308</v>
      </c>
      <c r="R437" t="s">
        <v>8314</v>
      </c>
      <c r="S437" s="15">
        <f>(((I437/60)/60)/24)+DATE(1970,1,1)</f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8308</v>
      </c>
      <c r="R438" t="s">
        <v>8314</v>
      </c>
      <c r="S438" s="15">
        <f>(((I438/60)/60)/24)+DATE(1970,1,1)</f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0" t="s">
        <v>8308</v>
      </c>
      <c r="R439" t="s">
        <v>8314</v>
      </c>
      <c r="S439" s="15">
        <f>(((I439/60)/60)/24)+DATE(1970,1,1)</f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0" t="s">
        <v>8308</v>
      </c>
      <c r="R440" t="s">
        <v>8314</v>
      </c>
      <c r="S440" s="15">
        <f>(((I440/60)/60)/24)+DATE(1970,1,1)</f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0" t="s">
        <v>8308</v>
      </c>
      <c r="R441" t="s">
        <v>8314</v>
      </c>
      <c r="S441" s="15">
        <f>(((I441/60)/60)/24)+DATE(1970,1,1)</f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0" t="s">
        <v>8308</v>
      </c>
      <c r="R442" t="s">
        <v>8314</v>
      </c>
      <c r="S442" s="15">
        <f>(((I442/60)/60)/24)+DATE(1970,1,1)</f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0" t="s">
        <v>8308</v>
      </c>
      <c r="R443" t="s">
        <v>8314</v>
      </c>
      <c r="S443" s="15">
        <f>(((I443/60)/60)/24)+DATE(1970,1,1)</f>
        <v>41580.793935185182</v>
      </c>
    </row>
    <row r="444" spans="1:19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0" t="s">
        <v>8308</v>
      </c>
      <c r="R444" t="s">
        <v>8314</v>
      </c>
      <c r="S444" s="15">
        <f>(((I444/60)/60)/24)+DATE(1970,1,1)</f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0" t="s">
        <v>8308</v>
      </c>
      <c r="R445" t="s">
        <v>8314</v>
      </c>
      <c r="S445" s="15">
        <f>(((I445/60)/60)/24)+DATE(1970,1,1)</f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0" t="s">
        <v>8308</v>
      </c>
      <c r="R446" t="s">
        <v>8314</v>
      </c>
      <c r="S446" s="15">
        <f>(((I446/60)/60)/24)+DATE(1970,1,1)</f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0" t="s">
        <v>8308</v>
      </c>
      <c r="R447" t="s">
        <v>8314</v>
      </c>
      <c r="S447" s="15">
        <f>(((I447/60)/60)/24)+DATE(1970,1,1)</f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0" t="s">
        <v>8308</v>
      </c>
      <c r="R448" t="s">
        <v>8314</v>
      </c>
      <c r="S448" s="15">
        <f>(((I448/60)/60)/24)+DATE(1970,1,1)</f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0" t="s">
        <v>8308</v>
      </c>
      <c r="R449" t="s">
        <v>8314</v>
      </c>
      <c r="S449" s="15">
        <f>(((I449/60)/60)/24)+DATE(1970,1,1)</f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0" t="s">
        <v>8308</v>
      </c>
      <c r="R450" t="s">
        <v>8314</v>
      </c>
      <c r="S450" s="15">
        <f>(((I450/60)/60)/24)+DATE(1970,1,1)</f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0" t="s">
        <v>8308</v>
      </c>
      <c r="R451" t="s">
        <v>8314</v>
      </c>
      <c r="S451" s="15">
        <f>(((I451/60)/60)/24)+DATE(1970,1,1)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0" t="s">
        <v>8308</v>
      </c>
      <c r="R452" t="s">
        <v>8314</v>
      </c>
      <c r="S452" s="15">
        <f>(((I452/60)/60)/24)+DATE(1970,1,1)</f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0" t="s">
        <v>8308</v>
      </c>
      <c r="R453" t="s">
        <v>8314</v>
      </c>
      <c r="S453" s="15">
        <f>(((I453/60)/60)/24)+DATE(1970,1,1)</f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0" t="s">
        <v>8308</v>
      </c>
      <c r="R454" t="s">
        <v>8314</v>
      </c>
      <c r="S454" s="15">
        <f>(((I454/60)/60)/24)+DATE(1970,1,1)</f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0" t="s">
        <v>8308</v>
      </c>
      <c r="R455" t="s">
        <v>8314</v>
      </c>
      <c r="S455" s="15">
        <f>(((I455/60)/60)/24)+DATE(1970,1,1)</f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0" t="s">
        <v>8308</v>
      </c>
      <c r="R456" t="s">
        <v>8314</v>
      </c>
      <c r="S456" s="15">
        <f>(((I456/60)/60)/24)+DATE(1970,1,1)</f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0" t="s">
        <v>8308</v>
      </c>
      <c r="R457" t="s">
        <v>8314</v>
      </c>
      <c r="S457" s="15">
        <f>(((I457/60)/60)/24)+DATE(1970,1,1)</f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0" t="s">
        <v>8308</v>
      </c>
      <c r="R458" t="s">
        <v>8314</v>
      </c>
      <c r="S458" s="15">
        <f>(((I458/60)/60)/24)+DATE(1970,1,1)</f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0" t="s">
        <v>8308</v>
      </c>
      <c r="R459" t="s">
        <v>8314</v>
      </c>
      <c r="S459" s="15">
        <f>(((I459/60)/60)/24)+DATE(1970,1,1)</f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0" t="s">
        <v>8308</v>
      </c>
      <c r="R460" t="s">
        <v>8314</v>
      </c>
      <c r="S460" s="15">
        <f>(((I460/60)/60)/24)+DATE(1970,1,1)</f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0" t="s">
        <v>8308</v>
      </c>
      <c r="R461" t="s">
        <v>8314</v>
      </c>
      <c r="S461" s="15">
        <f>(((I461/60)/60)/24)+DATE(1970,1,1)</f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0" t="s">
        <v>8308</v>
      </c>
      <c r="R462" t="s">
        <v>8314</v>
      </c>
      <c r="S462" s="15">
        <f>(((I462/60)/60)/24)+DATE(1970,1,1)</f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0" t="s">
        <v>8308</v>
      </c>
      <c r="R463" t="s">
        <v>8314</v>
      </c>
      <c r="S463" s="15">
        <f>(((I463/60)/60)/24)+DATE(1970,1,1)</f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0" t="s">
        <v>8308</v>
      </c>
      <c r="R464" t="s">
        <v>8314</v>
      </c>
      <c r="S464" s="15">
        <f>(((I464/60)/60)/24)+DATE(1970,1,1)</f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0" t="s">
        <v>8308</v>
      </c>
      <c r="R465" t="s">
        <v>8314</v>
      </c>
      <c r="S465" s="15">
        <f>(((I465/60)/60)/24)+DATE(1970,1,1)</f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0" t="s">
        <v>8308</v>
      </c>
      <c r="R466" t="s">
        <v>8314</v>
      </c>
      <c r="S466" s="15">
        <f>(((I466/60)/60)/24)+DATE(1970,1,1)</f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0" t="s">
        <v>8308</v>
      </c>
      <c r="R467" t="s">
        <v>8314</v>
      </c>
      <c r="S467" s="15">
        <f>(((I467/60)/60)/24)+DATE(1970,1,1)</f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0" t="s">
        <v>8308</v>
      </c>
      <c r="R468" t="s">
        <v>8314</v>
      </c>
      <c r="S468" s="15">
        <f>(((I468/60)/60)/24)+DATE(1970,1,1)</f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0" t="s">
        <v>8308</v>
      </c>
      <c r="R469" t="s">
        <v>8314</v>
      </c>
      <c r="S469" s="15">
        <f>(((I469/60)/60)/24)+DATE(1970,1,1)</f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0" t="s">
        <v>8308</v>
      </c>
      <c r="R470" t="s">
        <v>8314</v>
      </c>
      <c r="S470" s="15">
        <f>(((I470/60)/60)/24)+DATE(1970,1,1)</f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0" t="s">
        <v>8308</v>
      </c>
      <c r="R471" t="s">
        <v>8314</v>
      </c>
      <c r="S471" s="15">
        <f>(((I471/60)/60)/24)+DATE(1970,1,1)</f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0" t="s">
        <v>8308</v>
      </c>
      <c r="R472" t="s">
        <v>8314</v>
      </c>
      <c r="S472" s="15">
        <f>(((I472/60)/60)/24)+DATE(1970,1,1)</f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0" t="s">
        <v>8308</v>
      </c>
      <c r="R473" t="s">
        <v>8314</v>
      </c>
      <c r="S473" s="15">
        <f>(((I473/60)/60)/24)+DATE(1970,1,1)</f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0" t="s">
        <v>8308</v>
      </c>
      <c r="R474" t="s">
        <v>8314</v>
      </c>
      <c r="S474" s="15">
        <f>(((I474/60)/60)/24)+DATE(1970,1,1)</f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0" t="s">
        <v>8308</v>
      </c>
      <c r="R475" t="s">
        <v>8314</v>
      </c>
      <c r="S475" s="15">
        <f>(((I475/60)/60)/24)+DATE(1970,1,1)</f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0" t="s">
        <v>8308</v>
      </c>
      <c r="R476" t="s">
        <v>8314</v>
      </c>
      <c r="S476" s="15">
        <f>(((I476/60)/60)/24)+DATE(1970,1,1)</f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0" t="s">
        <v>8308</v>
      </c>
      <c r="R477" t="s">
        <v>8314</v>
      </c>
      <c r="S477" s="15">
        <f>(((I477/60)/60)/24)+DATE(1970,1,1)</f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0" t="s">
        <v>8308</v>
      </c>
      <c r="R478" t="s">
        <v>8314</v>
      </c>
      <c r="S478" s="15">
        <f>(((I478/60)/60)/24)+DATE(1970,1,1)</f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8308</v>
      </c>
      <c r="R479" t="s">
        <v>8314</v>
      </c>
      <c r="S479" s="15">
        <f>(((I479/60)/60)/24)+DATE(1970,1,1)</f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8308</v>
      </c>
      <c r="R480" t="s">
        <v>8314</v>
      </c>
      <c r="S480" s="15">
        <f>(((I480/60)/60)/24)+DATE(1970,1,1)</f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0" t="s">
        <v>8308</v>
      </c>
      <c r="R481" t="s">
        <v>8314</v>
      </c>
      <c r="S481" s="15">
        <f>(((I481/60)/60)/24)+DATE(1970,1,1)</f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0" t="s">
        <v>8308</v>
      </c>
      <c r="R482" t="s">
        <v>8314</v>
      </c>
      <c r="S482" s="15">
        <f>(((I482/60)/60)/24)+DATE(1970,1,1)</f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0" t="s">
        <v>8308</v>
      </c>
      <c r="R483" t="s">
        <v>8314</v>
      </c>
      <c r="S483" s="15">
        <f>(((I483/60)/60)/24)+DATE(1970,1,1)</f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0" t="s">
        <v>8308</v>
      </c>
      <c r="R484" t="s">
        <v>8314</v>
      </c>
      <c r="S484" s="15">
        <f>(((I484/60)/60)/24)+DATE(1970,1,1)</f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0" t="s">
        <v>8308</v>
      </c>
      <c r="R485" t="s">
        <v>8314</v>
      </c>
      <c r="S485" s="15">
        <f>(((I485/60)/60)/24)+DATE(1970,1,1)</f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0" t="s">
        <v>8308</v>
      </c>
      <c r="R486" t="s">
        <v>8314</v>
      </c>
      <c r="S486" s="15">
        <f>(((I486/60)/60)/24)+DATE(1970,1,1)</f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0" t="s">
        <v>8308</v>
      </c>
      <c r="R487" t="s">
        <v>8314</v>
      </c>
      <c r="S487" s="15">
        <f>(((I487/60)/60)/24)+DATE(1970,1,1)</f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0" t="s">
        <v>8308</v>
      </c>
      <c r="R488" t="s">
        <v>8314</v>
      </c>
      <c r="S488" s="15">
        <f>(((I488/60)/60)/24)+DATE(1970,1,1)</f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8308</v>
      </c>
      <c r="R489" t="s">
        <v>8314</v>
      </c>
      <c r="S489" s="15">
        <f>(((I489/60)/60)/24)+DATE(1970,1,1)</f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0" t="s">
        <v>8308</v>
      </c>
      <c r="R490" t="s">
        <v>8314</v>
      </c>
      <c r="S490" s="15">
        <f>(((I490/60)/60)/24)+DATE(1970,1,1)</f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0" t="s">
        <v>8308</v>
      </c>
      <c r="R491" t="s">
        <v>8314</v>
      </c>
      <c r="S491" s="15">
        <f>(((I491/60)/60)/24)+DATE(1970,1,1)</f>
        <v>40913.481249999997</v>
      </c>
    </row>
    <row r="492" spans="1:19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0" t="s">
        <v>8308</v>
      </c>
      <c r="R492" t="s">
        <v>8314</v>
      </c>
      <c r="S492" s="15">
        <f>(((I492/60)/60)/24)+DATE(1970,1,1)</f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0" t="s">
        <v>8308</v>
      </c>
      <c r="R493" t="s">
        <v>8314</v>
      </c>
      <c r="S493" s="15">
        <f>(((I493/60)/60)/24)+DATE(1970,1,1)</f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0" t="s">
        <v>8308</v>
      </c>
      <c r="R494" t="s">
        <v>8314</v>
      </c>
      <c r="S494" s="15">
        <f>(((I494/60)/60)/24)+DATE(1970,1,1)</f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0" t="s">
        <v>8308</v>
      </c>
      <c r="R495" t="s">
        <v>8314</v>
      </c>
      <c r="S495" s="15">
        <f>(((I495/60)/60)/24)+DATE(1970,1,1)</f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0" t="s">
        <v>8308</v>
      </c>
      <c r="R496" t="s">
        <v>8314</v>
      </c>
      <c r="S496" s="15">
        <f>(((I496/60)/60)/24)+DATE(1970,1,1)</f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0" t="s">
        <v>8308</v>
      </c>
      <c r="R497" t="s">
        <v>8314</v>
      </c>
      <c r="S497" s="15">
        <f>(((I497/60)/60)/24)+DATE(1970,1,1)</f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0" t="s">
        <v>8308</v>
      </c>
      <c r="R498" t="s">
        <v>8314</v>
      </c>
      <c r="S498" s="15">
        <f>(((I498/60)/60)/24)+DATE(1970,1,1)</f>
        <v>41680.93141203704</v>
      </c>
    </row>
    <row r="499" spans="1:19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0" t="s">
        <v>8308</v>
      </c>
      <c r="R499" t="s">
        <v>8314</v>
      </c>
      <c r="S499" s="15">
        <f>(((I499/60)/60)/24)+DATE(1970,1,1)</f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0" t="s">
        <v>8308</v>
      </c>
      <c r="R500" t="s">
        <v>8314</v>
      </c>
      <c r="S500" s="15">
        <f>(((I500/60)/60)/24)+DATE(1970,1,1)</f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0" t="s">
        <v>8308</v>
      </c>
      <c r="R501" t="s">
        <v>8314</v>
      </c>
      <c r="S501" s="15">
        <f>(((I501/60)/60)/24)+DATE(1970,1,1)</f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0" t="s">
        <v>8308</v>
      </c>
      <c r="R502" t="s">
        <v>8314</v>
      </c>
      <c r="S502" s="15">
        <f>(((I502/60)/60)/24)+DATE(1970,1,1)</f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8308</v>
      </c>
      <c r="R503" t="s">
        <v>8314</v>
      </c>
      <c r="S503" s="15">
        <f>(((I503/60)/60)/24)+DATE(1970,1,1)</f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0" t="s">
        <v>8308</v>
      </c>
      <c r="R504" t="s">
        <v>8314</v>
      </c>
      <c r="S504" s="15">
        <f>(((I504/60)/60)/24)+DATE(1970,1,1)</f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0" t="s">
        <v>8308</v>
      </c>
      <c r="R505" t="s">
        <v>8314</v>
      </c>
      <c r="S505" s="15">
        <f>(((I505/60)/60)/24)+DATE(1970,1,1)</f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0" t="s">
        <v>8308</v>
      </c>
      <c r="R506" t="s">
        <v>8314</v>
      </c>
      <c r="S506" s="15">
        <f>(((I506/60)/60)/24)+DATE(1970,1,1)</f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0" t="s">
        <v>8308</v>
      </c>
      <c r="R507" t="s">
        <v>8314</v>
      </c>
      <c r="S507" s="15">
        <f>(((I507/60)/60)/24)+DATE(1970,1,1)</f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0" t="s">
        <v>8308</v>
      </c>
      <c r="R508" t="s">
        <v>8314</v>
      </c>
      <c r="S508" s="15">
        <f>(((I508/60)/60)/24)+DATE(1970,1,1)</f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0" t="s">
        <v>8308</v>
      </c>
      <c r="R509" t="s">
        <v>8314</v>
      </c>
      <c r="S509" s="15">
        <f>(((I509/60)/60)/24)+DATE(1970,1,1)</f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0" t="s">
        <v>8308</v>
      </c>
      <c r="R510" t="s">
        <v>8314</v>
      </c>
      <c r="S510" s="15">
        <f>(((I510/60)/60)/24)+DATE(1970,1,1)</f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0" t="s">
        <v>8308</v>
      </c>
      <c r="R511" t="s">
        <v>8314</v>
      </c>
      <c r="S511" s="15">
        <f>(((I511/60)/60)/24)+DATE(1970,1,1)</f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8308</v>
      </c>
      <c r="R512" t="s">
        <v>8314</v>
      </c>
      <c r="S512" s="15">
        <f>(((I512/60)/60)/24)+DATE(1970,1,1)</f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0" t="s">
        <v>8308</v>
      </c>
      <c r="R513" t="s">
        <v>8314</v>
      </c>
      <c r="S513" s="15">
        <f>(((I513/60)/60)/24)+DATE(1970,1,1)</f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0" t="s">
        <v>8308</v>
      </c>
      <c r="R514" t="s">
        <v>8314</v>
      </c>
      <c r="S514" s="15">
        <f>(((I514/60)/60)/24)+DATE(1970,1,1)</f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0" t="s">
        <v>8308</v>
      </c>
      <c r="R515" t="s">
        <v>8314</v>
      </c>
      <c r="S515" s="15">
        <f>(((I515/60)/60)/24)+DATE(1970,1,1)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0" t="s">
        <v>8308</v>
      </c>
      <c r="R516" t="s">
        <v>8314</v>
      </c>
      <c r="S516" s="15">
        <f>(((I516/60)/60)/24)+DATE(1970,1,1)</f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0" t="s">
        <v>8308</v>
      </c>
      <c r="R517" t="s">
        <v>8314</v>
      </c>
      <c r="S517" s="15">
        <f>(((I517/60)/60)/24)+DATE(1970,1,1)</f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0" t="s">
        <v>8308</v>
      </c>
      <c r="R518" t="s">
        <v>8314</v>
      </c>
      <c r="S518" s="15">
        <f>(((I518/60)/60)/24)+DATE(1970,1,1)</f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0" t="s">
        <v>8308</v>
      </c>
      <c r="R519" t="s">
        <v>8314</v>
      </c>
      <c r="S519" s="15">
        <f>(((I519/60)/60)/24)+DATE(1970,1,1)</f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0" t="s">
        <v>8308</v>
      </c>
      <c r="R520" t="s">
        <v>8314</v>
      </c>
      <c r="S520" s="15">
        <f>(((I520/60)/60)/24)+DATE(1970,1,1)</f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0" t="s">
        <v>8308</v>
      </c>
      <c r="R521" t="s">
        <v>8314</v>
      </c>
      <c r="S521" s="15">
        <f>(((I521/60)/60)/24)+DATE(1970,1,1)</f>
        <v>41248.391446759262</v>
      </c>
    </row>
    <row r="522" spans="1:19" ht="45" x14ac:dyDescent="0.25">
      <c r="A522">
        <v>3836</v>
      </c>
      <c r="B522" s="3" t="s">
        <v>3833</v>
      </c>
      <c r="C522" s="3" t="s">
        <v>7945</v>
      </c>
      <c r="D522" s="6">
        <v>800</v>
      </c>
      <c r="E522" s="8">
        <v>900</v>
      </c>
      <c r="F522" t="s">
        <v>8218</v>
      </c>
      <c r="G522" t="s">
        <v>8223</v>
      </c>
      <c r="H522" t="s">
        <v>8245</v>
      </c>
      <c r="I522">
        <v>1470197340</v>
      </c>
      <c r="J522">
        <v>1467497652</v>
      </c>
      <c r="K522" t="b">
        <v>0</v>
      </c>
      <c r="L522">
        <v>14</v>
      </c>
      <c r="M522" t="b">
        <v>1</v>
      </c>
      <c r="N522" t="s">
        <v>8269</v>
      </c>
      <c r="O522">
        <f>ROUND(E522/D522*100,0)</f>
        <v>113</v>
      </c>
      <c r="P522">
        <f>IFERROR(ROUND(E522/L522,2),0)</f>
        <v>64.290000000000006</v>
      </c>
      <c r="Q522" s="10" t="s">
        <v>8315</v>
      </c>
      <c r="R522" t="s">
        <v>8316</v>
      </c>
      <c r="S522" s="15">
        <f>(((I522/60)/60)/24)+DATE(1970,1,1)</f>
        <v>42585.172916666663</v>
      </c>
    </row>
    <row r="523" spans="1:19" ht="45" x14ac:dyDescent="0.25">
      <c r="A523">
        <v>2628</v>
      </c>
      <c r="B523" s="3" t="s">
        <v>2628</v>
      </c>
      <c r="C523" s="3" t="s">
        <v>6738</v>
      </c>
      <c r="D523" s="6">
        <v>839</v>
      </c>
      <c r="E523" s="8">
        <v>926</v>
      </c>
      <c r="F523" t="s">
        <v>8218</v>
      </c>
      <c r="G523" t="s">
        <v>8223</v>
      </c>
      <c r="H523" t="s">
        <v>8245</v>
      </c>
      <c r="I523">
        <v>1417389067</v>
      </c>
      <c r="J523">
        <v>1415661067</v>
      </c>
      <c r="K523" t="b">
        <v>0</v>
      </c>
      <c r="L523">
        <v>21</v>
      </c>
      <c r="M523" t="b">
        <v>1</v>
      </c>
      <c r="N523" t="s">
        <v>8299</v>
      </c>
      <c r="O523">
        <f>ROUND(E523/D523*100,0)</f>
        <v>110</v>
      </c>
      <c r="P523">
        <f>IFERROR(ROUND(E523/L523,2),0)</f>
        <v>44.1</v>
      </c>
      <c r="Q523" s="10" t="s">
        <v>8317</v>
      </c>
      <c r="R523" t="s">
        <v>8353</v>
      </c>
      <c r="S523" s="15">
        <f>(((I523/60)/60)/24)+DATE(1970,1,1)</f>
        <v>41973.966053240743</v>
      </c>
    </row>
    <row r="524" spans="1:19" ht="60" x14ac:dyDescent="0.25">
      <c r="A524">
        <v>19</v>
      </c>
      <c r="B524" s="3" t="s">
        <v>21</v>
      </c>
      <c r="C524" s="3" t="s">
        <v>4130</v>
      </c>
      <c r="D524" s="6">
        <v>850</v>
      </c>
      <c r="E524" s="8">
        <v>1235</v>
      </c>
      <c r="F524" t="s">
        <v>8218</v>
      </c>
      <c r="G524" t="s">
        <v>8223</v>
      </c>
      <c r="H524" t="s">
        <v>8245</v>
      </c>
      <c r="I524">
        <v>1437420934</v>
      </c>
      <c r="J524">
        <v>1434828934</v>
      </c>
      <c r="K524" t="b">
        <v>0</v>
      </c>
      <c r="L524">
        <v>22</v>
      </c>
      <c r="M524" t="b">
        <v>1</v>
      </c>
      <c r="N524" t="s">
        <v>8263</v>
      </c>
      <c r="O524">
        <f>ROUND(E524/D524*100,0)</f>
        <v>145</v>
      </c>
      <c r="P524">
        <f>IFERROR(ROUND(E524/L524,2),0)</f>
        <v>56.14</v>
      </c>
      <c r="Q524" s="10" t="s">
        <v>8308</v>
      </c>
      <c r="R524" t="s">
        <v>8309</v>
      </c>
      <c r="S524" s="15">
        <f>(((I524/60)/60)/24)+DATE(1970,1,1)</f>
        <v>42205.816365740742</v>
      </c>
    </row>
    <row r="525" spans="1:19" ht="60" x14ac:dyDescent="0.25">
      <c r="A525">
        <v>1296</v>
      </c>
      <c r="B525" s="3" t="s">
        <v>1297</v>
      </c>
      <c r="C525" s="3" t="s">
        <v>5406</v>
      </c>
      <c r="D525" s="6">
        <v>850</v>
      </c>
      <c r="E525" s="8">
        <v>1200</v>
      </c>
      <c r="F525" t="s">
        <v>8218</v>
      </c>
      <c r="G525" t="s">
        <v>8224</v>
      </c>
      <c r="H525" t="s">
        <v>8246</v>
      </c>
      <c r="I525">
        <v>1457914373</v>
      </c>
      <c r="J525">
        <v>1456189973</v>
      </c>
      <c r="K525" t="b">
        <v>0</v>
      </c>
      <c r="L525">
        <v>23</v>
      </c>
      <c r="M525" t="b">
        <v>1</v>
      </c>
      <c r="N525" t="s">
        <v>8269</v>
      </c>
      <c r="O525">
        <f>ROUND(E525/D525*100,0)</f>
        <v>141</v>
      </c>
      <c r="P525">
        <f>IFERROR(ROUND(E525/L525,2),0)</f>
        <v>52.17</v>
      </c>
      <c r="Q525" s="10" t="s">
        <v>8315</v>
      </c>
      <c r="R525" t="s">
        <v>8316</v>
      </c>
      <c r="S525" s="15">
        <f>(((I525/60)/60)/24)+DATE(1970,1,1)</f>
        <v>42443.008946759262</v>
      </c>
    </row>
    <row r="526" spans="1:19" ht="30" x14ac:dyDescent="0.25">
      <c r="A526">
        <v>2293</v>
      </c>
      <c r="B526" s="3" t="s">
        <v>2294</v>
      </c>
      <c r="C526" s="3" t="s">
        <v>6403</v>
      </c>
      <c r="D526" s="6">
        <v>850</v>
      </c>
      <c r="E526" s="8">
        <v>920</v>
      </c>
      <c r="F526" t="s">
        <v>8218</v>
      </c>
      <c r="G526" t="s">
        <v>8223</v>
      </c>
      <c r="H526" t="s">
        <v>8245</v>
      </c>
      <c r="I526">
        <v>1348545540</v>
      </c>
      <c r="J526">
        <v>1346345999</v>
      </c>
      <c r="K526" t="b">
        <v>0</v>
      </c>
      <c r="L526">
        <v>27</v>
      </c>
      <c r="M526" t="b">
        <v>1</v>
      </c>
      <c r="N526" t="s">
        <v>8274</v>
      </c>
      <c r="O526">
        <f>ROUND(E526/D526*100,0)</f>
        <v>108</v>
      </c>
      <c r="P526">
        <f>IFERROR(ROUND(E526/L526,2),0)</f>
        <v>34.07</v>
      </c>
      <c r="Q526" s="10" t="s">
        <v>8323</v>
      </c>
      <c r="R526" t="s">
        <v>8324</v>
      </c>
      <c r="S526" s="15">
        <f>(((I526/60)/60)/24)+DATE(1970,1,1)</f>
        <v>41177.165972222225</v>
      </c>
    </row>
    <row r="527" spans="1:19" ht="60" x14ac:dyDescent="0.25">
      <c r="A527">
        <v>2837</v>
      </c>
      <c r="B527" s="3" t="s">
        <v>2837</v>
      </c>
      <c r="C527" s="3" t="s">
        <v>6947</v>
      </c>
      <c r="D527" s="6">
        <v>850</v>
      </c>
      <c r="E527" s="8">
        <v>850</v>
      </c>
      <c r="F527" t="s">
        <v>8218</v>
      </c>
      <c r="G527" t="s">
        <v>8228</v>
      </c>
      <c r="H527" t="s">
        <v>8250</v>
      </c>
      <c r="I527">
        <v>1449701284</v>
      </c>
      <c r="J527">
        <v>1446241684</v>
      </c>
      <c r="K527" t="b">
        <v>0</v>
      </c>
      <c r="L527">
        <v>21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40.479999999999997</v>
      </c>
      <c r="Q527" s="10" t="s">
        <v>8315</v>
      </c>
      <c r="R527" t="s">
        <v>8316</v>
      </c>
      <c r="S527" s="15">
        <f>(((I527/60)/60)/24)+DATE(1970,1,1)</f>
        <v>42347.950046296297</v>
      </c>
    </row>
    <row r="528" spans="1:19" ht="45" x14ac:dyDescent="0.25">
      <c r="A528">
        <v>3726</v>
      </c>
      <c r="B528" s="3" t="s">
        <v>3723</v>
      </c>
      <c r="C528" s="3" t="s">
        <v>7836</v>
      </c>
      <c r="D528" s="6">
        <v>850</v>
      </c>
      <c r="E528" s="8">
        <v>2879</v>
      </c>
      <c r="F528" t="s">
        <v>8218</v>
      </c>
      <c r="G528" t="s">
        <v>8223</v>
      </c>
      <c r="H528" t="s">
        <v>8245</v>
      </c>
      <c r="I528">
        <v>1461963600</v>
      </c>
      <c r="J528">
        <v>1459567371</v>
      </c>
      <c r="K528" t="b">
        <v>0</v>
      </c>
      <c r="L528">
        <v>46</v>
      </c>
      <c r="M528" t="b">
        <v>1</v>
      </c>
      <c r="N528" t="s">
        <v>8269</v>
      </c>
      <c r="O528">
        <f>ROUND(E528/D528*100,0)</f>
        <v>339</v>
      </c>
      <c r="P528">
        <f>IFERROR(ROUND(E528/L528,2),0)</f>
        <v>62.59</v>
      </c>
      <c r="Q528" s="10" t="s">
        <v>8315</v>
      </c>
      <c r="R528" t="s">
        <v>8316</v>
      </c>
      <c r="S528" s="15">
        <f>(((I528/60)/60)/24)+DATE(1970,1,1)</f>
        <v>42489.875</v>
      </c>
    </row>
    <row r="529" spans="1:19" ht="60" x14ac:dyDescent="0.25">
      <c r="A529">
        <v>73</v>
      </c>
      <c r="B529" s="3" t="s">
        <v>75</v>
      </c>
      <c r="C529" s="3" t="s">
        <v>4184</v>
      </c>
      <c r="D529" s="6">
        <v>900</v>
      </c>
      <c r="E529" s="8">
        <v>900</v>
      </c>
      <c r="F529" t="s">
        <v>8218</v>
      </c>
      <c r="G529" t="s">
        <v>8223</v>
      </c>
      <c r="H529" t="s">
        <v>8245</v>
      </c>
      <c r="I529">
        <v>1304395140</v>
      </c>
      <c r="J529">
        <v>1297620584</v>
      </c>
      <c r="K529" t="b">
        <v>0</v>
      </c>
      <c r="L529">
        <v>18</v>
      </c>
      <c r="M529" t="b">
        <v>1</v>
      </c>
      <c r="N529" t="s">
        <v>8264</v>
      </c>
      <c r="O529">
        <f>ROUND(E529/D529*100,0)</f>
        <v>100</v>
      </c>
      <c r="P529">
        <f>IFERROR(ROUND(E529/L529,2),0)</f>
        <v>50</v>
      </c>
      <c r="Q529" s="10" t="s">
        <v>8308</v>
      </c>
      <c r="R529" t="s">
        <v>8310</v>
      </c>
      <c r="S529" s="15">
        <f>(((I529/60)/60)/24)+DATE(1970,1,1)</f>
        <v>40666.165972222225</v>
      </c>
    </row>
    <row r="530" spans="1:19" ht="60" x14ac:dyDescent="0.25">
      <c r="A530">
        <v>1206</v>
      </c>
      <c r="B530" s="3" t="s">
        <v>1207</v>
      </c>
      <c r="C530" s="3" t="s">
        <v>5316</v>
      </c>
      <c r="D530" s="6">
        <v>900</v>
      </c>
      <c r="E530" s="8">
        <v>1035</v>
      </c>
      <c r="F530" t="s">
        <v>8218</v>
      </c>
      <c r="G530" t="s">
        <v>8238</v>
      </c>
      <c r="H530" t="s">
        <v>8248</v>
      </c>
      <c r="I530">
        <v>1489238940</v>
      </c>
      <c r="J530">
        <v>1486406253</v>
      </c>
      <c r="K530" t="b">
        <v>0</v>
      </c>
      <c r="L530">
        <v>32</v>
      </c>
      <c r="M530" t="b">
        <v>1</v>
      </c>
      <c r="N530" t="s">
        <v>8283</v>
      </c>
      <c r="O530">
        <f>ROUND(E530/D530*100,0)</f>
        <v>115</v>
      </c>
      <c r="P530">
        <f>IFERROR(ROUND(E530/L530,2),0)</f>
        <v>32.340000000000003</v>
      </c>
      <c r="Q530" s="10" t="s">
        <v>8336</v>
      </c>
      <c r="R530" t="s">
        <v>8337</v>
      </c>
      <c r="S530" s="15">
        <f>(((I530/60)/60)/24)+DATE(1970,1,1)</f>
        <v>42805.561805555553</v>
      </c>
    </row>
    <row r="531" spans="1:19" ht="60" x14ac:dyDescent="0.25">
      <c r="A531">
        <v>1840</v>
      </c>
      <c r="B531" s="3" t="s">
        <v>1841</v>
      </c>
      <c r="C531" s="3" t="s">
        <v>5950</v>
      </c>
      <c r="D531" s="6">
        <v>900</v>
      </c>
      <c r="E531" s="8">
        <v>980</v>
      </c>
      <c r="F531" t="s">
        <v>8218</v>
      </c>
      <c r="G531" t="s">
        <v>8223</v>
      </c>
      <c r="H531" t="s">
        <v>8245</v>
      </c>
      <c r="I531">
        <v>1367902740</v>
      </c>
      <c r="J531">
        <v>1366251510</v>
      </c>
      <c r="K531" t="b">
        <v>0</v>
      </c>
      <c r="L531">
        <v>13</v>
      </c>
      <c r="M531" t="b">
        <v>1</v>
      </c>
      <c r="N531" t="s">
        <v>8274</v>
      </c>
      <c r="O531">
        <f>ROUND(E531/D531*100,0)</f>
        <v>109</v>
      </c>
      <c r="P531">
        <f>IFERROR(ROUND(E531/L531,2),0)</f>
        <v>75.38</v>
      </c>
      <c r="Q531" s="10" t="s">
        <v>8323</v>
      </c>
      <c r="R531" t="s">
        <v>8324</v>
      </c>
      <c r="S531" s="15">
        <f>(((I531/60)/60)/24)+DATE(1970,1,1)</f>
        <v>41401.207638888889</v>
      </c>
    </row>
    <row r="532" spans="1:19" ht="60" x14ac:dyDescent="0.25">
      <c r="A532">
        <v>1899</v>
      </c>
      <c r="B532" s="3" t="s">
        <v>1900</v>
      </c>
      <c r="C532" s="3" t="s">
        <v>6009</v>
      </c>
      <c r="D532" s="6">
        <v>900</v>
      </c>
      <c r="E532" s="8">
        <v>1200</v>
      </c>
      <c r="F532" t="s">
        <v>8218</v>
      </c>
      <c r="G532" t="s">
        <v>8223</v>
      </c>
      <c r="H532" t="s">
        <v>8245</v>
      </c>
      <c r="I532">
        <v>1427319366</v>
      </c>
      <c r="J532">
        <v>1424730966</v>
      </c>
      <c r="K532" t="b">
        <v>0</v>
      </c>
      <c r="L532">
        <v>42</v>
      </c>
      <c r="M532" t="b">
        <v>1</v>
      </c>
      <c r="N532" t="s">
        <v>8277</v>
      </c>
      <c r="O532">
        <f>ROUND(E532/D532*100,0)</f>
        <v>133</v>
      </c>
      <c r="P532">
        <f>IFERROR(ROUND(E532/L532,2),0)</f>
        <v>28.57</v>
      </c>
      <c r="Q532" s="10" t="s">
        <v>8323</v>
      </c>
      <c r="R532" t="s">
        <v>8327</v>
      </c>
      <c r="S532" s="15">
        <f>(((I532/60)/60)/24)+DATE(1970,1,1)</f>
        <v>42088.90006944444</v>
      </c>
    </row>
    <row r="533" spans="1:19" ht="45" x14ac:dyDescent="0.25">
      <c r="A533">
        <v>2523</v>
      </c>
      <c r="B533" s="3" t="s">
        <v>2523</v>
      </c>
      <c r="C533" s="3" t="s">
        <v>6633</v>
      </c>
      <c r="D533" s="6">
        <v>900</v>
      </c>
      <c r="E533" s="8">
        <v>1408</v>
      </c>
      <c r="F533" t="s">
        <v>8218</v>
      </c>
      <c r="G533" t="s">
        <v>8223</v>
      </c>
      <c r="H533" t="s">
        <v>8245</v>
      </c>
      <c r="I533">
        <v>1416270292</v>
      </c>
      <c r="J533">
        <v>1413674692</v>
      </c>
      <c r="K533" t="b">
        <v>0</v>
      </c>
      <c r="L533">
        <v>26</v>
      </c>
      <c r="M533" t="b">
        <v>1</v>
      </c>
      <c r="N533" t="s">
        <v>8298</v>
      </c>
      <c r="O533">
        <f>ROUND(E533/D533*100,0)</f>
        <v>156</v>
      </c>
      <c r="P533">
        <f>IFERROR(ROUND(E533/L533,2),0)</f>
        <v>54.15</v>
      </c>
      <c r="Q533" s="10" t="s">
        <v>8323</v>
      </c>
      <c r="R533" t="s">
        <v>8352</v>
      </c>
      <c r="S533" s="15">
        <f>(((I533/60)/60)/24)+DATE(1970,1,1)</f>
        <v>41961.017268518524</v>
      </c>
    </row>
    <row r="534" spans="1:19" s="18" customFormat="1" ht="30" x14ac:dyDescent="0.25">
      <c r="A534">
        <v>2557</v>
      </c>
      <c r="B534" s="3" t="s">
        <v>2557</v>
      </c>
      <c r="C534" s="3" t="s">
        <v>6667</v>
      </c>
      <c r="D534" s="6">
        <v>900</v>
      </c>
      <c r="E534" s="8">
        <v>1066</v>
      </c>
      <c r="F534" t="s">
        <v>8218</v>
      </c>
      <c r="G534" t="s">
        <v>8224</v>
      </c>
      <c r="H534" t="s">
        <v>8246</v>
      </c>
      <c r="I534">
        <v>1400176386</v>
      </c>
      <c r="J534">
        <v>1397584386</v>
      </c>
      <c r="K534" t="b">
        <v>0</v>
      </c>
      <c r="L534">
        <v>36</v>
      </c>
      <c r="M534" t="b">
        <v>1</v>
      </c>
      <c r="N534" t="s">
        <v>8298</v>
      </c>
      <c r="O534">
        <f>ROUND(E534/D534*100,0)</f>
        <v>118</v>
      </c>
      <c r="P534">
        <f>IFERROR(ROUND(E534/L534,2),0)</f>
        <v>29.61</v>
      </c>
      <c r="Q534" s="10" t="s">
        <v>8323</v>
      </c>
      <c r="R534" t="s">
        <v>8352</v>
      </c>
      <c r="S534" s="15">
        <f>(((I534/60)/60)/24)+DATE(1970,1,1)</f>
        <v>41774.745208333334</v>
      </c>
    </row>
    <row r="535" spans="1:19" ht="60" x14ac:dyDescent="0.25">
      <c r="A535">
        <v>3026</v>
      </c>
      <c r="B535" s="3" t="s">
        <v>3026</v>
      </c>
      <c r="C535" s="3" t="s">
        <v>7136</v>
      </c>
      <c r="D535" s="6">
        <v>900</v>
      </c>
      <c r="E535" s="8">
        <v>1290</v>
      </c>
      <c r="F535" t="s">
        <v>8218</v>
      </c>
      <c r="G535" t="s">
        <v>8224</v>
      </c>
      <c r="H535" t="s">
        <v>8246</v>
      </c>
      <c r="I535">
        <v>1488538892</v>
      </c>
      <c r="J535">
        <v>1487329292</v>
      </c>
      <c r="K535" t="b">
        <v>0</v>
      </c>
      <c r="L535">
        <v>25</v>
      </c>
      <c r="M535" t="b">
        <v>1</v>
      </c>
      <c r="N535" t="s">
        <v>8301</v>
      </c>
      <c r="O535">
        <f>ROUND(E535/D535*100,0)</f>
        <v>143</v>
      </c>
      <c r="P535">
        <f>IFERROR(ROUND(E535/L535,2),0)</f>
        <v>51.6</v>
      </c>
      <c r="Q535" s="10" t="s">
        <v>8315</v>
      </c>
      <c r="R535" t="s">
        <v>8355</v>
      </c>
      <c r="S535" s="15">
        <f>(((I535/60)/60)/24)+DATE(1970,1,1)</f>
        <v>42797.459398148145</v>
      </c>
    </row>
    <row r="536" spans="1:19" ht="60" x14ac:dyDescent="0.25">
      <c r="A536">
        <v>3510</v>
      </c>
      <c r="B536" s="3" t="s">
        <v>3509</v>
      </c>
      <c r="C536" s="3" t="s">
        <v>7620</v>
      </c>
      <c r="D536" s="6">
        <v>900</v>
      </c>
      <c r="E536" s="8">
        <v>905</v>
      </c>
      <c r="F536" t="s">
        <v>8218</v>
      </c>
      <c r="G536" t="s">
        <v>8223</v>
      </c>
      <c r="H536" t="s">
        <v>8245</v>
      </c>
      <c r="I536">
        <v>1404312846</v>
      </c>
      <c r="J536">
        <v>1402584846</v>
      </c>
      <c r="K536" t="b">
        <v>0</v>
      </c>
      <c r="L536">
        <v>15</v>
      </c>
      <c r="M536" t="b">
        <v>1</v>
      </c>
      <c r="N536" t="s">
        <v>8269</v>
      </c>
      <c r="O536">
        <f>ROUND(E536/D536*100,0)</f>
        <v>101</v>
      </c>
      <c r="P536">
        <f>IFERROR(ROUND(E536/L536,2),0)</f>
        <v>60.33</v>
      </c>
      <c r="Q536" s="10" t="s">
        <v>8315</v>
      </c>
      <c r="R536" t="s">
        <v>8316</v>
      </c>
      <c r="S536" s="15">
        <f>(((I536/60)/60)/24)+DATE(1970,1,1)</f>
        <v>41822.62090277778</v>
      </c>
    </row>
    <row r="537" spans="1:19" ht="60" x14ac:dyDescent="0.25">
      <c r="A537">
        <v>3565</v>
      </c>
      <c r="B537" s="3" t="s">
        <v>3564</v>
      </c>
      <c r="C537" s="3" t="s">
        <v>7675</v>
      </c>
      <c r="D537" s="6">
        <v>900</v>
      </c>
      <c r="E537" s="8">
        <v>1175</v>
      </c>
      <c r="F537" t="s">
        <v>8218</v>
      </c>
      <c r="G537" t="s">
        <v>8223</v>
      </c>
      <c r="H537" t="s">
        <v>8245</v>
      </c>
      <c r="I537">
        <v>1420048208</v>
      </c>
      <c r="J537">
        <v>1417456208</v>
      </c>
      <c r="K537" t="b">
        <v>0</v>
      </c>
      <c r="L537">
        <v>12</v>
      </c>
      <c r="M537" t="b">
        <v>1</v>
      </c>
      <c r="N537" t="s">
        <v>8269</v>
      </c>
      <c r="O537">
        <f>ROUND(E537/D537*100,0)</f>
        <v>131</v>
      </c>
      <c r="P537">
        <f>IFERROR(ROUND(E537/L537,2),0)</f>
        <v>97.92</v>
      </c>
      <c r="Q537" s="10" t="s">
        <v>8315</v>
      </c>
      <c r="R537" t="s">
        <v>8316</v>
      </c>
      <c r="S537" s="15">
        <f>(((I537/60)/60)/24)+DATE(1970,1,1)</f>
        <v>42004.743148148147</v>
      </c>
    </row>
    <row r="538" spans="1:19" ht="45" x14ac:dyDescent="0.25">
      <c r="A538">
        <v>3580</v>
      </c>
      <c r="B538" s="3" t="s">
        <v>3579</v>
      </c>
      <c r="C538" s="3" t="s">
        <v>7690</v>
      </c>
      <c r="D538" s="6">
        <v>900</v>
      </c>
      <c r="E538" s="8">
        <v>1025</v>
      </c>
      <c r="F538" t="s">
        <v>8218</v>
      </c>
      <c r="G538" t="s">
        <v>8223</v>
      </c>
      <c r="H538" t="s">
        <v>8245</v>
      </c>
      <c r="I538">
        <v>1425185940</v>
      </c>
      <c r="J538">
        <v>1421900022</v>
      </c>
      <c r="K538" t="b">
        <v>0</v>
      </c>
      <c r="L538">
        <v>27</v>
      </c>
      <c r="M538" t="b">
        <v>1</v>
      </c>
      <c r="N538" t="s">
        <v>8269</v>
      </c>
      <c r="O538">
        <f>ROUND(E538/D538*100,0)</f>
        <v>114</v>
      </c>
      <c r="P538">
        <f>IFERROR(ROUND(E538/L538,2),0)</f>
        <v>37.96</v>
      </c>
      <c r="Q538" s="10" t="s">
        <v>8315</v>
      </c>
      <c r="R538" t="s">
        <v>8316</v>
      </c>
      <c r="S538" s="15">
        <f>(((I538/60)/60)/24)+DATE(1970,1,1)</f>
        <v>42064.207638888889</v>
      </c>
    </row>
    <row r="539" spans="1:19" ht="45" x14ac:dyDescent="0.25">
      <c r="A539">
        <v>2634</v>
      </c>
      <c r="B539" s="3" t="s">
        <v>2634</v>
      </c>
      <c r="C539" s="3" t="s">
        <v>6744</v>
      </c>
      <c r="D539" s="6">
        <v>930</v>
      </c>
      <c r="E539" s="8">
        <v>986</v>
      </c>
      <c r="F539" t="s">
        <v>8218</v>
      </c>
      <c r="G539" t="s">
        <v>8223</v>
      </c>
      <c r="H539" t="s">
        <v>8245</v>
      </c>
      <c r="I539">
        <v>1475163921</v>
      </c>
      <c r="J539">
        <v>1472571921</v>
      </c>
      <c r="K539" t="b">
        <v>0</v>
      </c>
      <c r="L539">
        <v>25</v>
      </c>
      <c r="M539" t="b">
        <v>1</v>
      </c>
      <c r="N539" t="s">
        <v>8299</v>
      </c>
      <c r="O539">
        <f>ROUND(E539/D539*100,0)</f>
        <v>106</v>
      </c>
      <c r="P539">
        <f>IFERROR(ROUND(E539/L539,2),0)</f>
        <v>39.44</v>
      </c>
      <c r="Q539" s="10" t="s">
        <v>8317</v>
      </c>
      <c r="R539" t="s">
        <v>8353</v>
      </c>
      <c r="S539" s="15">
        <f>(((I539/60)/60)/24)+DATE(1970,1,1)</f>
        <v>42642.656493055561</v>
      </c>
    </row>
    <row r="540" spans="1:19" ht="60" x14ac:dyDescent="0.25">
      <c r="A540">
        <v>3532</v>
      </c>
      <c r="B540" s="3" t="s">
        <v>3531</v>
      </c>
      <c r="C540" s="3" t="s">
        <v>7642</v>
      </c>
      <c r="D540" s="6">
        <v>960</v>
      </c>
      <c r="E540" s="8">
        <v>1142</v>
      </c>
      <c r="F540" t="s">
        <v>8218</v>
      </c>
      <c r="G540" t="s">
        <v>8223</v>
      </c>
      <c r="H540" t="s">
        <v>8245</v>
      </c>
      <c r="I540">
        <v>1411012740</v>
      </c>
      <c r="J540">
        <v>1409667827</v>
      </c>
      <c r="K540" t="b">
        <v>0</v>
      </c>
      <c r="L540">
        <v>27</v>
      </c>
      <c r="M540" t="b">
        <v>1</v>
      </c>
      <c r="N540" t="s">
        <v>8269</v>
      </c>
      <c r="O540">
        <f>ROUND(E540/D540*100,0)</f>
        <v>119</v>
      </c>
      <c r="P540">
        <f>IFERROR(ROUND(E540/L540,2),0)</f>
        <v>42.3</v>
      </c>
      <c r="Q540" s="10" t="s">
        <v>8315</v>
      </c>
      <c r="R540" t="s">
        <v>8316</v>
      </c>
      <c r="S540" s="15">
        <f>(((I540/60)/60)/24)+DATE(1970,1,1)</f>
        <v>41900.165972222225</v>
      </c>
    </row>
    <row r="541" spans="1:19" ht="60" x14ac:dyDescent="0.25">
      <c r="A541">
        <v>3458</v>
      </c>
      <c r="B541" s="3" t="s">
        <v>3457</v>
      </c>
      <c r="C541" s="3" t="s">
        <v>7568</v>
      </c>
      <c r="D541" s="6">
        <v>978</v>
      </c>
      <c r="E541" s="8">
        <v>1216</v>
      </c>
      <c r="F541" t="s">
        <v>8218</v>
      </c>
      <c r="G541" t="s">
        <v>8223</v>
      </c>
      <c r="H541" t="s">
        <v>8245</v>
      </c>
      <c r="I541">
        <v>1422937620</v>
      </c>
      <c r="J541">
        <v>1420606303</v>
      </c>
      <c r="K541" t="b">
        <v>0</v>
      </c>
      <c r="L541">
        <v>27</v>
      </c>
      <c r="M541" t="b">
        <v>1</v>
      </c>
      <c r="N541" t="s">
        <v>8269</v>
      </c>
      <c r="O541">
        <f>ROUND(E541/D541*100,0)</f>
        <v>124</v>
      </c>
      <c r="P541">
        <f>IFERROR(ROUND(E541/L541,2),0)</f>
        <v>45.04</v>
      </c>
      <c r="Q541" s="10" t="s">
        <v>8315</v>
      </c>
      <c r="R541" t="s">
        <v>8316</v>
      </c>
      <c r="S541" s="15">
        <f>(((I541/60)/60)/24)+DATE(1970,1,1)</f>
        <v>42038.185416666667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 s="15">
        <f>(((I542/60)/60)/24)+DATE(1970,1,1)</f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 s="15">
        <f>(((I543/60)/60)/24)+DATE(1970,1,1)</f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 s="15">
        <f>(((I544/60)/60)/24)+DATE(1970,1,1)</f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 s="15">
        <f>(((I545/60)/60)/24)+DATE(1970,1,1)</f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8317</v>
      </c>
      <c r="R546" t="s">
        <v>8318</v>
      </c>
      <c r="S546" s="15">
        <f>(((I546/60)/60)/24)+DATE(1970,1,1)</f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 s="15">
        <f>(((I547/60)/60)/24)+DATE(1970,1,1)</f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 s="15">
        <f>(((I548/60)/60)/24)+DATE(1970,1,1)</f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5">
        <f>(((I549/60)/60)/24)+DATE(1970,1,1)</f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 s="15">
        <f>(((I550/60)/60)/24)+DATE(1970,1,1)</f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 s="15">
        <f>(((I551/60)/60)/24)+DATE(1970,1,1)</f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 s="15">
        <f>(((I552/60)/60)/24)+DATE(1970,1,1)</f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 s="15">
        <f>(((I553/60)/60)/24)+DATE(1970,1,1)</f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 s="15">
        <f>(((I554/60)/60)/24)+DATE(1970,1,1)</f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 s="15">
        <f>(((I555/60)/60)/24)+DATE(1970,1,1)</f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 s="15">
        <f>(((I556/60)/60)/24)+DATE(1970,1,1)</f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 s="15">
        <f>(((I557/60)/60)/24)+DATE(1970,1,1)</f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 s="15">
        <f>(((I558/60)/60)/24)+DATE(1970,1,1)</f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 s="15">
        <f>(((I559/60)/60)/24)+DATE(1970,1,1)</f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8317</v>
      </c>
      <c r="R560" t="s">
        <v>8318</v>
      </c>
      <c r="S560" s="15">
        <f>(((I560/60)/60)/24)+DATE(1970,1,1)</f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 s="15">
        <f>(((I561/60)/60)/24)+DATE(1970,1,1)</f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 s="15">
        <f>(((I562/60)/60)/24)+DATE(1970,1,1)</f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 s="15">
        <f>(((I563/60)/60)/24)+DATE(1970,1,1)</f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 s="15">
        <f>(((I564/60)/60)/24)+DATE(1970,1,1)</f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 s="15">
        <f>(((I565/60)/60)/24)+DATE(1970,1,1)</f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 s="15">
        <f>(((I566/60)/60)/24)+DATE(1970,1,1)</f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 s="15">
        <f>(((I567/60)/60)/24)+DATE(1970,1,1)</f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 s="15">
        <f>(((I568/60)/60)/24)+DATE(1970,1,1)</f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 s="15">
        <f>(((I569/60)/60)/24)+DATE(1970,1,1)</f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 s="15">
        <f>(((I570/60)/60)/24)+DATE(1970,1,1)</f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 s="15">
        <f>(((I571/60)/60)/24)+DATE(1970,1,1)</f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 s="15">
        <f>(((I572/60)/60)/24)+DATE(1970,1,1)</f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 s="15">
        <f>(((I573/60)/60)/24)+DATE(1970,1,1)</f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 s="15">
        <f>(((I574/60)/60)/24)+DATE(1970,1,1)</f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 s="15">
        <f>(((I575/60)/60)/24)+DATE(1970,1,1)</f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 s="15">
        <f>(((I576/60)/60)/24)+DATE(1970,1,1)</f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 s="15">
        <f>(((I577/60)/60)/24)+DATE(1970,1,1)</f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 s="15">
        <f>(((I578/60)/60)/24)+DATE(1970,1,1)</f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 s="15">
        <f>(((I579/60)/60)/24)+DATE(1970,1,1)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 s="15">
        <f>(((I580/60)/60)/24)+DATE(1970,1,1)</f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 s="15">
        <f>(((I581/60)/60)/24)+DATE(1970,1,1)</f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 s="15">
        <f>(((I582/60)/60)/24)+DATE(1970,1,1)</f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8317</v>
      </c>
      <c r="R583" t="s">
        <v>8318</v>
      </c>
      <c r="S583" s="15">
        <f>(((I583/60)/60)/24)+DATE(1970,1,1)</f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 s="15">
        <f>(((I584/60)/60)/24)+DATE(1970,1,1)</f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 s="15">
        <f>(((I585/60)/60)/24)+DATE(1970,1,1)</f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8317</v>
      </c>
      <c r="R586" t="s">
        <v>8318</v>
      </c>
      <c r="S586" s="15">
        <f>(((I586/60)/60)/24)+DATE(1970,1,1)</f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 s="15">
        <f>(((I587/60)/60)/24)+DATE(1970,1,1)</f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 s="15">
        <f>(((I588/60)/60)/24)+DATE(1970,1,1)</f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 s="15">
        <f>(((I589/60)/60)/24)+DATE(1970,1,1)</f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 s="15">
        <f>(((I590/60)/60)/24)+DATE(1970,1,1)</f>
        <v>42691.811180555553</v>
      </c>
    </row>
    <row r="591" spans="1:19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 s="15">
        <f>(((I591/60)/60)/24)+DATE(1970,1,1)</f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 s="15">
        <f>(((I592/60)/60)/24)+DATE(1970,1,1)</f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 s="15">
        <f>(((I593/60)/60)/24)+DATE(1970,1,1)</f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 s="15">
        <f>(((I594/60)/60)/24)+DATE(1970,1,1)</f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8317</v>
      </c>
      <c r="R595" t="s">
        <v>8318</v>
      </c>
      <c r="S595" s="15">
        <f>(((I595/60)/60)/24)+DATE(1970,1,1)</f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 s="15">
        <f>(((I596/60)/60)/24)+DATE(1970,1,1)</f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 s="15">
        <f>(((I597/60)/60)/24)+DATE(1970,1,1)</f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 s="15">
        <f>(((I598/60)/60)/24)+DATE(1970,1,1)</f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 s="15">
        <f>(((I599/60)/60)/24)+DATE(1970,1,1)</f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 s="15">
        <f>(((I600/60)/60)/24)+DATE(1970,1,1)</f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 s="15">
        <f>(((I601/60)/60)/24)+DATE(1970,1,1)</f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 s="15">
        <f>(((I602/60)/60)/24)+DATE(1970,1,1)</f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 s="15">
        <f>(((I603/60)/60)/24)+DATE(1970,1,1)</f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 s="15">
        <f>(((I604/60)/60)/24)+DATE(1970,1,1)</f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 s="15">
        <f>(((I605/60)/60)/24)+DATE(1970,1,1)</f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 s="15">
        <f>(((I606/60)/60)/24)+DATE(1970,1,1)</f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 s="15">
        <f>(((I607/60)/60)/24)+DATE(1970,1,1)</f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 s="15">
        <f>(((I608/60)/60)/24)+DATE(1970,1,1)</f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8317</v>
      </c>
      <c r="R609" t="s">
        <v>8318</v>
      </c>
      <c r="S609" s="15">
        <f>(((I609/60)/60)/24)+DATE(1970,1,1)</f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 s="15">
        <f>(((I610/60)/60)/24)+DATE(1970,1,1)</f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8317</v>
      </c>
      <c r="R611" t="s">
        <v>8318</v>
      </c>
      <c r="S611" s="15">
        <f>(((I611/60)/60)/24)+DATE(1970,1,1)</f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 s="15">
        <f>(((I612/60)/60)/24)+DATE(1970,1,1)</f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 s="15">
        <f>(((I613/60)/60)/24)+DATE(1970,1,1)</f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 s="15">
        <f>(((I614/60)/60)/24)+DATE(1970,1,1)</f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 s="15">
        <f>(((I615/60)/60)/24)+DATE(1970,1,1)</f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 s="15">
        <f>(((I616/60)/60)/24)+DATE(1970,1,1)</f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8317</v>
      </c>
      <c r="R617" t="s">
        <v>8318</v>
      </c>
      <c r="S617" s="15">
        <f>(((I617/60)/60)/24)+DATE(1970,1,1)</f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 s="15">
        <f>(((I618/60)/60)/24)+DATE(1970,1,1)</f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 s="15">
        <f>(((I619/60)/60)/24)+DATE(1970,1,1)</f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 s="15">
        <f>(((I620/60)/60)/24)+DATE(1970,1,1)</f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 s="15">
        <f>(((I621/60)/60)/24)+DATE(1970,1,1)</f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 s="15">
        <f>(((I622/60)/60)/24)+DATE(1970,1,1)</f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 s="15">
        <f>(((I623/60)/60)/24)+DATE(1970,1,1)</f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 s="15">
        <f>(((I624/60)/60)/24)+DATE(1970,1,1)</f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 s="15">
        <f>(((I625/60)/60)/24)+DATE(1970,1,1)</f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 s="15">
        <f>(((I626/60)/60)/24)+DATE(1970,1,1)</f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 s="15">
        <f>(((I627/60)/60)/24)+DATE(1970,1,1)</f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 s="15">
        <f>(((I628/60)/60)/24)+DATE(1970,1,1)</f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 s="15">
        <f>(((I629/60)/60)/24)+DATE(1970,1,1)</f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5">
        <f>(((I630/60)/60)/24)+DATE(1970,1,1)</f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 s="15">
        <f>(((I631/60)/60)/24)+DATE(1970,1,1)</f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 s="15">
        <f>(((I632/60)/60)/24)+DATE(1970,1,1)</f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 s="15">
        <f>(((I633/60)/60)/24)+DATE(1970,1,1)</f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 s="15">
        <f>(((I634/60)/60)/24)+DATE(1970,1,1)</f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 s="15">
        <f>(((I635/60)/60)/24)+DATE(1970,1,1)</f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 s="15">
        <f>(((I636/60)/60)/24)+DATE(1970,1,1)</f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 s="15">
        <f>(((I637/60)/60)/24)+DATE(1970,1,1)</f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 s="15">
        <f>(((I638/60)/60)/24)+DATE(1970,1,1)</f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 s="15">
        <f>(((I639/60)/60)/24)+DATE(1970,1,1)</f>
        <v>42791.961111111115</v>
      </c>
    </row>
    <row r="640" spans="1:19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 s="15">
        <f>(((I640/60)/60)/24)+DATE(1970,1,1)</f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 s="15">
        <f>(((I641/60)/60)/24)+DATE(1970,1,1)</f>
        <v>41925.583275462966</v>
      </c>
    </row>
    <row r="642" spans="1:19" ht="60" x14ac:dyDescent="0.25">
      <c r="A642">
        <v>383</v>
      </c>
      <c r="B642" s="3" t="s">
        <v>384</v>
      </c>
      <c r="C642" s="3" t="s">
        <v>4493</v>
      </c>
      <c r="D642" s="6">
        <v>999</v>
      </c>
      <c r="E642" s="8">
        <v>2065</v>
      </c>
      <c r="F642" t="s">
        <v>8218</v>
      </c>
      <c r="G642" t="s">
        <v>8223</v>
      </c>
      <c r="H642" t="s">
        <v>8245</v>
      </c>
      <c r="I642">
        <v>1400467759</v>
      </c>
      <c r="J642">
        <v>1398480559</v>
      </c>
      <c r="K642" t="b">
        <v>0</v>
      </c>
      <c r="L642">
        <v>48</v>
      </c>
      <c r="M642" t="b">
        <v>1</v>
      </c>
      <c r="N642" t="s">
        <v>8267</v>
      </c>
      <c r="O642">
        <f>ROUND(E642/D642*100,0)</f>
        <v>207</v>
      </c>
      <c r="P642">
        <f>IFERROR(ROUND(E642/L642,2),0)</f>
        <v>43.02</v>
      </c>
      <c r="Q642" s="10" t="s">
        <v>8308</v>
      </c>
      <c r="R642" t="s">
        <v>8313</v>
      </c>
      <c r="S642" s="15">
        <f>(((I642/60)/60)/24)+DATE(1970,1,1)</f>
        <v>41778.117581018516</v>
      </c>
    </row>
    <row r="643" spans="1:19" ht="45" x14ac:dyDescent="0.25">
      <c r="A643">
        <v>1883</v>
      </c>
      <c r="B643" s="3" t="s">
        <v>1884</v>
      </c>
      <c r="C643" s="3" t="s">
        <v>5993</v>
      </c>
      <c r="D643" s="6">
        <v>999</v>
      </c>
      <c r="E643" s="8">
        <v>1047</v>
      </c>
      <c r="F643" t="s">
        <v>8218</v>
      </c>
      <c r="G643" t="s">
        <v>8223</v>
      </c>
      <c r="H643" t="s">
        <v>8245</v>
      </c>
      <c r="I643">
        <v>1333921508</v>
      </c>
      <c r="J643">
        <v>1331333108</v>
      </c>
      <c r="K643" t="b">
        <v>0</v>
      </c>
      <c r="L643">
        <v>32</v>
      </c>
      <c r="M643" t="b">
        <v>1</v>
      </c>
      <c r="N643" t="s">
        <v>8277</v>
      </c>
      <c r="O643">
        <f>ROUND(E643/D643*100,0)</f>
        <v>105</v>
      </c>
      <c r="P643">
        <f>IFERROR(ROUND(E643/L643,2),0)</f>
        <v>32.72</v>
      </c>
      <c r="Q643" s="10" t="s">
        <v>8323</v>
      </c>
      <c r="R643" t="s">
        <v>8327</v>
      </c>
      <c r="S643" s="15">
        <f>(((I643/60)/60)/24)+DATE(1970,1,1)</f>
        <v>41007.906342592592</v>
      </c>
    </row>
    <row r="644" spans="1:19" ht="45" x14ac:dyDescent="0.25">
      <c r="A644">
        <v>35</v>
      </c>
      <c r="B644" s="3" t="s">
        <v>37</v>
      </c>
      <c r="C644" s="3" t="s">
        <v>4146</v>
      </c>
      <c r="D644" s="6">
        <v>1000</v>
      </c>
      <c r="E644" s="8">
        <v>1665</v>
      </c>
      <c r="F644" t="s">
        <v>8218</v>
      </c>
      <c r="G644" t="s">
        <v>8223</v>
      </c>
      <c r="H644" t="s">
        <v>8245</v>
      </c>
      <c r="I644">
        <v>1430179200</v>
      </c>
      <c r="J644">
        <v>1428130814</v>
      </c>
      <c r="K644" t="b">
        <v>0</v>
      </c>
      <c r="L644">
        <v>28</v>
      </c>
      <c r="M644" t="b">
        <v>1</v>
      </c>
      <c r="N644" t="s">
        <v>8263</v>
      </c>
      <c r="O644">
        <f>ROUND(E644/D644*100,0)</f>
        <v>167</v>
      </c>
      <c r="P644">
        <f>IFERROR(ROUND(E644/L644,2),0)</f>
        <v>59.46</v>
      </c>
      <c r="Q644" s="10" t="s">
        <v>8308</v>
      </c>
      <c r="R644" t="s">
        <v>8309</v>
      </c>
      <c r="S644" s="15">
        <f>(((I644/60)/60)/24)+DATE(1970,1,1)</f>
        <v>42122</v>
      </c>
    </row>
    <row r="645" spans="1:19" ht="60" x14ac:dyDescent="0.25">
      <c r="A645">
        <v>93</v>
      </c>
      <c r="B645" s="3" t="s">
        <v>95</v>
      </c>
      <c r="C645" s="3" t="s">
        <v>4204</v>
      </c>
      <c r="D645" s="6">
        <v>1000</v>
      </c>
      <c r="E645" s="8">
        <v>1106</v>
      </c>
      <c r="F645" t="s">
        <v>8218</v>
      </c>
      <c r="G645" t="s">
        <v>8223</v>
      </c>
      <c r="H645" t="s">
        <v>8245</v>
      </c>
      <c r="I645">
        <v>1341349200</v>
      </c>
      <c r="J645">
        <v>1338928537</v>
      </c>
      <c r="K645" t="b">
        <v>0</v>
      </c>
      <c r="L645">
        <v>15</v>
      </c>
      <c r="M645" t="b">
        <v>1</v>
      </c>
      <c r="N645" t="s">
        <v>8264</v>
      </c>
      <c r="O645">
        <f>ROUND(E645/D645*100,0)</f>
        <v>111</v>
      </c>
      <c r="P645">
        <f>IFERROR(ROUND(E645/L645,2),0)</f>
        <v>73.73</v>
      </c>
      <c r="Q645" s="10" t="s">
        <v>8308</v>
      </c>
      <c r="R645" t="s">
        <v>8310</v>
      </c>
      <c r="S645" s="15">
        <f>(((I645/60)/60)/24)+DATE(1970,1,1)</f>
        <v>41093.875</v>
      </c>
    </row>
    <row r="646" spans="1:19" ht="45" x14ac:dyDescent="0.25">
      <c r="A646">
        <v>109</v>
      </c>
      <c r="B646" s="3" t="s">
        <v>111</v>
      </c>
      <c r="C646" s="3" t="s">
        <v>4220</v>
      </c>
      <c r="D646" s="6">
        <v>1000</v>
      </c>
      <c r="E646" s="8">
        <v>2195</v>
      </c>
      <c r="F646" t="s">
        <v>8218</v>
      </c>
      <c r="G646" t="s">
        <v>8223</v>
      </c>
      <c r="H646" t="s">
        <v>8245</v>
      </c>
      <c r="I646">
        <v>1298680630</v>
      </c>
      <c r="J646">
        <v>1296088630</v>
      </c>
      <c r="K646" t="b">
        <v>0</v>
      </c>
      <c r="L646">
        <v>47</v>
      </c>
      <c r="M646" t="b">
        <v>1</v>
      </c>
      <c r="N646" t="s">
        <v>8264</v>
      </c>
      <c r="O646">
        <f>ROUND(E646/D646*100,0)</f>
        <v>220</v>
      </c>
      <c r="P646">
        <f>IFERROR(ROUND(E646/L646,2),0)</f>
        <v>46.7</v>
      </c>
      <c r="Q646" s="10" t="s">
        <v>8308</v>
      </c>
      <c r="R646" t="s">
        <v>8310</v>
      </c>
      <c r="S646" s="15">
        <f>(((I646/60)/60)/24)+DATE(1970,1,1)</f>
        <v>40600.025810185187</v>
      </c>
    </row>
    <row r="647" spans="1:19" ht="60" x14ac:dyDescent="0.25">
      <c r="A647">
        <v>266</v>
      </c>
      <c r="B647" s="3" t="s">
        <v>267</v>
      </c>
      <c r="C647" s="3" t="s">
        <v>4376</v>
      </c>
      <c r="D647" s="6">
        <v>1000</v>
      </c>
      <c r="E647" s="8">
        <v>1455</v>
      </c>
      <c r="F647" t="s">
        <v>8218</v>
      </c>
      <c r="G647" t="s">
        <v>8223</v>
      </c>
      <c r="H647" t="s">
        <v>8245</v>
      </c>
      <c r="I647">
        <v>1271994660</v>
      </c>
      <c r="J647">
        <v>1264565507</v>
      </c>
      <c r="K647" t="b">
        <v>1</v>
      </c>
      <c r="L647">
        <v>36</v>
      </c>
      <c r="M647" t="b">
        <v>1</v>
      </c>
      <c r="N647" t="s">
        <v>8267</v>
      </c>
      <c r="O647">
        <f>ROUND(E647/D647*100,0)</f>
        <v>146</v>
      </c>
      <c r="P647">
        <f>IFERROR(ROUND(E647/L647,2),0)</f>
        <v>40.42</v>
      </c>
      <c r="Q647" s="10" t="s">
        <v>8308</v>
      </c>
      <c r="R647" t="s">
        <v>8313</v>
      </c>
      <c r="S647" s="15">
        <f>(((I647/60)/60)/24)+DATE(1970,1,1)</f>
        <v>40291.160416666666</v>
      </c>
    </row>
    <row r="648" spans="1:19" ht="30" x14ac:dyDescent="0.25">
      <c r="A648">
        <v>306</v>
      </c>
      <c r="B648" s="3" t="s">
        <v>307</v>
      </c>
      <c r="C648" s="3" t="s">
        <v>4416</v>
      </c>
      <c r="D648" s="6">
        <v>1000</v>
      </c>
      <c r="E648" s="8">
        <v>2929</v>
      </c>
      <c r="F648" t="s">
        <v>8218</v>
      </c>
      <c r="G648" t="s">
        <v>8223</v>
      </c>
      <c r="H648" t="s">
        <v>8245</v>
      </c>
      <c r="I648">
        <v>1363806333</v>
      </c>
      <c r="J648">
        <v>1362081933</v>
      </c>
      <c r="K648" t="b">
        <v>1</v>
      </c>
      <c r="L648">
        <v>80</v>
      </c>
      <c r="M648" t="b">
        <v>1</v>
      </c>
      <c r="N648" t="s">
        <v>8267</v>
      </c>
      <c r="O648">
        <f>ROUND(E648/D648*100,0)</f>
        <v>293</v>
      </c>
      <c r="P648">
        <f>IFERROR(ROUND(E648/L648,2),0)</f>
        <v>36.61</v>
      </c>
      <c r="Q648" s="10" t="s">
        <v>8308</v>
      </c>
      <c r="R648" t="s">
        <v>8313</v>
      </c>
      <c r="S648" s="15">
        <f>(((I648/60)/60)/24)+DATE(1970,1,1)</f>
        <v>41353.795520833337</v>
      </c>
    </row>
    <row r="649" spans="1:19" ht="45" x14ac:dyDescent="0.25">
      <c r="A649">
        <v>310</v>
      </c>
      <c r="B649" s="3" t="s">
        <v>311</v>
      </c>
      <c r="C649" s="3" t="s">
        <v>4420</v>
      </c>
      <c r="D649" s="6">
        <v>1000</v>
      </c>
      <c r="E649" s="8">
        <v>1041.29</v>
      </c>
      <c r="F649" t="s">
        <v>8218</v>
      </c>
      <c r="G649" t="s">
        <v>8223</v>
      </c>
      <c r="H649" t="s">
        <v>8245</v>
      </c>
      <c r="I649">
        <v>1319076000</v>
      </c>
      <c r="J649">
        <v>1317788623</v>
      </c>
      <c r="K649" t="b">
        <v>1</v>
      </c>
      <c r="L649">
        <v>36</v>
      </c>
      <c r="M649" t="b">
        <v>1</v>
      </c>
      <c r="N649" t="s">
        <v>8267</v>
      </c>
      <c r="O649">
        <f>ROUND(E649/D649*100,0)</f>
        <v>104</v>
      </c>
      <c r="P649">
        <f>IFERROR(ROUND(E649/L649,2),0)</f>
        <v>28.92</v>
      </c>
      <c r="Q649" s="10" t="s">
        <v>8308</v>
      </c>
      <c r="R649" t="s">
        <v>8313</v>
      </c>
      <c r="S649" s="15">
        <f>(((I649/60)/60)/24)+DATE(1970,1,1)</f>
        <v>40836.083333333336</v>
      </c>
    </row>
    <row r="650" spans="1:19" ht="60" x14ac:dyDescent="0.25">
      <c r="A650">
        <v>314</v>
      </c>
      <c r="B650" s="3" t="s">
        <v>315</v>
      </c>
      <c r="C650" s="3" t="s">
        <v>4424</v>
      </c>
      <c r="D650" s="6">
        <v>1000</v>
      </c>
      <c r="E650" s="8">
        <v>3851.5</v>
      </c>
      <c r="F650" t="s">
        <v>8218</v>
      </c>
      <c r="G650" t="s">
        <v>8223</v>
      </c>
      <c r="H650" t="s">
        <v>8245</v>
      </c>
      <c r="I650">
        <v>1362167988</v>
      </c>
      <c r="J650">
        <v>1359575988</v>
      </c>
      <c r="K650" t="b">
        <v>1</v>
      </c>
      <c r="L650">
        <v>120</v>
      </c>
      <c r="M650" t="b">
        <v>1</v>
      </c>
      <c r="N650" t="s">
        <v>8267</v>
      </c>
      <c r="O650">
        <f>ROUND(E650/D650*100,0)</f>
        <v>385</v>
      </c>
      <c r="P650">
        <f>IFERROR(ROUND(E650/L650,2),0)</f>
        <v>32.1</v>
      </c>
      <c r="Q650" s="10" t="s">
        <v>8308</v>
      </c>
      <c r="R650" t="s">
        <v>8313</v>
      </c>
      <c r="S650" s="15">
        <f>(((I650/60)/60)/24)+DATE(1970,1,1)</f>
        <v>41334.833194444444</v>
      </c>
    </row>
    <row r="651" spans="1:19" ht="45" x14ac:dyDescent="0.25">
      <c r="A651">
        <v>390</v>
      </c>
      <c r="B651" s="3" t="s">
        <v>391</v>
      </c>
      <c r="C651" s="3" t="s">
        <v>4500</v>
      </c>
      <c r="D651" s="6">
        <v>1000</v>
      </c>
      <c r="E651" s="8">
        <v>1000</v>
      </c>
      <c r="F651" t="s">
        <v>8218</v>
      </c>
      <c r="G651" t="s">
        <v>8223</v>
      </c>
      <c r="H651" t="s">
        <v>8245</v>
      </c>
      <c r="I651">
        <v>1431046372</v>
      </c>
      <c r="J651">
        <v>1429318372</v>
      </c>
      <c r="K651" t="b">
        <v>0</v>
      </c>
      <c r="L651">
        <v>14</v>
      </c>
      <c r="M651" t="b">
        <v>1</v>
      </c>
      <c r="N651" t="s">
        <v>8267</v>
      </c>
      <c r="O651">
        <f>ROUND(E651/D651*100,0)</f>
        <v>100</v>
      </c>
      <c r="P651">
        <f>IFERROR(ROUND(E651/L651,2),0)</f>
        <v>71.430000000000007</v>
      </c>
      <c r="Q651" s="10" t="s">
        <v>8308</v>
      </c>
      <c r="R651" t="s">
        <v>8313</v>
      </c>
      <c r="S651" s="15">
        <f>(((I651/60)/60)/24)+DATE(1970,1,1)</f>
        <v>42132.036712962959</v>
      </c>
    </row>
    <row r="652" spans="1:19" ht="45" x14ac:dyDescent="0.25">
      <c r="A652">
        <v>410</v>
      </c>
      <c r="B652" s="3" t="s">
        <v>411</v>
      </c>
      <c r="C652" s="3" t="s">
        <v>4520</v>
      </c>
      <c r="D652" s="6">
        <v>1000</v>
      </c>
      <c r="E652" s="8">
        <v>1283</v>
      </c>
      <c r="F652" t="s">
        <v>8218</v>
      </c>
      <c r="G652" t="s">
        <v>8228</v>
      </c>
      <c r="H652" t="s">
        <v>8250</v>
      </c>
      <c r="I652">
        <v>1434670397</v>
      </c>
      <c r="J652">
        <v>1429486397</v>
      </c>
      <c r="K652" t="b">
        <v>0</v>
      </c>
      <c r="L652">
        <v>7</v>
      </c>
      <c r="M652" t="b">
        <v>1</v>
      </c>
      <c r="N652" t="s">
        <v>8267</v>
      </c>
      <c r="O652">
        <f>ROUND(E652/D652*100,0)</f>
        <v>128</v>
      </c>
      <c r="P652">
        <f>IFERROR(ROUND(E652/L652,2),0)</f>
        <v>183.29</v>
      </c>
      <c r="Q652" s="10" t="s">
        <v>8308</v>
      </c>
      <c r="R652" t="s">
        <v>8313</v>
      </c>
      <c r="S652" s="15">
        <f>(((I652/60)/60)/24)+DATE(1970,1,1)</f>
        <v>42173.981446759266</v>
      </c>
    </row>
    <row r="653" spans="1:19" ht="45" x14ac:dyDescent="0.25">
      <c r="A653">
        <v>416</v>
      </c>
      <c r="B653" s="3" t="s">
        <v>417</v>
      </c>
      <c r="C653" s="3" t="s">
        <v>4526</v>
      </c>
      <c r="D653" s="6">
        <v>1000</v>
      </c>
      <c r="E653" s="8">
        <v>1202.17</v>
      </c>
      <c r="F653" t="s">
        <v>8218</v>
      </c>
      <c r="G653" t="s">
        <v>8223</v>
      </c>
      <c r="H653" t="s">
        <v>8245</v>
      </c>
      <c r="I653">
        <v>1391851831</v>
      </c>
      <c r="J653">
        <v>1389259831</v>
      </c>
      <c r="K653" t="b">
        <v>0</v>
      </c>
      <c r="L653">
        <v>25</v>
      </c>
      <c r="M653" t="b">
        <v>1</v>
      </c>
      <c r="N653" t="s">
        <v>8267</v>
      </c>
      <c r="O653">
        <f>ROUND(E653/D653*100,0)</f>
        <v>120</v>
      </c>
      <c r="P653">
        <f>IFERROR(ROUND(E653/L653,2),0)</f>
        <v>48.09</v>
      </c>
      <c r="Q653" s="10" t="s">
        <v>8308</v>
      </c>
      <c r="R653" t="s">
        <v>8313</v>
      </c>
      <c r="S653" s="15">
        <f>(((I653/60)/60)/24)+DATE(1970,1,1)</f>
        <v>41678.396192129629</v>
      </c>
    </row>
    <row r="654" spans="1:19" ht="45" x14ac:dyDescent="0.25">
      <c r="A654">
        <v>780</v>
      </c>
      <c r="B654" s="3" t="s">
        <v>781</v>
      </c>
      <c r="C654" s="3" t="s">
        <v>4890</v>
      </c>
      <c r="D654" s="6">
        <v>1000</v>
      </c>
      <c r="E654" s="8">
        <v>1040</v>
      </c>
      <c r="F654" t="s">
        <v>8218</v>
      </c>
      <c r="G654" t="s">
        <v>8223</v>
      </c>
      <c r="H654" t="s">
        <v>8245</v>
      </c>
      <c r="I654">
        <v>1304439025</v>
      </c>
      <c r="J654">
        <v>1301847025</v>
      </c>
      <c r="K654" t="b">
        <v>0</v>
      </c>
      <c r="L654">
        <v>27</v>
      </c>
      <c r="M654" t="b">
        <v>1</v>
      </c>
      <c r="N654" t="s">
        <v>8274</v>
      </c>
      <c r="O654">
        <f>ROUND(E654/D654*100,0)</f>
        <v>104</v>
      </c>
      <c r="P654">
        <f>IFERROR(ROUND(E654/L654,2),0)</f>
        <v>38.520000000000003</v>
      </c>
      <c r="Q654" s="10" t="s">
        <v>8323</v>
      </c>
      <c r="R654" t="s">
        <v>8324</v>
      </c>
      <c r="S654" s="15">
        <f>(((I654/60)/60)/24)+DATE(1970,1,1)</f>
        <v>40666.673900462964</v>
      </c>
    </row>
    <row r="655" spans="1:19" ht="60" x14ac:dyDescent="0.25">
      <c r="A655">
        <v>784</v>
      </c>
      <c r="B655" s="3" t="s">
        <v>785</v>
      </c>
      <c r="C655" s="3" t="s">
        <v>4894</v>
      </c>
      <c r="D655" s="6">
        <v>1000</v>
      </c>
      <c r="E655" s="8">
        <v>1025</v>
      </c>
      <c r="F655" t="s">
        <v>8218</v>
      </c>
      <c r="G655" t="s">
        <v>8223</v>
      </c>
      <c r="H655" t="s">
        <v>8245</v>
      </c>
      <c r="I655">
        <v>1395023719</v>
      </c>
      <c r="J655">
        <v>1391571319</v>
      </c>
      <c r="K655" t="b">
        <v>0</v>
      </c>
      <c r="L655">
        <v>10</v>
      </c>
      <c r="M655" t="b">
        <v>1</v>
      </c>
      <c r="N655" t="s">
        <v>8274</v>
      </c>
      <c r="O655">
        <f>ROUND(E655/D655*100,0)</f>
        <v>103</v>
      </c>
      <c r="P655">
        <f>IFERROR(ROUND(E655/L655,2),0)</f>
        <v>102.5</v>
      </c>
      <c r="Q655" s="10" t="s">
        <v>8323</v>
      </c>
      <c r="R655" t="s">
        <v>8324</v>
      </c>
      <c r="S655" s="15">
        <f>(((I655/60)/60)/24)+DATE(1970,1,1)</f>
        <v>41715.107858796298</v>
      </c>
    </row>
    <row r="656" spans="1:19" ht="60" x14ac:dyDescent="0.25">
      <c r="A656">
        <v>788</v>
      </c>
      <c r="B656" s="3" t="s">
        <v>789</v>
      </c>
      <c r="C656" s="3" t="s">
        <v>4898</v>
      </c>
      <c r="D656" s="6">
        <v>1000</v>
      </c>
      <c r="E656" s="8">
        <v>2035.05</v>
      </c>
      <c r="F656" t="s">
        <v>8218</v>
      </c>
      <c r="G656" t="s">
        <v>8223</v>
      </c>
      <c r="H656" t="s">
        <v>8245</v>
      </c>
      <c r="I656">
        <v>1341633540</v>
      </c>
      <c r="J656">
        <v>1338336588</v>
      </c>
      <c r="K656" t="b">
        <v>0</v>
      </c>
      <c r="L656">
        <v>34</v>
      </c>
      <c r="M656" t="b">
        <v>1</v>
      </c>
      <c r="N656" t="s">
        <v>8274</v>
      </c>
      <c r="O656">
        <f>ROUND(E656/D656*100,0)</f>
        <v>204</v>
      </c>
      <c r="P656">
        <f>IFERROR(ROUND(E656/L656,2),0)</f>
        <v>59.85</v>
      </c>
      <c r="Q656" s="10" t="s">
        <v>8323</v>
      </c>
      <c r="R656" t="s">
        <v>8324</v>
      </c>
      <c r="S656" s="15">
        <f>(((I656/60)/60)/24)+DATE(1970,1,1)</f>
        <v>41097.165972222225</v>
      </c>
    </row>
    <row r="657" spans="1:19" ht="45" x14ac:dyDescent="0.25">
      <c r="A657">
        <v>811</v>
      </c>
      <c r="B657" s="3" t="s">
        <v>812</v>
      </c>
      <c r="C657" s="3" t="s">
        <v>4921</v>
      </c>
      <c r="D657" s="6">
        <v>1000</v>
      </c>
      <c r="E657" s="8">
        <v>1040</v>
      </c>
      <c r="F657" t="s">
        <v>8218</v>
      </c>
      <c r="G657" t="s">
        <v>8223</v>
      </c>
      <c r="H657" t="s">
        <v>8245</v>
      </c>
      <c r="I657">
        <v>1373475120</v>
      </c>
      <c r="J657">
        <v>1371569202</v>
      </c>
      <c r="K657" t="b">
        <v>0</v>
      </c>
      <c r="L657">
        <v>12</v>
      </c>
      <c r="M657" t="b">
        <v>1</v>
      </c>
      <c r="N657" t="s">
        <v>8274</v>
      </c>
      <c r="O657">
        <f>ROUND(E657/D657*100,0)</f>
        <v>104</v>
      </c>
      <c r="P657">
        <f>IFERROR(ROUND(E657/L657,2),0)</f>
        <v>86.67</v>
      </c>
      <c r="Q657" s="10" t="s">
        <v>8323</v>
      </c>
      <c r="R657" t="s">
        <v>8324</v>
      </c>
      <c r="S657" s="15">
        <f>(((I657/60)/60)/24)+DATE(1970,1,1)</f>
        <v>41465.702777777777</v>
      </c>
    </row>
    <row r="658" spans="1:19" ht="60" x14ac:dyDescent="0.25">
      <c r="A658">
        <v>814</v>
      </c>
      <c r="B658" s="3" t="s">
        <v>815</v>
      </c>
      <c r="C658" s="3" t="s">
        <v>4924</v>
      </c>
      <c r="D658" s="6">
        <v>1000</v>
      </c>
      <c r="E658" s="8">
        <v>1273</v>
      </c>
      <c r="F658" t="s">
        <v>8218</v>
      </c>
      <c r="G658" t="s">
        <v>8223</v>
      </c>
      <c r="H658" t="s">
        <v>8245</v>
      </c>
      <c r="I658">
        <v>1306865040</v>
      </c>
      <c r="J658">
        <v>1305568201</v>
      </c>
      <c r="K658" t="b">
        <v>0</v>
      </c>
      <c r="L658">
        <v>28</v>
      </c>
      <c r="M658" t="b">
        <v>1</v>
      </c>
      <c r="N658" t="s">
        <v>8274</v>
      </c>
      <c r="O658">
        <f>ROUND(E658/D658*100,0)</f>
        <v>127</v>
      </c>
      <c r="P658">
        <f>IFERROR(ROUND(E658/L658,2),0)</f>
        <v>45.46</v>
      </c>
      <c r="Q658" s="10" t="s">
        <v>8323</v>
      </c>
      <c r="R658" t="s">
        <v>8324</v>
      </c>
      <c r="S658" s="15">
        <f>(((I658/60)/60)/24)+DATE(1970,1,1)</f>
        <v>40694.75277777778</v>
      </c>
    </row>
    <row r="659" spans="1:19" ht="60" x14ac:dyDescent="0.25">
      <c r="A659">
        <v>1037</v>
      </c>
      <c r="B659" s="3" t="s">
        <v>1038</v>
      </c>
      <c r="C659" s="3" t="s">
        <v>5147</v>
      </c>
      <c r="D659" s="6">
        <v>1000</v>
      </c>
      <c r="E659" s="8">
        <v>1021</v>
      </c>
      <c r="F659" t="s">
        <v>8218</v>
      </c>
      <c r="G659" t="s">
        <v>8223</v>
      </c>
      <c r="H659" t="s">
        <v>8245</v>
      </c>
      <c r="I659">
        <v>1431925200</v>
      </c>
      <c r="J659">
        <v>1429991062</v>
      </c>
      <c r="K659" t="b">
        <v>0</v>
      </c>
      <c r="L659">
        <v>21</v>
      </c>
      <c r="M659" t="b">
        <v>1</v>
      </c>
      <c r="N659" t="s">
        <v>8278</v>
      </c>
      <c r="O659">
        <f>ROUND(E659/D659*100,0)</f>
        <v>102</v>
      </c>
      <c r="P659">
        <f>IFERROR(ROUND(E659/L659,2),0)</f>
        <v>48.62</v>
      </c>
      <c r="Q659" s="10" t="s">
        <v>8323</v>
      </c>
      <c r="R659" t="s">
        <v>8328</v>
      </c>
      <c r="S659" s="15">
        <f>(((I659/60)/60)/24)+DATE(1970,1,1)</f>
        <v>42142.208333333328</v>
      </c>
    </row>
    <row r="660" spans="1:19" ht="60" x14ac:dyDescent="0.25">
      <c r="A660">
        <v>1211</v>
      </c>
      <c r="B660" s="3" t="s">
        <v>1212</v>
      </c>
      <c r="C660" s="3" t="s">
        <v>5321</v>
      </c>
      <c r="D660" s="6">
        <v>1000</v>
      </c>
      <c r="E660" s="8">
        <v>1011</v>
      </c>
      <c r="F660" t="s">
        <v>8218</v>
      </c>
      <c r="G660" t="s">
        <v>8228</v>
      </c>
      <c r="H660" t="s">
        <v>8250</v>
      </c>
      <c r="I660">
        <v>1465505261</v>
      </c>
      <c r="J660">
        <v>1464209261</v>
      </c>
      <c r="K660" t="b">
        <v>0</v>
      </c>
      <c r="L660">
        <v>6</v>
      </c>
      <c r="M660" t="b">
        <v>1</v>
      </c>
      <c r="N660" t="s">
        <v>8283</v>
      </c>
      <c r="O660">
        <f>ROUND(E660/D660*100,0)</f>
        <v>101</v>
      </c>
      <c r="P660">
        <f>IFERROR(ROUND(E660/L660,2),0)</f>
        <v>168.5</v>
      </c>
      <c r="Q660" s="10" t="s">
        <v>8336</v>
      </c>
      <c r="R660" t="s">
        <v>8337</v>
      </c>
      <c r="S660" s="15">
        <f>(((I660/60)/60)/24)+DATE(1970,1,1)</f>
        <v>42530.866446759261</v>
      </c>
    </row>
    <row r="661" spans="1:19" ht="45" x14ac:dyDescent="0.25">
      <c r="A661">
        <v>1283</v>
      </c>
      <c r="B661" s="3" t="s">
        <v>1284</v>
      </c>
      <c r="C661" s="3" t="s">
        <v>5393</v>
      </c>
      <c r="D661" s="6">
        <v>1000</v>
      </c>
      <c r="E661" s="8">
        <v>2110.5</v>
      </c>
      <c r="F661" t="s">
        <v>8218</v>
      </c>
      <c r="G661" t="s">
        <v>8223</v>
      </c>
      <c r="H661" t="s">
        <v>8245</v>
      </c>
      <c r="I661">
        <v>1362974400</v>
      </c>
      <c r="J661">
        <v>1360948389</v>
      </c>
      <c r="K661" t="b">
        <v>1</v>
      </c>
      <c r="L661">
        <v>22</v>
      </c>
      <c r="M661" t="b">
        <v>1</v>
      </c>
      <c r="N661" t="s">
        <v>8274</v>
      </c>
      <c r="O661">
        <f>ROUND(E661/D661*100,0)</f>
        <v>211</v>
      </c>
      <c r="P661">
        <f>IFERROR(ROUND(E661/L661,2),0)</f>
        <v>95.93</v>
      </c>
      <c r="Q661" s="10" t="s">
        <v>8323</v>
      </c>
      <c r="R661" t="s">
        <v>8324</v>
      </c>
      <c r="S661" s="15">
        <f>(((I661/60)/60)/24)+DATE(1970,1,1)</f>
        <v>41344.166666666664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 s="15">
        <f>(((I662/60)/60)/24)+DATE(1970,1,1)</f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 s="15">
        <f>(((I663/60)/60)/24)+DATE(1970,1,1)</f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 s="15">
        <f>(((I664/60)/60)/24)+DATE(1970,1,1)</f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 s="15">
        <f>(((I665/60)/60)/24)+DATE(1970,1,1)</f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 s="15">
        <f>(((I666/60)/60)/24)+DATE(1970,1,1)</f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 s="15">
        <f>(((I667/60)/60)/24)+DATE(1970,1,1)</f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 s="15">
        <f>(((I668/60)/60)/24)+DATE(1970,1,1)</f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 s="15">
        <f>(((I669/60)/60)/24)+DATE(1970,1,1)</f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 s="15">
        <f>(((I670/60)/60)/24)+DATE(1970,1,1)</f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 s="15">
        <f>(((I671/60)/60)/24)+DATE(1970,1,1)</f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 s="15">
        <f>(((I672/60)/60)/24)+DATE(1970,1,1)</f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 s="15">
        <f>(((I673/60)/60)/24)+DATE(1970,1,1)</f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 s="15">
        <f>(((I674/60)/60)/24)+DATE(1970,1,1)</f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 s="15">
        <f>(((I675/60)/60)/24)+DATE(1970,1,1)</f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 s="15">
        <f>(((I676/60)/60)/24)+DATE(1970,1,1)</f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 s="15">
        <f>(((I677/60)/60)/24)+DATE(1970,1,1)</f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 s="15">
        <f>(((I678/60)/60)/24)+DATE(1970,1,1)</f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 s="15">
        <f>(((I679/60)/60)/24)+DATE(1970,1,1)</f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 s="15">
        <f>(((I680/60)/60)/24)+DATE(1970,1,1)</f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 s="15">
        <f>(((I681/60)/60)/24)+DATE(1970,1,1)</f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 s="15">
        <f>(((I682/60)/60)/24)+DATE(1970,1,1)</f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 s="15">
        <f>(((I683/60)/60)/24)+DATE(1970,1,1)</f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 s="15">
        <f>(((I684/60)/60)/24)+DATE(1970,1,1)</f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 s="15">
        <f>(((I685/60)/60)/24)+DATE(1970,1,1)</f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 s="15">
        <f>(((I686/60)/60)/24)+DATE(1970,1,1)</f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 s="15">
        <f>(((I687/60)/60)/24)+DATE(1970,1,1)</f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 s="15">
        <f>(((I688/60)/60)/24)+DATE(1970,1,1)</f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 s="15">
        <f>(((I689/60)/60)/24)+DATE(1970,1,1)</f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 s="15">
        <f>(((I690/60)/60)/24)+DATE(1970,1,1)</f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 s="15">
        <f>(((I691/60)/60)/24)+DATE(1970,1,1)</f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 s="15">
        <f>(((I692/60)/60)/24)+DATE(1970,1,1)</f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 s="15">
        <f>(((I693/60)/60)/24)+DATE(1970,1,1)</f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 s="15">
        <f>(((I694/60)/60)/24)+DATE(1970,1,1)</f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 s="15">
        <f>(((I695/60)/60)/24)+DATE(1970,1,1)</f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 s="15">
        <f>(((I696/60)/60)/24)+DATE(1970,1,1)</f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 s="15">
        <f>(((I697/60)/60)/24)+DATE(1970,1,1)</f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 s="15">
        <f>(((I698/60)/60)/24)+DATE(1970,1,1)</f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 s="15">
        <f>(((I699/60)/60)/24)+DATE(1970,1,1)</f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 s="15">
        <f>(((I700/60)/60)/24)+DATE(1970,1,1)</f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 s="15">
        <f>(((I701/60)/60)/24)+DATE(1970,1,1)</f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 s="15">
        <f>(((I702/60)/60)/24)+DATE(1970,1,1)</f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 s="15">
        <f>(((I703/60)/60)/24)+DATE(1970,1,1)</f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 s="15">
        <f>(((I704/60)/60)/24)+DATE(1970,1,1)</f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 s="15">
        <f>(((I705/60)/60)/24)+DATE(1970,1,1)</f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 s="15">
        <f>(((I706/60)/60)/24)+DATE(1970,1,1)</f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 s="15">
        <f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 s="15">
        <f>(((I708/60)/60)/24)+DATE(1970,1,1)</f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 s="15">
        <f>(((I709/60)/60)/24)+DATE(1970,1,1)</f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 s="15">
        <f>(((I710/60)/60)/24)+DATE(1970,1,1)</f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 s="15">
        <f>(((I711/60)/60)/24)+DATE(1970,1,1)</f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 s="15">
        <f>(((I712/60)/60)/24)+DATE(1970,1,1)</f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 s="15">
        <f>(((I713/60)/60)/24)+DATE(1970,1,1)</f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 s="15">
        <f>(((I714/60)/60)/24)+DATE(1970,1,1)</f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 s="15">
        <f>(((I715/60)/60)/24)+DATE(1970,1,1)</f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 s="15">
        <f>(((I716/60)/60)/24)+DATE(1970,1,1)</f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 s="15">
        <f>(((I717/60)/60)/24)+DATE(1970,1,1)</f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 s="15">
        <f>(((I718/60)/60)/24)+DATE(1970,1,1)</f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 s="15">
        <f>(((I719/60)/60)/24)+DATE(1970,1,1)</f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 s="15">
        <f>(((I720/60)/60)/24)+DATE(1970,1,1)</f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 s="15">
        <f>(((I721/60)/60)/24)+DATE(1970,1,1)</f>
        <v>42423.040231481486</v>
      </c>
    </row>
    <row r="722" spans="1:19" ht="45" x14ac:dyDescent="0.25">
      <c r="A722">
        <v>1353</v>
      </c>
      <c r="B722" s="3" t="s">
        <v>1354</v>
      </c>
      <c r="C722" s="3" t="s">
        <v>5463</v>
      </c>
      <c r="D722" s="6">
        <v>1000</v>
      </c>
      <c r="E722" s="8">
        <v>1336</v>
      </c>
      <c r="F722" t="s">
        <v>8218</v>
      </c>
      <c r="G722" t="s">
        <v>8223</v>
      </c>
      <c r="H722" t="s">
        <v>8245</v>
      </c>
      <c r="I722">
        <v>1362960000</v>
      </c>
      <c r="J722">
        <v>1359946188</v>
      </c>
      <c r="K722" t="b">
        <v>0</v>
      </c>
      <c r="L722">
        <v>42</v>
      </c>
      <c r="M722" t="b">
        <v>1</v>
      </c>
      <c r="N722" t="s">
        <v>8272</v>
      </c>
      <c r="O722">
        <f>ROUND(E722/D722*100,0)</f>
        <v>134</v>
      </c>
      <c r="P722">
        <f>IFERROR(ROUND(E722/L722,2),0)</f>
        <v>31.81</v>
      </c>
      <c r="Q722" s="10" t="s">
        <v>8320</v>
      </c>
      <c r="R722" t="s">
        <v>8321</v>
      </c>
      <c r="S722" s="15">
        <f>(((I722/60)/60)/24)+DATE(1970,1,1)</f>
        <v>41344</v>
      </c>
    </row>
    <row r="723" spans="1:19" ht="45" x14ac:dyDescent="0.25">
      <c r="A723">
        <v>1362</v>
      </c>
      <c r="B723" s="3" t="s">
        <v>1363</v>
      </c>
      <c r="C723" s="3" t="s">
        <v>5472</v>
      </c>
      <c r="D723" s="6">
        <v>1000</v>
      </c>
      <c r="E723" s="8">
        <v>1091</v>
      </c>
      <c r="F723" t="s">
        <v>8218</v>
      </c>
      <c r="G723" t="s">
        <v>8223</v>
      </c>
      <c r="H723" t="s">
        <v>8245</v>
      </c>
      <c r="I723">
        <v>1378592731</v>
      </c>
      <c r="J723">
        <v>1373408731</v>
      </c>
      <c r="K723" t="b">
        <v>0</v>
      </c>
      <c r="L723">
        <v>25</v>
      </c>
      <c r="M723" t="b">
        <v>1</v>
      </c>
      <c r="N723" t="s">
        <v>8272</v>
      </c>
      <c r="O723">
        <f>ROUND(E723/D723*100,0)</f>
        <v>109</v>
      </c>
      <c r="P723">
        <f>IFERROR(ROUND(E723/L723,2),0)</f>
        <v>43.64</v>
      </c>
      <c r="Q723" s="10" t="s">
        <v>8320</v>
      </c>
      <c r="R723" t="s">
        <v>8321</v>
      </c>
      <c r="S723" s="15">
        <f>(((I723/60)/60)/24)+DATE(1970,1,1)</f>
        <v>41524.934386574074</v>
      </c>
    </row>
    <row r="724" spans="1:19" ht="60" x14ac:dyDescent="0.25">
      <c r="A724">
        <v>1613</v>
      </c>
      <c r="B724" s="3" t="s">
        <v>1614</v>
      </c>
      <c r="C724" s="3" t="s">
        <v>5723</v>
      </c>
      <c r="D724" s="6">
        <v>1000</v>
      </c>
      <c r="E724" s="8">
        <v>1015</v>
      </c>
      <c r="F724" t="s">
        <v>8218</v>
      </c>
      <c r="G724" t="s">
        <v>8223</v>
      </c>
      <c r="H724" t="s">
        <v>8245</v>
      </c>
      <c r="I724">
        <v>1342921202</v>
      </c>
      <c r="J724">
        <v>1340329202</v>
      </c>
      <c r="K724" t="b">
        <v>0</v>
      </c>
      <c r="L724">
        <v>26</v>
      </c>
      <c r="M724" t="b">
        <v>1</v>
      </c>
      <c r="N724" t="s">
        <v>8274</v>
      </c>
      <c r="O724">
        <f>ROUND(E724/D724*100,0)</f>
        <v>102</v>
      </c>
      <c r="P724">
        <f>IFERROR(ROUND(E724/L724,2),0)</f>
        <v>39.04</v>
      </c>
      <c r="Q724" s="10" t="s">
        <v>8323</v>
      </c>
      <c r="R724" t="s">
        <v>8324</v>
      </c>
      <c r="S724" s="15">
        <f>(((I724/60)/60)/24)+DATE(1970,1,1)</f>
        <v>41112.069467592592</v>
      </c>
    </row>
    <row r="725" spans="1:19" ht="30" x14ac:dyDescent="0.25">
      <c r="A725">
        <v>1620</v>
      </c>
      <c r="B725" s="3" t="s">
        <v>1621</v>
      </c>
      <c r="C725" s="3" t="s">
        <v>5730</v>
      </c>
      <c r="D725" s="6">
        <v>1000</v>
      </c>
      <c r="E725" s="8">
        <v>1130</v>
      </c>
      <c r="F725" t="s">
        <v>8218</v>
      </c>
      <c r="G725" t="s">
        <v>8223</v>
      </c>
      <c r="H725" t="s">
        <v>8245</v>
      </c>
      <c r="I725">
        <v>1361606940</v>
      </c>
      <c r="J725">
        <v>1361002140</v>
      </c>
      <c r="K725" t="b">
        <v>0</v>
      </c>
      <c r="L725">
        <v>17</v>
      </c>
      <c r="M725" t="b">
        <v>1</v>
      </c>
      <c r="N725" t="s">
        <v>8274</v>
      </c>
      <c r="O725">
        <f>ROUND(E725/D725*100,0)</f>
        <v>113</v>
      </c>
      <c r="P725">
        <f>IFERROR(ROUND(E725/L725,2),0)</f>
        <v>66.47</v>
      </c>
      <c r="Q725" s="10" t="s">
        <v>8323</v>
      </c>
      <c r="R725" t="s">
        <v>8324</v>
      </c>
      <c r="S725" s="15">
        <f>(((I725/60)/60)/24)+DATE(1970,1,1)</f>
        <v>41328.339583333334</v>
      </c>
    </row>
    <row r="726" spans="1:19" ht="45" x14ac:dyDescent="0.25">
      <c r="A726">
        <v>1624</v>
      </c>
      <c r="B726" s="3" t="s">
        <v>1625</v>
      </c>
      <c r="C726" s="3" t="s">
        <v>5734</v>
      </c>
      <c r="D726" s="6">
        <v>1000</v>
      </c>
      <c r="E726" s="8">
        <v>1180</v>
      </c>
      <c r="F726" t="s">
        <v>8218</v>
      </c>
      <c r="G726" t="s">
        <v>8223</v>
      </c>
      <c r="H726" t="s">
        <v>8245</v>
      </c>
      <c r="I726">
        <v>1357721335</v>
      </c>
      <c r="J726">
        <v>1354265335</v>
      </c>
      <c r="K726" t="b">
        <v>0</v>
      </c>
      <c r="L726">
        <v>25</v>
      </c>
      <c r="M726" t="b">
        <v>1</v>
      </c>
      <c r="N726" t="s">
        <v>8274</v>
      </c>
      <c r="O726">
        <f>ROUND(E726/D726*100,0)</f>
        <v>118</v>
      </c>
      <c r="P726">
        <f>IFERROR(ROUND(E726/L726,2),0)</f>
        <v>47.2</v>
      </c>
      <c r="Q726" s="10" t="s">
        <v>8323</v>
      </c>
      <c r="R726" t="s">
        <v>8324</v>
      </c>
      <c r="S726" s="15">
        <f>(((I726/60)/60)/24)+DATE(1970,1,1)</f>
        <v>41283.367303240739</v>
      </c>
    </row>
    <row r="727" spans="1:19" ht="30" x14ac:dyDescent="0.25">
      <c r="A727">
        <v>1638</v>
      </c>
      <c r="B727" s="3" t="s">
        <v>1639</v>
      </c>
      <c r="C727" s="3" t="s">
        <v>5748</v>
      </c>
      <c r="D727" s="6">
        <v>1000</v>
      </c>
      <c r="E727" s="8">
        <v>1050</v>
      </c>
      <c r="F727" t="s">
        <v>8218</v>
      </c>
      <c r="G727" t="s">
        <v>8223</v>
      </c>
      <c r="H727" t="s">
        <v>8245</v>
      </c>
      <c r="I727">
        <v>1362086700</v>
      </c>
      <c r="J727">
        <v>1358180968</v>
      </c>
      <c r="K727" t="b">
        <v>0</v>
      </c>
      <c r="L727">
        <v>27</v>
      </c>
      <c r="M727" t="b">
        <v>1</v>
      </c>
      <c r="N727" t="s">
        <v>8274</v>
      </c>
      <c r="O727">
        <f>ROUND(E727/D727*100,0)</f>
        <v>105</v>
      </c>
      <c r="P727">
        <f>IFERROR(ROUND(E727/L727,2),0)</f>
        <v>38.89</v>
      </c>
      <c r="Q727" s="10" t="s">
        <v>8323</v>
      </c>
      <c r="R727" t="s">
        <v>8324</v>
      </c>
      <c r="S727" s="15">
        <f>(((I727/60)/60)/24)+DATE(1970,1,1)</f>
        <v>41333.892361111109</v>
      </c>
    </row>
    <row r="728" spans="1:19" ht="45" x14ac:dyDescent="0.25">
      <c r="A728">
        <v>1663</v>
      </c>
      <c r="B728" s="3" t="s">
        <v>1664</v>
      </c>
      <c r="C728" s="3" t="s">
        <v>5773</v>
      </c>
      <c r="D728" s="6">
        <v>1000</v>
      </c>
      <c r="E728" s="8">
        <v>1080</v>
      </c>
      <c r="F728" t="s">
        <v>8218</v>
      </c>
      <c r="G728" t="s">
        <v>8223</v>
      </c>
      <c r="H728" t="s">
        <v>8245</v>
      </c>
      <c r="I728">
        <v>1422750707</v>
      </c>
      <c r="J728">
        <v>1420158707</v>
      </c>
      <c r="K728" t="b">
        <v>0</v>
      </c>
      <c r="L728">
        <v>32</v>
      </c>
      <c r="M728" t="b">
        <v>1</v>
      </c>
      <c r="N728" t="s">
        <v>8290</v>
      </c>
      <c r="O728">
        <f>ROUND(E728/D728*100,0)</f>
        <v>108</v>
      </c>
      <c r="P728">
        <f>IFERROR(ROUND(E728/L728,2),0)</f>
        <v>33.75</v>
      </c>
      <c r="Q728" s="10" t="s">
        <v>8323</v>
      </c>
      <c r="R728" t="s">
        <v>8344</v>
      </c>
      <c r="S728" s="15">
        <f>(((I728/60)/60)/24)+DATE(1970,1,1)</f>
        <v>42036.02207175926</v>
      </c>
    </row>
    <row r="729" spans="1:19" ht="60" x14ac:dyDescent="0.25">
      <c r="A729">
        <v>1670</v>
      </c>
      <c r="B729" s="3" t="s">
        <v>1671</v>
      </c>
      <c r="C729" s="3" t="s">
        <v>5780</v>
      </c>
      <c r="D729" s="6">
        <v>1000</v>
      </c>
      <c r="E729" s="8">
        <v>1026</v>
      </c>
      <c r="F729" t="s">
        <v>8218</v>
      </c>
      <c r="G729" t="s">
        <v>8223</v>
      </c>
      <c r="H729" t="s">
        <v>8245</v>
      </c>
      <c r="I729">
        <v>1278302400</v>
      </c>
      <c r="J729">
        <v>1273961999</v>
      </c>
      <c r="K729" t="b">
        <v>0</v>
      </c>
      <c r="L729">
        <v>23</v>
      </c>
      <c r="M729" t="b">
        <v>1</v>
      </c>
      <c r="N729" t="s">
        <v>8290</v>
      </c>
      <c r="O729">
        <f>ROUND(E729/D729*100,0)</f>
        <v>103</v>
      </c>
      <c r="P729">
        <f>IFERROR(ROUND(E729/L729,2),0)</f>
        <v>44.61</v>
      </c>
      <c r="Q729" s="10" t="s">
        <v>8323</v>
      </c>
      <c r="R729" t="s">
        <v>8344</v>
      </c>
      <c r="S729" s="15">
        <f>(((I729/60)/60)/24)+DATE(1970,1,1)</f>
        <v>40364.166666666664</v>
      </c>
    </row>
    <row r="730" spans="1:19" ht="30" x14ac:dyDescent="0.25">
      <c r="A730">
        <v>1675</v>
      </c>
      <c r="B730" s="3" t="s">
        <v>1676</v>
      </c>
      <c r="C730" s="3" t="s">
        <v>5785</v>
      </c>
      <c r="D730" s="6">
        <v>1000</v>
      </c>
      <c r="E730" s="8">
        <v>1374.16</v>
      </c>
      <c r="F730" t="s">
        <v>8218</v>
      </c>
      <c r="G730" t="s">
        <v>8223</v>
      </c>
      <c r="H730" t="s">
        <v>8245</v>
      </c>
      <c r="I730">
        <v>1318802580</v>
      </c>
      <c r="J730">
        <v>1316194540</v>
      </c>
      <c r="K730" t="b">
        <v>0</v>
      </c>
      <c r="L730">
        <v>34</v>
      </c>
      <c r="M730" t="b">
        <v>1</v>
      </c>
      <c r="N730" t="s">
        <v>8290</v>
      </c>
      <c r="O730">
        <f>ROUND(E730/D730*100,0)</f>
        <v>137</v>
      </c>
      <c r="P730">
        <f>IFERROR(ROUND(E730/L730,2),0)</f>
        <v>40.42</v>
      </c>
      <c r="Q730" s="10" t="s">
        <v>8323</v>
      </c>
      <c r="R730" t="s">
        <v>8344</v>
      </c>
      <c r="S730" s="15">
        <f>(((I730/60)/60)/24)+DATE(1970,1,1)</f>
        <v>40832.918749999997</v>
      </c>
    </row>
    <row r="731" spans="1:19" ht="30" x14ac:dyDescent="0.25">
      <c r="A731">
        <v>1680</v>
      </c>
      <c r="B731" s="3" t="s">
        <v>1681</v>
      </c>
      <c r="C731" s="3" t="s">
        <v>5790</v>
      </c>
      <c r="D731" s="6">
        <v>1000</v>
      </c>
      <c r="E731" s="8">
        <v>1175</v>
      </c>
      <c r="F731" t="s">
        <v>8218</v>
      </c>
      <c r="G731" t="s">
        <v>8223</v>
      </c>
      <c r="H731" t="s">
        <v>8245</v>
      </c>
      <c r="I731">
        <v>1405188667</v>
      </c>
      <c r="J731">
        <v>1402596667</v>
      </c>
      <c r="K731" t="b">
        <v>0</v>
      </c>
      <c r="L731">
        <v>25</v>
      </c>
      <c r="M731" t="b">
        <v>1</v>
      </c>
      <c r="N731" t="s">
        <v>8290</v>
      </c>
      <c r="O731">
        <f>ROUND(E731/D731*100,0)</f>
        <v>118</v>
      </c>
      <c r="P731">
        <f>IFERROR(ROUND(E731/L731,2),0)</f>
        <v>47</v>
      </c>
      <c r="Q731" s="10" t="s">
        <v>8323</v>
      </c>
      <c r="R731" t="s">
        <v>8344</v>
      </c>
      <c r="S731" s="15">
        <f>(((I731/60)/60)/24)+DATE(1970,1,1)</f>
        <v>41832.757719907408</v>
      </c>
    </row>
    <row r="732" spans="1:19" ht="60" x14ac:dyDescent="0.25">
      <c r="A732">
        <v>1758</v>
      </c>
      <c r="B732" s="3" t="s">
        <v>1759</v>
      </c>
      <c r="C732" s="3" t="s">
        <v>5868</v>
      </c>
      <c r="D732" s="6">
        <v>1000</v>
      </c>
      <c r="E732" s="8">
        <v>1147</v>
      </c>
      <c r="F732" t="s">
        <v>8218</v>
      </c>
      <c r="G732" t="s">
        <v>8223</v>
      </c>
      <c r="H732" t="s">
        <v>8245</v>
      </c>
      <c r="I732">
        <v>1468536992</v>
      </c>
      <c r="J732">
        <v>1463352992</v>
      </c>
      <c r="K732" t="b">
        <v>0</v>
      </c>
      <c r="L732">
        <v>27</v>
      </c>
      <c r="M732" t="b">
        <v>1</v>
      </c>
      <c r="N732" t="s">
        <v>8283</v>
      </c>
      <c r="O732">
        <f>ROUND(E732/D732*100,0)</f>
        <v>115</v>
      </c>
      <c r="P732">
        <f>IFERROR(ROUND(E732/L732,2),0)</f>
        <v>42.48</v>
      </c>
      <c r="Q732" s="10" t="s">
        <v>8336</v>
      </c>
      <c r="R732" t="s">
        <v>8337</v>
      </c>
      <c r="S732" s="15">
        <f>(((I732/60)/60)/24)+DATE(1970,1,1)</f>
        <v>42565.955925925926</v>
      </c>
    </row>
    <row r="733" spans="1:19" ht="45" x14ac:dyDescent="0.25">
      <c r="A733">
        <v>1831</v>
      </c>
      <c r="B733" s="3" t="s">
        <v>1832</v>
      </c>
      <c r="C733" s="3" t="s">
        <v>5941</v>
      </c>
      <c r="D733" s="6">
        <v>1000</v>
      </c>
      <c r="E733" s="8">
        <v>1030</v>
      </c>
      <c r="F733" t="s">
        <v>8218</v>
      </c>
      <c r="G733" t="s">
        <v>8223</v>
      </c>
      <c r="H733" t="s">
        <v>8245</v>
      </c>
      <c r="I733">
        <v>1336866863</v>
      </c>
      <c r="J733">
        <v>1335570863</v>
      </c>
      <c r="K733" t="b">
        <v>0</v>
      </c>
      <c r="L733">
        <v>14</v>
      </c>
      <c r="M733" t="b">
        <v>1</v>
      </c>
      <c r="N733" t="s">
        <v>8274</v>
      </c>
      <c r="O733">
        <f>ROUND(E733/D733*100,0)</f>
        <v>103</v>
      </c>
      <c r="P733">
        <f>IFERROR(ROUND(E733/L733,2),0)</f>
        <v>73.569999999999993</v>
      </c>
      <c r="Q733" s="10" t="s">
        <v>8323</v>
      </c>
      <c r="R733" t="s">
        <v>8324</v>
      </c>
      <c r="S733" s="15">
        <f>(((I733/60)/60)/24)+DATE(1970,1,1)</f>
        <v>41041.996099537035</v>
      </c>
    </row>
    <row r="734" spans="1:19" ht="60" x14ac:dyDescent="0.25">
      <c r="A734">
        <v>1838</v>
      </c>
      <c r="B734" s="3" t="s">
        <v>1839</v>
      </c>
      <c r="C734" s="3" t="s">
        <v>5948</v>
      </c>
      <c r="D734" s="6">
        <v>1000</v>
      </c>
      <c r="E734" s="8">
        <v>1001.49</v>
      </c>
      <c r="F734" t="s">
        <v>8218</v>
      </c>
      <c r="G734" t="s">
        <v>8223</v>
      </c>
      <c r="H734" t="s">
        <v>8245</v>
      </c>
      <c r="I734">
        <v>1317438000</v>
      </c>
      <c r="J734">
        <v>1314989557</v>
      </c>
      <c r="K734" t="b">
        <v>0</v>
      </c>
      <c r="L734">
        <v>28</v>
      </c>
      <c r="M734" t="b">
        <v>1</v>
      </c>
      <c r="N734" t="s">
        <v>8274</v>
      </c>
      <c r="O734">
        <f>ROUND(E734/D734*100,0)</f>
        <v>100</v>
      </c>
      <c r="P734">
        <f>IFERROR(ROUND(E734/L734,2),0)</f>
        <v>35.770000000000003</v>
      </c>
      <c r="Q734" s="10" t="s">
        <v>8323</v>
      </c>
      <c r="R734" t="s">
        <v>8324</v>
      </c>
      <c r="S734" s="15">
        <f>(((I734/60)/60)/24)+DATE(1970,1,1)</f>
        <v>40817.125</v>
      </c>
    </row>
    <row r="735" spans="1:19" ht="45" x14ac:dyDescent="0.25">
      <c r="A735">
        <v>1839</v>
      </c>
      <c r="B735" s="3" t="s">
        <v>1840</v>
      </c>
      <c r="C735" s="3" t="s">
        <v>5949</v>
      </c>
      <c r="D735" s="6">
        <v>1000</v>
      </c>
      <c r="E735" s="8">
        <v>2053</v>
      </c>
      <c r="F735" t="s">
        <v>8218</v>
      </c>
      <c r="G735" t="s">
        <v>8223</v>
      </c>
      <c r="H735" t="s">
        <v>8245</v>
      </c>
      <c r="I735">
        <v>1475342382</v>
      </c>
      <c r="J735">
        <v>1472750382</v>
      </c>
      <c r="K735" t="b">
        <v>0</v>
      </c>
      <c r="L735">
        <v>45</v>
      </c>
      <c r="M735" t="b">
        <v>1</v>
      </c>
      <c r="N735" t="s">
        <v>8274</v>
      </c>
      <c r="O735">
        <f>ROUND(E735/D735*100,0)</f>
        <v>205</v>
      </c>
      <c r="P735">
        <f>IFERROR(ROUND(E735/L735,2),0)</f>
        <v>45.62</v>
      </c>
      <c r="Q735" s="10" t="s">
        <v>8323</v>
      </c>
      <c r="R735" t="s">
        <v>8324</v>
      </c>
      <c r="S735" s="15">
        <f>(((I735/60)/60)/24)+DATE(1970,1,1)</f>
        <v>42644.722013888888</v>
      </c>
    </row>
    <row r="736" spans="1:19" ht="90" x14ac:dyDescent="0.25">
      <c r="A736">
        <v>1845</v>
      </c>
      <c r="B736" s="3" t="s">
        <v>1846</v>
      </c>
      <c r="C736" s="3" t="s">
        <v>5955</v>
      </c>
      <c r="D736" s="6">
        <v>1000</v>
      </c>
      <c r="E736" s="8">
        <v>1000</v>
      </c>
      <c r="F736" t="s">
        <v>8218</v>
      </c>
      <c r="G736" t="s">
        <v>8223</v>
      </c>
      <c r="H736" t="s">
        <v>8245</v>
      </c>
      <c r="I736">
        <v>1466139300</v>
      </c>
      <c r="J736">
        <v>1464854398</v>
      </c>
      <c r="K736" t="b">
        <v>0</v>
      </c>
      <c r="L736">
        <v>19</v>
      </c>
      <c r="M736" t="b">
        <v>1</v>
      </c>
      <c r="N736" t="s">
        <v>8274</v>
      </c>
      <c r="O736">
        <f>ROUND(E736/D736*100,0)</f>
        <v>100</v>
      </c>
      <c r="P736">
        <f>IFERROR(ROUND(E736/L736,2),0)</f>
        <v>52.63</v>
      </c>
      <c r="Q736" s="10" t="s">
        <v>8323</v>
      </c>
      <c r="R736" t="s">
        <v>8324</v>
      </c>
      <c r="S736" s="15">
        <f>(((I736/60)/60)/24)+DATE(1970,1,1)</f>
        <v>42538.204861111109</v>
      </c>
    </row>
    <row r="737" spans="1:19" ht="60" x14ac:dyDescent="0.25">
      <c r="A737">
        <v>1884</v>
      </c>
      <c r="B737" s="3" t="s">
        <v>1885</v>
      </c>
      <c r="C737" s="3" t="s">
        <v>5994</v>
      </c>
      <c r="D737" s="6">
        <v>1000</v>
      </c>
      <c r="E737" s="8">
        <v>1351</v>
      </c>
      <c r="F737" t="s">
        <v>8218</v>
      </c>
      <c r="G737" t="s">
        <v>8223</v>
      </c>
      <c r="H737" t="s">
        <v>8245</v>
      </c>
      <c r="I737">
        <v>1354017600</v>
      </c>
      <c r="J737">
        <v>1350967535</v>
      </c>
      <c r="K737" t="b">
        <v>0</v>
      </c>
      <c r="L737">
        <v>26</v>
      </c>
      <c r="M737" t="b">
        <v>1</v>
      </c>
      <c r="N737" t="s">
        <v>8277</v>
      </c>
      <c r="O737">
        <f>ROUND(E737/D737*100,0)</f>
        <v>135</v>
      </c>
      <c r="P737">
        <f>IFERROR(ROUND(E737/L737,2),0)</f>
        <v>51.96</v>
      </c>
      <c r="Q737" s="10" t="s">
        <v>8323</v>
      </c>
      <c r="R737" t="s">
        <v>8327</v>
      </c>
      <c r="S737" s="15">
        <f>(((I737/60)/60)/24)+DATE(1970,1,1)</f>
        <v>41240.5</v>
      </c>
    </row>
    <row r="738" spans="1:19" ht="30" x14ac:dyDescent="0.25">
      <c r="A738">
        <v>1894</v>
      </c>
      <c r="B738" s="3" t="s">
        <v>1895</v>
      </c>
      <c r="C738" s="3" t="s">
        <v>6004</v>
      </c>
      <c r="D738" s="6">
        <v>1000</v>
      </c>
      <c r="E738" s="8">
        <v>1145</v>
      </c>
      <c r="F738" t="s">
        <v>8218</v>
      </c>
      <c r="G738" t="s">
        <v>8223</v>
      </c>
      <c r="H738" t="s">
        <v>8245</v>
      </c>
      <c r="I738">
        <v>1329082983</v>
      </c>
      <c r="J738">
        <v>1326404583</v>
      </c>
      <c r="K738" t="b">
        <v>0</v>
      </c>
      <c r="L738">
        <v>20</v>
      </c>
      <c r="M738" t="b">
        <v>1</v>
      </c>
      <c r="N738" t="s">
        <v>8277</v>
      </c>
      <c r="O738">
        <f>ROUND(E738/D738*100,0)</f>
        <v>115</v>
      </c>
      <c r="P738">
        <f>IFERROR(ROUND(E738/L738,2),0)</f>
        <v>57.25</v>
      </c>
      <c r="Q738" s="10" t="s">
        <v>8323</v>
      </c>
      <c r="R738" t="s">
        <v>8327</v>
      </c>
      <c r="S738" s="15">
        <f>(((I738/60)/60)/24)+DATE(1970,1,1)</f>
        <v>40951.904895833337</v>
      </c>
    </row>
    <row r="739" spans="1:19" ht="45" x14ac:dyDescent="0.25">
      <c r="A739">
        <v>1898</v>
      </c>
      <c r="B739" s="3" t="s">
        <v>1899</v>
      </c>
      <c r="C739" s="3" t="s">
        <v>6008</v>
      </c>
      <c r="D739" s="6">
        <v>1000</v>
      </c>
      <c r="E739" s="8">
        <v>1445</v>
      </c>
      <c r="F739" t="s">
        <v>8218</v>
      </c>
      <c r="G739" t="s">
        <v>8223</v>
      </c>
      <c r="H739" t="s">
        <v>8245</v>
      </c>
      <c r="I739">
        <v>1454349600</v>
      </c>
      <c r="J739">
        <v>1451277473</v>
      </c>
      <c r="K739" t="b">
        <v>0</v>
      </c>
      <c r="L739">
        <v>21</v>
      </c>
      <c r="M739" t="b">
        <v>1</v>
      </c>
      <c r="N739" t="s">
        <v>8277</v>
      </c>
      <c r="O739">
        <f>ROUND(E739/D739*100,0)</f>
        <v>145</v>
      </c>
      <c r="P739">
        <f>IFERROR(ROUND(E739/L739,2),0)</f>
        <v>68.81</v>
      </c>
      <c r="Q739" s="10" t="s">
        <v>8323</v>
      </c>
      <c r="R739" t="s">
        <v>8327</v>
      </c>
      <c r="S739" s="15">
        <f>(((I739/60)/60)/24)+DATE(1970,1,1)</f>
        <v>42401.75</v>
      </c>
    </row>
    <row r="740" spans="1:19" ht="30" x14ac:dyDescent="0.25">
      <c r="A740">
        <v>1930</v>
      </c>
      <c r="B740" s="3" t="s">
        <v>1931</v>
      </c>
      <c r="C740" s="3" t="s">
        <v>6040</v>
      </c>
      <c r="D740" s="6">
        <v>1000</v>
      </c>
      <c r="E740" s="8">
        <v>1270</v>
      </c>
      <c r="F740" t="s">
        <v>8218</v>
      </c>
      <c r="G740" t="s">
        <v>8223</v>
      </c>
      <c r="H740" t="s">
        <v>8245</v>
      </c>
      <c r="I740">
        <v>1373203482</v>
      </c>
      <c r="J740">
        <v>1368019482</v>
      </c>
      <c r="K740" t="b">
        <v>0</v>
      </c>
      <c r="L740">
        <v>26</v>
      </c>
      <c r="M740" t="b">
        <v>1</v>
      </c>
      <c r="N740" t="s">
        <v>8277</v>
      </c>
      <c r="O740">
        <f>ROUND(E740/D740*100,0)</f>
        <v>127</v>
      </c>
      <c r="P740">
        <f>IFERROR(ROUND(E740/L740,2),0)</f>
        <v>48.85</v>
      </c>
      <c r="Q740" s="10" t="s">
        <v>8323</v>
      </c>
      <c r="R740" t="s">
        <v>8327</v>
      </c>
      <c r="S740" s="15">
        <f>(((I740/60)/60)/24)+DATE(1970,1,1)</f>
        <v>41462.558819444443</v>
      </c>
    </row>
    <row r="741" spans="1:19" ht="60" x14ac:dyDescent="0.25">
      <c r="A741">
        <v>2080</v>
      </c>
      <c r="B741" s="3" t="s">
        <v>2081</v>
      </c>
      <c r="C741" s="3" t="s">
        <v>6190</v>
      </c>
      <c r="D741" s="6">
        <v>1000</v>
      </c>
      <c r="E741" s="8">
        <v>5078</v>
      </c>
      <c r="F741" t="s">
        <v>8218</v>
      </c>
      <c r="G741" t="s">
        <v>8223</v>
      </c>
      <c r="H741" t="s">
        <v>8245</v>
      </c>
      <c r="I741">
        <v>1447286300</v>
      </c>
      <c r="J741">
        <v>1444690700</v>
      </c>
      <c r="K741" t="b">
        <v>0</v>
      </c>
      <c r="L741">
        <v>50</v>
      </c>
      <c r="M741" t="b">
        <v>1</v>
      </c>
      <c r="N741" t="s">
        <v>8293</v>
      </c>
      <c r="O741">
        <f>ROUND(E741/D741*100,0)</f>
        <v>508</v>
      </c>
      <c r="P741">
        <f>IFERROR(ROUND(E741/L741,2),0)</f>
        <v>101.56</v>
      </c>
      <c r="Q741" s="10" t="s">
        <v>8317</v>
      </c>
      <c r="R741" t="s">
        <v>8347</v>
      </c>
      <c r="S741" s="15">
        <f>(((I741/60)/60)/24)+DATE(1970,1,1)</f>
        <v>42319.998842592591</v>
      </c>
    </row>
    <row r="742" spans="1:19" ht="60" x14ac:dyDescent="0.25">
      <c r="A742">
        <v>2102</v>
      </c>
      <c r="B742" s="3" t="s">
        <v>2103</v>
      </c>
      <c r="C742" s="3" t="s">
        <v>6212</v>
      </c>
      <c r="D742" s="6">
        <v>1000</v>
      </c>
      <c r="E742" s="8">
        <v>1360</v>
      </c>
      <c r="F742" t="s">
        <v>8218</v>
      </c>
      <c r="G742" t="s">
        <v>8223</v>
      </c>
      <c r="H742" t="s">
        <v>8245</v>
      </c>
      <c r="I742">
        <v>1304628648</v>
      </c>
      <c r="J742">
        <v>1302036648</v>
      </c>
      <c r="K742" t="b">
        <v>0</v>
      </c>
      <c r="L742">
        <v>38</v>
      </c>
      <c r="M742" t="b">
        <v>1</v>
      </c>
      <c r="N742" t="s">
        <v>8277</v>
      </c>
      <c r="O742">
        <f>ROUND(E742/D742*100,0)</f>
        <v>136</v>
      </c>
      <c r="P742">
        <f>IFERROR(ROUND(E742/L742,2),0)</f>
        <v>35.79</v>
      </c>
      <c r="Q742" s="10" t="s">
        <v>8323</v>
      </c>
      <c r="R742" t="s">
        <v>8327</v>
      </c>
      <c r="S742" s="15">
        <f>(((I742/60)/60)/24)+DATE(1970,1,1)</f>
        <v>40668.868611111109</v>
      </c>
    </row>
    <row r="743" spans="1:19" ht="30" x14ac:dyDescent="0.25">
      <c r="A743">
        <v>2118</v>
      </c>
      <c r="B743" s="3" t="s">
        <v>2119</v>
      </c>
      <c r="C743" s="3" t="s">
        <v>6228</v>
      </c>
      <c r="D743" s="6">
        <v>1000</v>
      </c>
      <c r="E743" s="8">
        <v>1346.11</v>
      </c>
      <c r="F743" t="s">
        <v>8218</v>
      </c>
      <c r="G743" t="s">
        <v>8223</v>
      </c>
      <c r="H743" t="s">
        <v>8245</v>
      </c>
      <c r="I743">
        <v>1311538136</v>
      </c>
      <c r="J743">
        <v>1308946136</v>
      </c>
      <c r="K743" t="b">
        <v>0</v>
      </c>
      <c r="L743">
        <v>17</v>
      </c>
      <c r="M743" t="b">
        <v>1</v>
      </c>
      <c r="N743" t="s">
        <v>8277</v>
      </c>
      <c r="O743">
        <f>ROUND(E743/D743*100,0)</f>
        <v>135</v>
      </c>
      <c r="P743">
        <f>IFERROR(ROUND(E743/L743,2),0)</f>
        <v>79.180000000000007</v>
      </c>
      <c r="Q743" s="10" t="s">
        <v>8323</v>
      </c>
      <c r="R743" t="s">
        <v>8327</v>
      </c>
      <c r="S743" s="15">
        <f>(((I743/60)/60)/24)+DATE(1970,1,1)</f>
        <v>40748.839537037034</v>
      </c>
    </row>
    <row r="744" spans="1:19" ht="45" x14ac:dyDescent="0.25">
      <c r="A744">
        <v>2172</v>
      </c>
      <c r="B744" s="3" t="s">
        <v>2173</v>
      </c>
      <c r="C744" s="3" t="s">
        <v>6282</v>
      </c>
      <c r="D744" s="6">
        <v>1000</v>
      </c>
      <c r="E744" s="8">
        <v>1000</v>
      </c>
      <c r="F744" t="s">
        <v>8218</v>
      </c>
      <c r="G744" t="s">
        <v>8223</v>
      </c>
      <c r="H744" t="s">
        <v>8245</v>
      </c>
      <c r="I744">
        <v>1429365320</v>
      </c>
      <c r="J744">
        <v>1426773320</v>
      </c>
      <c r="K744" t="b">
        <v>0</v>
      </c>
      <c r="L744">
        <v>13</v>
      </c>
      <c r="M744" t="b">
        <v>1</v>
      </c>
      <c r="N744" t="s">
        <v>8274</v>
      </c>
      <c r="O744">
        <f>ROUND(E744/D744*100,0)</f>
        <v>100</v>
      </c>
      <c r="P744">
        <f>IFERROR(ROUND(E744/L744,2),0)</f>
        <v>76.92</v>
      </c>
      <c r="Q744" s="10" t="s">
        <v>8323</v>
      </c>
      <c r="R744" t="s">
        <v>8324</v>
      </c>
      <c r="S744" s="15">
        <f>(((I744/60)/60)/24)+DATE(1970,1,1)</f>
        <v>42112.580092592587</v>
      </c>
    </row>
    <row r="745" spans="1:19" ht="45" x14ac:dyDescent="0.25">
      <c r="A745">
        <v>2179</v>
      </c>
      <c r="B745" s="3" t="s">
        <v>2180</v>
      </c>
      <c r="C745" s="3" t="s">
        <v>6289</v>
      </c>
      <c r="D745" s="6">
        <v>1000</v>
      </c>
      <c r="E745" s="8">
        <v>1614</v>
      </c>
      <c r="F745" t="s">
        <v>8218</v>
      </c>
      <c r="G745" t="s">
        <v>8223</v>
      </c>
      <c r="H745" t="s">
        <v>8245</v>
      </c>
      <c r="I745">
        <v>1428725192</v>
      </c>
      <c r="J745">
        <v>1426133192</v>
      </c>
      <c r="K745" t="b">
        <v>0</v>
      </c>
      <c r="L745">
        <v>21</v>
      </c>
      <c r="M745" t="b">
        <v>1</v>
      </c>
      <c r="N745" t="s">
        <v>8274</v>
      </c>
      <c r="O745">
        <f>ROUND(E745/D745*100,0)</f>
        <v>161</v>
      </c>
      <c r="P745">
        <f>IFERROR(ROUND(E745/L745,2),0)</f>
        <v>76.86</v>
      </c>
      <c r="Q745" s="10" t="s">
        <v>8323</v>
      </c>
      <c r="R745" t="s">
        <v>8324</v>
      </c>
      <c r="S745" s="15">
        <f>(((I745/60)/60)/24)+DATE(1970,1,1)</f>
        <v>42105.171203703707</v>
      </c>
    </row>
    <row r="746" spans="1:19" ht="60" x14ac:dyDescent="0.25">
      <c r="A746">
        <v>2208</v>
      </c>
      <c r="B746" s="3" t="s">
        <v>2209</v>
      </c>
      <c r="C746" s="3" t="s">
        <v>6318</v>
      </c>
      <c r="D746" s="6">
        <v>1000</v>
      </c>
      <c r="E746" s="8">
        <v>1016</v>
      </c>
      <c r="F746" t="s">
        <v>8218</v>
      </c>
      <c r="G746" t="s">
        <v>8223</v>
      </c>
      <c r="H746" t="s">
        <v>8245</v>
      </c>
      <c r="I746">
        <v>1333771200</v>
      </c>
      <c r="J746">
        <v>1328649026</v>
      </c>
      <c r="K746" t="b">
        <v>0</v>
      </c>
      <c r="L746">
        <v>24</v>
      </c>
      <c r="M746" t="b">
        <v>1</v>
      </c>
      <c r="N746" t="s">
        <v>8278</v>
      </c>
      <c r="O746">
        <f>ROUND(E746/D746*100,0)</f>
        <v>102</v>
      </c>
      <c r="P746">
        <f>IFERROR(ROUND(E746/L746,2),0)</f>
        <v>42.33</v>
      </c>
      <c r="Q746" s="10" t="s">
        <v>8323</v>
      </c>
      <c r="R746" t="s">
        <v>8328</v>
      </c>
      <c r="S746" s="15">
        <f>(((I746/60)/60)/24)+DATE(1970,1,1)</f>
        <v>41006.166666666664</v>
      </c>
    </row>
    <row r="747" spans="1:19" ht="45" x14ac:dyDescent="0.25">
      <c r="A747">
        <v>2219</v>
      </c>
      <c r="B747" s="3" t="s">
        <v>2220</v>
      </c>
      <c r="C747" s="3" t="s">
        <v>6329</v>
      </c>
      <c r="D747" s="6">
        <v>1000</v>
      </c>
      <c r="E747" s="8">
        <v>1015</v>
      </c>
      <c r="F747" t="s">
        <v>8218</v>
      </c>
      <c r="G747" t="s">
        <v>8223</v>
      </c>
      <c r="H747" t="s">
        <v>8245</v>
      </c>
      <c r="I747">
        <v>1440004512</v>
      </c>
      <c r="J747">
        <v>1437412512</v>
      </c>
      <c r="K747" t="b">
        <v>0</v>
      </c>
      <c r="L747">
        <v>19</v>
      </c>
      <c r="M747" t="b">
        <v>1</v>
      </c>
      <c r="N747" t="s">
        <v>8278</v>
      </c>
      <c r="O747">
        <f>ROUND(E747/D747*100,0)</f>
        <v>102</v>
      </c>
      <c r="P747">
        <f>IFERROR(ROUND(E747/L747,2),0)</f>
        <v>53.42</v>
      </c>
      <c r="Q747" s="10" t="s">
        <v>8323</v>
      </c>
      <c r="R747" t="s">
        <v>8328</v>
      </c>
      <c r="S747" s="15">
        <f>(((I747/60)/60)/24)+DATE(1970,1,1)</f>
        <v>42235.718888888892</v>
      </c>
    </row>
    <row r="748" spans="1:19" ht="60" x14ac:dyDescent="0.25">
      <c r="A748">
        <v>2228</v>
      </c>
      <c r="B748" s="3" t="s">
        <v>2229</v>
      </c>
      <c r="C748" s="3" t="s">
        <v>6338</v>
      </c>
      <c r="D748" s="6">
        <v>1000</v>
      </c>
      <c r="E748" s="8">
        <v>11744.9</v>
      </c>
      <c r="F748" t="s">
        <v>8218</v>
      </c>
      <c r="G748" t="s">
        <v>8235</v>
      </c>
      <c r="H748" t="s">
        <v>8248</v>
      </c>
      <c r="I748">
        <v>1439707236</v>
      </c>
      <c r="J748">
        <v>1437115236</v>
      </c>
      <c r="K748" t="b">
        <v>0</v>
      </c>
      <c r="L748">
        <v>144</v>
      </c>
      <c r="M748" t="b">
        <v>1</v>
      </c>
      <c r="N748" t="s">
        <v>8295</v>
      </c>
      <c r="O748">
        <f>ROUND(E748/D748*100,0)</f>
        <v>1174</v>
      </c>
      <c r="P748">
        <f>IFERROR(ROUND(E748/L748,2),0)</f>
        <v>81.56</v>
      </c>
      <c r="Q748" s="10" t="s">
        <v>8331</v>
      </c>
      <c r="R748" t="s">
        <v>8349</v>
      </c>
      <c r="S748" s="15">
        <f>(((I748/60)/60)/24)+DATE(1970,1,1)</f>
        <v>42232.278194444443</v>
      </c>
    </row>
    <row r="749" spans="1:19" ht="60" x14ac:dyDescent="0.25">
      <c r="A749">
        <v>2241</v>
      </c>
      <c r="B749" s="3" t="s">
        <v>2242</v>
      </c>
      <c r="C749" s="3" t="s">
        <v>6351</v>
      </c>
      <c r="D749" s="6">
        <v>1000</v>
      </c>
      <c r="E749" s="8">
        <v>8064</v>
      </c>
      <c r="F749" t="s">
        <v>8218</v>
      </c>
      <c r="G749" t="s">
        <v>8224</v>
      </c>
      <c r="H749" t="s">
        <v>8246</v>
      </c>
      <c r="I749">
        <v>1488484300</v>
      </c>
      <c r="J749">
        <v>1485892300</v>
      </c>
      <c r="K749" t="b">
        <v>0</v>
      </c>
      <c r="L749">
        <v>163</v>
      </c>
      <c r="M749" t="b">
        <v>1</v>
      </c>
      <c r="N749" t="s">
        <v>8295</v>
      </c>
      <c r="O749">
        <f>ROUND(E749/D749*100,0)</f>
        <v>806</v>
      </c>
      <c r="P749">
        <f>IFERROR(ROUND(E749/L749,2),0)</f>
        <v>49.47</v>
      </c>
      <c r="Q749" s="10" t="s">
        <v>8331</v>
      </c>
      <c r="R749" t="s">
        <v>8349</v>
      </c>
      <c r="S749" s="15">
        <f>(((I749/60)/60)/24)+DATE(1970,1,1)</f>
        <v>42796.827546296292</v>
      </c>
    </row>
    <row r="750" spans="1:19" ht="60" x14ac:dyDescent="0.25">
      <c r="A750">
        <v>2259</v>
      </c>
      <c r="B750" s="3" t="s">
        <v>2260</v>
      </c>
      <c r="C750" s="3" t="s">
        <v>6369</v>
      </c>
      <c r="D750" s="6">
        <v>1000</v>
      </c>
      <c r="E750" s="8">
        <v>18671</v>
      </c>
      <c r="F750" t="s">
        <v>8218</v>
      </c>
      <c r="G750" t="s">
        <v>8224</v>
      </c>
      <c r="H750" t="s">
        <v>8246</v>
      </c>
      <c r="I750">
        <v>1481224736</v>
      </c>
      <c r="J750">
        <v>1480360736</v>
      </c>
      <c r="K750" t="b">
        <v>0</v>
      </c>
      <c r="L750">
        <v>206</v>
      </c>
      <c r="M750" t="b">
        <v>1</v>
      </c>
      <c r="N750" t="s">
        <v>8295</v>
      </c>
      <c r="O750">
        <f>ROUND(E750/D750*100,0)</f>
        <v>1867</v>
      </c>
      <c r="P750">
        <f>IFERROR(ROUND(E750/L750,2),0)</f>
        <v>90.64</v>
      </c>
      <c r="Q750" s="10" t="s">
        <v>8331</v>
      </c>
      <c r="R750" t="s">
        <v>8349</v>
      </c>
      <c r="S750" s="15">
        <f>(((I750/60)/60)/24)+DATE(1970,1,1)</f>
        <v>42712.804814814815</v>
      </c>
    </row>
    <row r="751" spans="1:19" ht="60" x14ac:dyDescent="0.25">
      <c r="A751">
        <v>2261</v>
      </c>
      <c r="B751" s="3" t="s">
        <v>2262</v>
      </c>
      <c r="C751" s="3" t="s">
        <v>6371</v>
      </c>
      <c r="D751" s="6">
        <v>1000</v>
      </c>
      <c r="E751" s="8">
        <v>7795</v>
      </c>
      <c r="F751" t="s">
        <v>8218</v>
      </c>
      <c r="G751" t="s">
        <v>8225</v>
      </c>
      <c r="H751" t="s">
        <v>8247</v>
      </c>
      <c r="I751">
        <v>1487093020</v>
      </c>
      <c r="J751">
        <v>1485278620</v>
      </c>
      <c r="K751" t="b">
        <v>0</v>
      </c>
      <c r="L751">
        <v>210</v>
      </c>
      <c r="M751" t="b">
        <v>1</v>
      </c>
      <c r="N751" t="s">
        <v>8295</v>
      </c>
      <c r="O751">
        <f>ROUND(E751/D751*100,0)</f>
        <v>780</v>
      </c>
      <c r="P751">
        <f>IFERROR(ROUND(E751/L751,2),0)</f>
        <v>37.119999999999997</v>
      </c>
      <c r="Q751" s="10" t="s">
        <v>8331</v>
      </c>
      <c r="R751" t="s">
        <v>8349</v>
      </c>
      <c r="S751" s="15">
        <f>(((I751/60)/60)/24)+DATE(1970,1,1)</f>
        <v>42780.724768518514</v>
      </c>
    </row>
    <row r="752" spans="1:19" ht="45" x14ac:dyDescent="0.25">
      <c r="A752">
        <v>2272</v>
      </c>
      <c r="B752" s="3" t="s">
        <v>2273</v>
      </c>
      <c r="C752" s="3" t="s">
        <v>6382</v>
      </c>
      <c r="D752" s="6">
        <v>1000</v>
      </c>
      <c r="E752" s="8">
        <v>13566</v>
      </c>
      <c r="F752" t="s">
        <v>8218</v>
      </c>
      <c r="G752" t="s">
        <v>8223</v>
      </c>
      <c r="H752" t="s">
        <v>8245</v>
      </c>
      <c r="I752">
        <v>1449506836</v>
      </c>
      <c r="J752">
        <v>1446914836</v>
      </c>
      <c r="K752" t="b">
        <v>0</v>
      </c>
      <c r="L752">
        <v>944</v>
      </c>
      <c r="M752" t="b">
        <v>1</v>
      </c>
      <c r="N752" t="s">
        <v>8295</v>
      </c>
      <c r="O752">
        <f>ROUND(E752/D752*100,0)</f>
        <v>1357</v>
      </c>
      <c r="P752">
        <f>IFERROR(ROUND(E752/L752,2),0)</f>
        <v>14.37</v>
      </c>
      <c r="Q752" s="10" t="s">
        <v>8331</v>
      </c>
      <c r="R752" t="s">
        <v>8349</v>
      </c>
      <c r="S752" s="15">
        <f>(((I752/60)/60)/24)+DATE(1970,1,1)</f>
        <v>42345.699490740735</v>
      </c>
    </row>
    <row r="753" spans="1:19" ht="60" x14ac:dyDescent="0.25">
      <c r="A753">
        <v>2279</v>
      </c>
      <c r="B753" s="3" t="s">
        <v>2280</v>
      </c>
      <c r="C753" s="3" t="s">
        <v>6389</v>
      </c>
      <c r="D753" s="6">
        <v>1000</v>
      </c>
      <c r="E753" s="8">
        <v>1538</v>
      </c>
      <c r="F753" t="s">
        <v>8218</v>
      </c>
      <c r="G753" t="s">
        <v>8223</v>
      </c>
      <c r="H753" t="s">
        <v>8245</v>
      </c>
      <c r="I753">
        <v>1423022400</v>
      </c>
      <c r="J753">
        <v>1421436099</v>
      </c>
      <c r="K753" t="b">
        <v>0</v>
      </c>
      <c r="L753">
        <v>32</v>
      </c>
      <c r="M753" t="b">
        <v>1</v>
      </c>
      <c r="N753" t="s">
        <v>8295</v>
      </c>
      <c r="O753">
        <f>ROUND(E753/D753*100,0)</f>
        <v>154</v>
      </c>
      <c r="P753">
        <f>IFERROR(ROUND(E753/L753,2),0)</f>
        <v>48.06</v>
      </c>
      <c r="Q753" s="10" t="s">
        <v>8331</v>
      </c>
      <c r="R753" t="s">
        <v>8349</v>
      </c>
      <c r="S753" s="15">
        <f>(((I753/60)/60)/24)+DATE(1970,1,1)</f>
        <v>42039.166666666672</v>
      </c>
    </row>
    <row r="754" spans="1:19" ht="60" x14ac:dyDescent="0.25">
      <c r="A754">
        <v>2288</v>
      </c>
      <c r="B754" s="3" t="s">
        <v>2289</v>
      </c>
      <c r="C754" s="3" t="s">
        <v>6398</v>
      </c>
      <c r="D754" s="6">
        <v>1000</v>
      </c>
      <c r="E754" s="8">
        <v>1001</v>
      </c>
      <c r="F754" t="s">
        <v>8218</v>
      </c>
      <c r="G754" t="s">
        <v>8223</v>
      </c>
      <c r="H754" t="s">
        <v>8245</v>
      </c>
      <c r="I754">
        <v>1340733600</v>
      </c>
      <c r="J754">
        <v>1339098689</v>
      </c>
      <c r="K754" t="b">
        <v>0</v>
      </c>
      <c r="L754">
        <v>25</v>
      </c>
      <c r="M754" t="b">
        <v>1</v>
      </c>
      <c r="N754" t="s">
        <v>8274</v>
      </c>
      <c r="O754">
        <f>ROUND(E754/D754*100,0)</f>
        <v>100</v>
      </c>
      <c r="P754">
        <f>IFERROR(ROUND(E754/L754,2),0)</f>
        <v>40.04</v>
      </c>
      <c r="Q754" s="10" t="s">
        <v>8323</v>
      </c>
      <c r="R754" t="s">
        <v>8324</v>
      </c>
      <c r="S754" s="15">
        <f>(((I754/60)/60)/24)+DATE(1970,1,1)</f>
        <v>41086.75</v>
      </c>
    </row>
    <row r="755" spans="1:19" ht="30" x14ac:dyDescent="0.25">
      <c r="A755">
        <v>2297</v>
      </c>
      <c r="B755" s="3" t="s">
        <v>2298</v>
      </c>
      <c r="C755" s="3" t="s">
        <v>6407</v>
      </c>
      <c r="D755" s="6">
        <v>1000</v>
      </c>
      <c r="E755" s="8">
        <v>1006</v>
      </c>
      <c r="F755" t="s">
        <v>8218</v>
      </c>
      <c r="G755" t="s">
        <v>8223</v>
      </c>
      <c r="H755" t="s">
        <v>8245</v>
      </c>
      <c r="I755">
        <v>1331697540</v>
      </c>
      <c r="J755">
        <v>1328749249</v>
      </c>
      <c r="K755" t="b">
        <v>0</v>
      </c>
      <c r="L755">
        <v>19</v>
      </c>
      <c r="M755" t="b">
        <v>1</v>
      </c>
      <c r="N755" t="s">
        <v>8274</v>
      </c>
      <c r="O755">
        <f>ROUND(E755/D755*100,0)</f>
        <v>101</v>
      </c>
      <c r="P755">
        <f>IFERROR(ROUND(E755/L755,2),0)</f>
        <v>52.95</v>
      </c>
      <c r="Q755" s="10" t="s">
        <v>8323</v>
      </c>
      <c r="R755" t="s">
        <v>8324</v>
      </c>
      <c r="S755" s="15">
        <f>(((I755/60)/60)/24)+DATE(1970,1,1)</f>
        <v>40982.165972222225</v>
      </c>
    </row>
    <row r="756" spans="1:19" ht="45" x14ac:dyDescent="0.25">
      <c r="A756">
        <v>2467</v>
      </c>
      <c r="B756" s="3" t="s">
        <v>2468</v>
      </c>
      <c r="C756" s="3" t="s">
        <v>6577</v>
      </c>
      <c r="D756" s="6">
        <v>1000</v>
      </c>
      <c r="E756" s="8">
        <v>1185</v>
      </c>
      <c r="F756" t="s">
        <v>8218</v>
      </c>
      <c r="G756" t="s">
        <v>8223</v>
      </c>
      <c r="H756" t="s">
        <v>8245</v>
      </c>
      <c r="I756">
        <v>1336669200</v>
      </c>
      <c r="J756">
        <v>1335473931</v>
      </c>
      <c r="K756" t="b">
        <v>0</v>
      </c>
      <c r="L756">
        <v>43</v>
      </c>
      <c r="M756" t="b">
        <v>1</v>
      </c>
      <c r="N756" t="s">
        <v>8277</v>
      </c>
      <c r="O756">
        <f>ROUND(E756/D756*100,0)</f>
        <v>119</v>
      </c>
      <c r="P756">
        <f>IFERROR(ROUND(E756/L756,2),0)</f>
        <v>27.56</v>
      </c>
      <c r="Q756" s="10" t="s">
        <v>8323</v>
      </c>
      <c r="R756" t="s">
        <v>8327</v>
      </c>
      <c r="S756" s="15">
        <f>(((I756/60)/60)/24)+DATE(1970,1,1)</f>
        <v>41039.708333333336</v>
      </c>
    </row>
    <row r="757" spans="1:19" ht="45" x14ac:dyDescent="0.25">
      <c r="A757">
        <v>2470</v>
      </c>
      <c r="B757" s="3" t="s">
        <v>2471</v>
      </c>
      <c r="C757" s="3" t="s">
        <v>6580</v>
      </c>
      <c r="D757" s="6">
        <v>1000</v>
      </c>
      <c r="E757" s="8">
        <v>1031.6400000000001</v>
      </c>
      <c r="F757" t="s">
        <v>8218</v>
      </c>
      <c r="G757" t="s">
        <v>8223</v>
      </c>
      <c r="H757" t="s">
        <v>8245</v>
      </c>
      <c r="I757">
        <v>1337824055</v>
      </c>
      <c r="J757">
        <v>1335232055</v>
      </c>
      <c r="K757" t="b">
        <v>0</v>
      </c>
      <c r="L757">
        <v>36</v>
      </c>
      <c r="M757" t="b">
        <v>1</v>
      </c>
      <c r="N757" t="s">
        <v>8277</v>
      </c>
      <c r="O757">
        <f>ROUND(E757/D757*100,0)</f>
        <v>103</v>
      </c>
      <c r="P757">
        <f>IFERROR(ROUND(E757/L757,2),0)</f>
        <v>28.66</v>
      </c>
      <c r="Q757" s="10" t="s">
        <v>8323</v>
      </c>
      <c r="R757" t="s">
        <v>8327</v>
      </c>
      <c r="S757" s="15">
        <f>(((I757/60)/60)/24)+DATE(1970,1,1)</f>
        <v>41053.07471064815</v>
      </c>
    </row>
    <row r="758" spans="1:19" ht="60" x14ac:dyDescent="0.25">
      <c r="A758">
        <v>2482</v>
      </c>
      <c r="B758" s="3" t="s">
        <v>2482</v>
      </c>
      <c r="C758" s="3" t="s">
        <v>6592</v>
      </c>
      <c r="D758" s="6">
        <v>1000</v>
      </c>
      <c r="E758" s="8">
        <v>1001</v>
      </c>
      <c r="F758" t="s">
        <v>8218</v>
      </c>
      <c r="G758" t="s">
        <v>8223</v>
      </c>
      <c r="H758" t="s">
        <v>8245</v>
      </c>
      <c r="I758">
        <v>1312224383</v>
      </c>
      <c r="J758">
        <v>1308336383</v>
      </c>
      <c r="K758" t="b">
        <v>0</v>
      </c>
      <c r="L758">
        <v>25</v>
      </c>
      <c r="M758" t="b">
        <v>1</v>
      </c>
      <c r="N758" t="s">
        <v>8277</v>
      </c>
      <c r="O758">
        <f>ROUND(E758/D758*100,0)</f>
        <v>100</v>
      </c>
      <c r="P758">
        <f>IFERROR(ROUND(E758/L758,2),0)</f>
        <v>40.04</v>
      </c>
      <c r="Q758" s="10" t="s">
        <v>8323</v>
      </c>
      <c r="R758" t="s">
        <v>8327</v>
      </c>
      <c r="S758" s="15">
        <f>(((I758/60)/60)/24)+DATE(1970,1,1)</f>
        <v>40756.782210648147</v>
      </c>
    </row>
    <row r="759" spans="1:19" ht="45" x14ac:dyDescent="0.25">
      <c r="A759">
        <v>2498</v>
      </c>
      <c r="B759" s="3" t="s">
        <v>2498</v>
      </c>
      <c r="C759" s="3" t="s">
        <v>6608</v>
      </c>
      <c r="D759" s="6">
        <v>1000</v>
      </c>
      <c r="E759" s="8">
        <v>1056</v>
      </c>
      <c r="F759" t="s">
        <v>8218</v>
      </c>
      <c r="G759" t="s">
        <v>8223</v>
      </c>
      <c r="H759" t="s">
        <v>8245</v>
      </c>
      <c r="I759">
        <v>1422400387</v>
      </c>
      <c r="J759">
        <v>1421190787</v>
      </c>
      <c r="K759" t="b">
        <v>0</v>
      </c>
      <c r="L759">
        <v>20</v>
      </c>
      <c r="M759" t="b">
        <v>1</v>
      </c>
      <c r="N759" t="s">
        <v>8277</v>
      </c>
      <c r="O759">
        <f>ROUND(E759/D759*100,0)</f>
        <v>106</v>
      </c>
      <c r="P759">
        <f>IFERROR(ROUND(E759/L759,2),0)</f>
        <v>52.8</v>
      </c>
      <c r="Q759" s="10" t="s">
        <v>8323</v>
      </c>
      <c r="R759" t="s">
        <v>8327</v>
      </c>
      <c r="S759" s="15">
        <f>(((I759/60)/60)/24)+DATE(1970,1,1)</f>
        <v>42031.967442129629</v>
      </c>
    </row>
    <row r="760" spans="1:19" ht="45" x14ac:dyDescent="0.25">
      <c r="A760">
        <v>2537</v>
      </c>
      <c r="B760" s="3" t="s">
        <v>2537</v>
      </c>
      <c r="C760" s="3" t="s">
        <v>6647</v>
      </c>
      <c r="D760" s="6">
        <v>1000</v>
      </c>
      <c r="E760" s="8">
        <v>1100</v>
      </c>
      <c r="F760" t="s">
        <v>8218</v>
      </c>
      <c r="G760" t="s">
        <v>8223</v>
      </c>
      <c r="H760" t="s">
        <v>8245</v>
      </c>
      <c r="I760">
        <v>1312212855</v>
      </c>
      <c r="J760">
        <v>1307028855</v>
      </c>
      <c r="K760" t="b">
        <v>0</v>
      </c>
      <c r="L760">
        <v>11</v>
      </c>
      <c r="M760" t="b">
        <v>1</v>
      </c>
      <c r="N760" t="s">
        <v>8298</v>
      </c>
      <c r="O760">
        <f>ROUND(E760/D760*100,0)</f>
        <v>110</v>
      </c>
      <c r="P760">
        <f>IFERROR(ROUND(E760/L760,2),0)</f>
        <v>100</v>
      </c>
      <c r="Q760" s="10" t="s">
        <v>8323</v>
      </c>
      <c r="R760" t="s">
        <v>8352</v>
      </c>
      <c r="S760" s="15">
        <f>(((I760/60)/60)/24)+DATE(1970,1,1)</f>
        <v>40756.648784722223</v>
      </c>
    </row>
    <row r="761" spans="1:19" ht="60" x14ac:dyDescent="0.25">
      <c r="A761">
        <v>2619</v>
      </c>
      <c r="B761" s="3" t="s">
        <v>2619</v>
      </c>
      <c r="C761" s="3" t="s">
        <v>6729</v>
      </c>
      <c r="D761" s="6">
        <v>1000</v>
      </c>
      <c r="E761" s="8">
        <v>1884</v>
      </c>
      <c r="F761" t="s">
        <v>8218</v>
      </c>
      <c r="G761" t="s">
        <v>8223</v>
      </c>
      <c r="H761" t="s">
        <v>8245</v>
      </c>
      <c r="I761">
        <v>1445598000</v>
      </c>
      <c r="J761">
        <v>1443302004</v>
      </c>
      <c r="K761" t="b">
        <v>1</v>
      </c>
      <c r="L761">
        <v>53</v>
      </c>
      <c r="M761" t="b">
        <v>1</v>
      </c>
      <c r="N761" t="s">
        <v>8299</v>
      </c>
      <c r="O761">
        <f>ROUND(E761/D761*100,0)</f>
        <v>188</v>
      </c>
      <c r="P761">
        <f>IFERROR(ROUND(E761/L761,2),0)</f>
        <v>35.549999999999997</v>
      </c>
      <c r="Q761" s="10" t="s">
        <v>8317</v>
      </c>
      <c r="R761" t="s">
        <v>8353</v>
      </c>
      <c r="S761" s="15">
        <f>(((I761/60)/60)/24)+DATE(1970,1,1)</f>
        <v>42300.458333333328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 s="15">
        <f>(((I762/60)/60)/24)+DATE(1970,1,1)</f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 s="15">
        <f>(((I763/60)/60)/24)+DATE(1970,1,1)</f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 s="15">
        <f>(((I764/60)/60)/24)+DATE(1970,1,1)</f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 s="15">
        <f>(((I765/60)/60)/24)+DATE(1970,1,1)</f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 s="15">
        <f>(((I766/60)/60)/24)+DATE(1970,1,1)</f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 s="15">
        <f>(((I767/60)/60)/24)+DATE(1970,1,1)</f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 s="15">
        <f>(((I768/60)/60)/24)+DATE(1970,1,1)</f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 s="15">
        <f>(((I769/60)/60)/24)+DATE(1970,1,1)</f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 s="15">
        <f>(((I770/60)/60)/24)+DATE(1970,1,1)</f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 s="15">
        <f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 s="15">
        <f>(((I772/60)/60)/24)+DATE(1970,1,1)</f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 s="15">
        <f>(((I773/60)/60)/24)+DATE(1970,1,1)</f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 s="15">
        <f>(((I774/60)/60)/24)+DATE(1970,1,1)</f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 s="15">
        <f>(((I775/60)/60)/24)+DATE(1970,1,1)</f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8320</v>
      </c>
      <c r="R776" t="s">
        <v>8322</v>
      </c>
      <c r="S776" s="15">
        <f>(((I776/60)/60)/24)+DATE(1970,1,1)</f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 s="15">
        <f>(((I777/60)/60)/24)+DATE(1970,1,1)</f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 s="15">
        <f>(((I778/60)/60)/24)+DATE(1970,1,1)</f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 s="15">
        <f>(((I779/60)/60)/24)+DATE(1970,1,1)</f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8320</v>
      </c>
      <c r="R780" t="s">
        <v>8322</v>
      </c>
      <c r="S780" s="15">
        <f>(((I780/60)/60)/24)+DATE(1970,1,1)</f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 s="15">
        <f>(((I781/60)/60)/24)+DATE(1970,1,1)</f>
        <v>40466.166666666664</v>
      </c>
    </row>
    <row r="782" spans="1:19" ht="60" x14ac:dyDescent="0.25">
      <c r="A782">
        <v>2636</v>
      </c>
      <c r="B782" s="3" t="s">
        <v>2636</v>
      </c>
      <c r="C782" s="3" t="s">
        <v>6746</v>
      </c>
      <c r="D782" s="6">
        <v>1000</v>
      </c>
      <c r="E782" s="8">
        <v>1873</v>
      </c>
      <c r="F782" t="s">
        <v>8218</v>
      </c>
      <c r="G782" t="s">
        <v>8223</v>
      </c>
      <c r="H782" t="s">
        <v>8245</v>
      </c>
      <c r="I782">
        <v>1476579600</v>
      </c>
      <c r="J782">
        <v>1474641914</v>
      </c>
      <c r="K782" t="b">
        <v>0</v>
      </c>
      <c r="L782">
        <v>50</v>
      </c>
      <c r="M782" t="b">
        <v>1</v>
      </c>
      <c r="N782" t="s">
        <v>8299</v>
      </c>
      <c r="O782">
        <f>ROUND(E782/D782*100,0)</f>
        <v>187</v>
      </c>
      <c r="P782">
        <f>IFERROR(ROUND(E782/L782,2),0)</f>
        <v>37.46</v>
      </c>
      <c r="Q782" s="10" t="s">
        <v>8317</v>
      </c>
      <c r="R782" t="s">
        <v>8353</v>
      </c>
      <c r="S782" s="15">
        <f>(((I782/60)/60)/24)+DATE(1970,1,1)</f>
        <v>42659.041666666672</v>
      </c>
    </row>
    <row r="783" spans="1:19" ht="30" x14ac:dyDescent="0.25">
      <c r="A783">
        <v>2668</v>
      </c>
      <c r="B783" s="3" t="s">
        <v>2668</v>
      </c>
      <c r="C783" s="3" t="s">
        <v>6778</v>
      </c>
      <c r="D783" s="6">
        <v>1000</v>
      </c>
      <c r="E783" s="8">
        <v>1707</v>
      </c>
      <c r="F783" t="s">
        <v>8218</v>
      </c>
      <c r="G783" t="s">
        <v>8228</v>
      </c>
      <c r="H783" t="s">
        <v>8250</v>
      </c>
      <c r="I783">
        <v>1447079520</v>
      </c>
      <c r="J783">
        <v>1443449265</v>
      </c>
      <c r="K783" t="b">
        <v>0</v>
      </c>
      <c r="L783">
        <v>28</v>
      </c>
      <c r="M783" t="b">
        <v>1</v>
      </c>
      <c r="N783" t="s">
        <v>8300</v>
      </c>
      <c r="O783">
        <f>ROUND(E783/D783*100,0)</f>
        <v>171</v>
      </c>
      <c r="P783">
        <f>IFERROR(ROUND(E783/L783,2),0)</f>
        <v>60.96</v>
      </c>
      <c r="Q783" s="10" t="s">
        <v>8317</v>
      </c>
      <c r="R783" t="s">
        <v>8354</v>
      </c>
      <c r="S783" s="15">
        <f>(((I783/60)/60)/24)+DATE(1970,1,1)</f>
        <v>42317.60555555555</v>
      </c>
    </row>
    <row r="784" spans="1:19" ht="45" x14ac:dyDescent="0.25">
      <c r="A784">
        <v>2782</v>
      </c>
      <c r="B784" s="3" t="s">
        <v>2782</v>
      </c>
      <c r="C784" s="3" t="s">
        <v>6892</v>
      </c>
      <c r="D784" s="6">
        <v>1000</v>
      </c>
      <c r="E784" s="8">
        <v>1200</v>
      </c>
      <c r="F784" t="s">
        <v>8218</v>
      </c>
      <c r="G784" t="s">
        <v>8223</v>
      </c>
      <c r="H784" t="s">
        <v>8245</v>
      </c>
      <c r="I784">
        <v>1424149140</v>
      </c>
      <c r="J784">
        <v>1421964718</v>
      </c>
      <c r="K784" t="b">
        <v>0</v>
      </c>
      <c r="L784">
        <v>18</v>
      </c>
      <c r="M784" t="b">
        <v>1</v>
      </c>
      <c r="N784" t="s">
        <v>8269</v>
      </c>
      <c r="O784">
        <f>ROUND(E784/D784*100,0)</f>
        <v>120</v>
      </c>
      <c r="P784">
        <f>IFERROR(ROUND(E784/L784,2),0)</f>
        <v>66.67</v>
      </c>
      <c r="Q784" s="10" t="s">
        <v>8315</v>
      </c>
      <c r="R784" t="s">
        <v>8316</v>
      </c>
      <c r="S784" s="15">
        <f>(((I784/60)/60)/24)+DATE(1970,1,1)</f>
        <v>42052.207638888889</v>
      </c>
    </row>
    <row r="785" spans="1:19" ht="60" x14ac:dyDescent="0.25">
      <c r="A785">
        <v>2783</v>
      </c>
      <c r="B785" s="3" t="s">
        <v>2783</v>
      </c>
      <c r="C785" s="3" t="s">
        <v>6893</v>
      </c>
      <c r="D785" s="6">
        <v>1000</v>
      </c>
      <c r="E785" s="8">
        <v>1145</v>
      </c>
      <c r="F785" t="s">
        <v>8218</v>
      </c>
      <c r="G785" t="s">
        <v>8224</v>
      </c>
      <c r="H785" t="s">
        <v>8246</v>
      </c>
      <c r="I785">
        <v>1429793446</v>
      </c>
      <c r="J785">
        <v>1428583846</v>
      </c>
      <c r="K785" t="b">
        <v>0</v>
      </c>
      <c r="L785">
        <v>61</v>
      </c>
      <c r="M785" t="b">
        <v>1</v>
      </c>
      <c r="N785" t="s">
        <v>8269</v>
      </c>
      <c r="O785">
        <f>ROUND(E785/D785*100,0)</f>
        <v>115</v>
      </c>
      <c r="P785">
        <f>IFERROR(ROUND(E785/L785,2),0)</f>
        <v>18.77</v>
      </c>
      <c r="Q785" s="10" t="s">
        <v>8315</v>
      </c>
      <c r="R785" t="s">
        <v>8316</v>
      </c>
      <c r="S785" s="15">
        <f>(((I785/60)/60)/24)+DATE(1970,1,1)</f>
        <v>42117.535254629634</v>
      </c>
    </row>
    <row r="786" spans="1:19" ht="60" x14ac:dyDescent="0.25">
      <c r="A786">
        <v>2787</v>
      </c>
      <c r="B786" s="3" t="s">
        <v>2787</v>
      </c>
      <c r="C786" s="3" t="s">
        <v>6897</v>
      </c>
      <c r="D786" s="6">
        <v>1000</v>
      </c>
      <c r="E786" s="8">
        <v>1197</v>
      </c>
      <c r="F786" t="s">
        <v>8218</v>
      </c>
      <c r="G786" t="s">
        <v>8223</v>
      </c>
      <c r="H786" t="s">
        <v>8245</v>
      </c>
      <c r="I786">
        <v>1405658752</v>
      </c>
      <c r="J786">
        <v>1403066752</v>
      </c>
      <c r="K786" t="b">
        <v>0</v>
      </c>
      <c r="L786">
        <v>38</v>
      </c>
      <c r="M786" t="b">
        <v>1</v>
      </c>
      <c r="N786" t="s">
        <v>8269</v>
      </c>
      <c r="O786">
        <f>ROUND(E786/D786*100,0)</f>
        <v>120</v>
      </c>
      <c r="P786">
        <f>IFERROR(ROUND(E786/L786,2),0)</f>
        <v>31.5</v>
      </c>
      <c r="Q786" s="10" t="s">
        <v>8315</v>
      </c>
      <c r="R786" t="s">
        <v>8316</v>
      </c>
      <c r="S786" s="15">
        <f>(((I786/60)/60)/24)+DATE(1970,1,1)</f>
        <v>41838.198518518519</v>
      </c>
    </row>
    <row r="787" spans="1:19" ht="45" x14ac:dyDescent="0.25">
      <c r="A787">
        <v>2800</v>
      </c>
      <c r="B787" s="3" t="s">
        <v>2800</v>
      </c>
      <c r="C787" s="3" t="s">
        <v>6910</v>
      </c>
      <c r="D787" s="6">
        <v>1000</v>
      </c>
      <c r="E787" s="8">
        <v>1330</v>
      </c>
      <c r="F787" t="s">
        <v>8218</v>
      </c>
      <c r="G787" t="s">
        <v>8224</v>
      </c>
      <c r="H787" t="s">
        <v>8246</v>
      </c>
      <c r="I787">
        <v>1420377366</v>
      </c>
      <c r="J787">
        <v>1415193366</v>
      </c>
      <c r="K787" t="b">
        <v>0</v>
      </c>
      <c r="L787">
        <v>31</v>
      </c>
      <c r="M787" t="b">
        <v>1</v>
      </c>
      <c r="N787" t="s">
        <v>8269</v>
      </c>
      <c r="O787">
        <f>ROUND(E787/D787*100,0)</f>
        <v>133</v>
      </c>
      <c r="P787">
        <f>IFERROR(ROUND(E787/L787,2),0)</f>
        <v>42.9</v>
      </c>
      <c r="Q787" s="10" t="s">
        <v>8315</v>
      </c>
      <c r="R787" t="s">
        <v>8316</v>
      </c>
      <c r="S787" s="15">
        <f>(((I787/60)/60)/24)+DATE(1970,1,1)</f>
        <v>42008.552847222221</v>
      </c>
    </row>
    <row r="788" spans="1:19" ht="60" x14ac:dyDescent="0.25">
      <c r="A788">
        <v>2804</v>
      </c>
      <c r="B788" s="3" t="s">
        <v>2804</v>
      </c>
      <c r="C788" s="3" t="s">
        <v>6914</v>
      </c>
      <c r="D788" s="6">
        <v>1000</v>
      </c>
      <c r="E788" s="8">
        <v>1150</v>
      </c>
      <c r="F788" t="s">
        <v>8218</v>
      </c>
      <c r="G788" t="s">
        <v>8224</v>
      </c>
      <c r="H788" t="s">
        <v>8246</v>
      </c>
      <c r="I788">
        <v>1411987990</v>
      </c>
      <c r="J788">
        <v>1409395990</v>
      </c>
      <c r="K788" t="b">
        <v>0</v>
      </c>
      <c r="L788">
        <v>23</v>
      </c>
      <c r="M788" t="b">
        <v>1</v>
      </c>
      <c r="N788" t="s">
        <v>8269</v>
      </c>
      <c r="O788">
        <f>ROUND(E788/D788*100,0)</f>
        <v>115</v>
      </c>
      <c r="P788">
        <f>IFERROR(ROUND(E788/L788,2),0)</f>
        <v>50</v>
      </c>
      <c r="Q788" s="10" t="s">
        <v>8315</v>
      </c>
      <c r="R788" t="s">
        <v>8316</v>
      </c>
      <c r="S788" s="15">
        <f>(((I788/60)/60)/24)+DATE(1970,1,1)</f>
        <v>41911.453587962962</v>
      </c>
    </row>
    <row r="789" spans="1:19" ht="60" x14ac:dyDescent="0.25">
      <c r="A789">
        <v>2821</v>
      </c>
      <c r="B789" s="3" t="s">
        <v>2821</v>
      </c>
      <c r="C789" s="3" t="s">
        <v>6931</v>
      </c>
      <c r="D789" s="6">
        <v>1000</v>
      </c>
      <c r="E789" s="8">
        <v>1000</v>
      </c>
      <c r="F789" t="s">
        <v>8218</v>
      </c>
      <c r="G789" t="s">
        <v>8224</v>
      </c>
      <c r="H789" t="s">
        <v>8246</v>
      </c>
      <c r="I789">
        <v>1411510135</v>
      </c>
      <c r="J789">
        <v>1408918135</v>
      </c>
      <c r="K789" t="b">
        <v>0</v>
      </c>
      <c r="L789">
        <v>35</v>
      </c>
      <c r="M789" t="b">
        <v>1</v>
      </c>
      <c r="N789" t="s">
        <v>8269</v>
      </c>
      <c r="O789">
        <f>ROUND(E789/D789*100,0)</f>
        <v>100</v>
      </c>
      <c r="P789">
        <f>IFERROR(ROUND(E789/L789,2),0)</f>
        <v>28.57</v>
      </c>
      <c r="Q789" s="10" t="s">
        <v>8315</v>
      </c>
      <c r="R789" t="s">
        <v>8316</v>
      </c>
      <c r="S789" s="15">
        <f>(((I789/60)/60)/24)+DATE(1970,1,1)</f>
        <v>41905.922858796301</v>
      </c>
    </row>
    <row r="790" spans="1:19" ht="45" x14ac:dyDescent="0.25">
      <c r="A790">
        <v>2835</v>
      </c>
      <c r="B790" s="3" t="s">
        <v>2835</v>
      </c>
      <c r="C790" s="3" t="s">
        <v>6945</v>
      </c>
      <c r="D790" s="6">
        <v>1000</v>
      </c>
      <c r="E790" s="8">
        <v>1870.99</v>
      </c>
      <c r="F790" t="s">
        <v>8218</v>
      </c>
      <c r="G790" t="s">
        <v>8224</v>
      </c>
      <c r="H790" t="s">
        <v>8246</v>
      </c>
      <c r="I790">
        <v>1449273600</v>
      </c>
      <c r="J790">
        <v>1446742417</v>
      </c>
      <c r="K790" t="b">
        <v>0</v>
      </c>
      <c r="L790">
        <v>93</v>
      </c>
      <c r="M790" t="b">
        <v>1</v>
      </c>
      <c r="N790" t="s">
        <v>8269</v>
      </c>
      <c r="O790">
        <f>ROUND(E790/D790*100,0)</f>
        <v>187</v>
      </c>
      <c r="P790">
        <f>IFERROR(ROUND(E790/L790,2),0)</f>
        <v>20.12</v>
      </c>
      <c r="Q790" s="10" t="s">
        <v>8315</v>
      </c>
      <c r="R790" t="s">
        <v>8316</v>
      </c>
      <c r="S790" s="15">
        <f>(((I790/60)/60)/24)+DATE(1970,1,1)</f>
        <v>42343</v>
      </c>
    </row>
    <row r="791" spans="1:19" ht="30" x14ac:dyDescent="0.25">
      <c r="A791">
        <v>2928</v>
      </c>
      <c r="B791" s="3" t="s">
        <v>2928</v>
      </c>
      <c r="C791" s="3" t="s">
        <v>7038</v>
      </c>
      <c r="D791" s="6">
        <v>1000</v>
      </c>
      <c r="E791" s="8">
        <v>1000</v>
      </c>
      <c r="F791" t="s">
        <v>8218</v>
      </c>
      <c r="G791" t="s">
        <v>8223</v>
      </c>
      <c r="H791" t="s">
        <v>8245</v>
      </c>
      <c r="I791">
        <v>1457135846</v>
      </c>
      <c r="J791">
        <v>1454543846</v>
      </c>
      <c r="K791" t="b">
        <v>0</v>
      </c>
      <c r="L791">
        <v>24</v>
      </c>
      <c r="M791" t="b">
        <v>1</v>
      </c>
      <c r="N791" t="s">
        <v>8303</v>
      </c>
      <c r="O791">
        <f>ROUND(E791/D791*100,0)</f>
        <v>100</v>
      </c>
      <c r="P791">
        <f>IFERROR(ROUND(E791/L791,2),0)</f>
        <v>41.67</v>
      </c>
      <c r="Q791" s="10" t="s">
        <v>8315</v>
      </c>
      <c r="R791" t="s">
        <v>8357</v>
      </c>
      <c r="S791" s="15">
        <f>(((I791/60)/60)/24)+DATE(1970,1,1)</f>
        <v>42433.998217592598</v>
      </c>
    </row>
    <row r="792" spans="1:19" ht="60" x14ac:dyDescent="0.25">
      <c r="A792">
        <v>2936</v>
      </c>
      <c r="B792" s="3" t="s">
        <v>2936</v>
      </c>
      <c r="C792" s="3" t="s">
        <v>7046</v>
      </c>
      <c r="D792" s="6">
        <v>1000</v>
      </c>
      <c r="E792" s="8">
        <v>1280</v>
      </c>
      <c r="F792" t="s">
        <v>8218</v>
      </c>
      <c r="G792" t="s">
        <v>8223</v>
      </c>
      <c r="H792" t="s">
        <v>8245</v>
      </c>
      <c r="I792">
        <v>1413176340</v>
      </c>
      <c r="J792">
        <v>1412091423</v>
      </c>
      <c r="K792" t="b">
        <v>0</v>
      </c>
      <c r="L792">
        <v>34</v>
      </c>
      <c r="M792" t="b">
        <v>1</v>
      </c>
      <c r="N792" t="s">
        <v>8303</v>
      </c>
      <c r="O792">
        <f>ROUND(E792/D792*100,0)</f>
        <v>128</v>
      </c>
      <c r="P792">
        <f>IFERROR(ROUND(E792/L792,2),0)</f>
        <v>37.65</v>
      </c>
      <c r="Q792" s="10" t="s">
        <v>8315</v>
      </c>
      <c r="R792" t="s">
        <v>8357</v>
      </c>
      <c r="S792" s="15">
        <f>(((I792/60)/60)/24)+DATE(1970,1,1)</f>
        <v>41925.207638888889</v>
      </c>
    </row>
    <row r="793" spans="1:19" ht="60" x14ac:dyDescent="0.25">
      <c r="A793">
        <v>2962</v>
      </c>
      <c r="B793" s="3" t="s">
        <v>2962</v>
      </c>
      <c r="C793" s="3" t="s">
        <v>7072</v>
      </c>
      <c r="D793" s="6">
        <v>1000</v>
      </c>
      <c r="E793" s="8">
        <v>1218</v>
      </c>
      <c r="F793" t="s">
        <v>8218</v>
      </c>
      <c r="G793" t="s">
        <v>8223</v>
      </c>
      <c r="H793" t="s">
        <v>8245</v>
      </c>
      <c r="I793">
        <v>1425193140</v>
      </c>
      <c r="J793">
        <v>1422769906</v>
      </c>
      <c r="K793" t="b">
        <v>0</v>
      </c>
      <c r="L793">
        <v>20</v>
      </c>
      <c r="M793" t="b">
        <v>1</v>
      </c>
      <c r="N793" t="s">
        <v>8269</v>
      </c>
      <c r="O793">
        <f>ROUND(E793/D793*100,0)</f>
        <v>122</v>
      </c>
      <c r="P793">
        <f>IFERROR(ROUND(E793/L793,2),0)</f>
        <v>60.9</v>
      </c>
      <c r="Q793" s="10" t="s">
        <v>8315</v>
      </c>
      <c r="R793" t="s">
        <v>8316</v>
      </c>
      <c r="S793" s="15">
        <f>(((I793/60)/60)/24)+DATE(1970,1,1)</f>
        <v>42064.290972222225</v>
      </c>
    </row>
    <row r="794" spans="1:19" ht="60" x14ac:dyDescent="0.25">
      <c r="A794">
        <v>2969</v>
      </c>
      <c r="B794" s="3" t="s">
        <v>2969</v>
      </c>
      <c r="C794" s="3" t="s">
        <v>7079</v>
      </c>
      <c r="D794" s="6">
        <v>1000</v>
      </c>
      <c r="E794" s="8">
        <v>1625</v>
      </c>
      <c r="F794" t="s">
        <v>8218</v>
      </c>
      <c r="G794" t="s">
        <v>8228</v>
      </c>
      <c r="H794" t="s">
        <v>8250</v>
      </c>
      <c r="I794">
        <v>1430693460</v>
      </c>
      <c r="J794">
        <v>1428087153</v>
      </c>
      <c r="K794" t="b">
        <v>0</v>
      </c>
      <c r="L794">
        <v>17</v>
      </c>
      <c r="M794" t="b">
        <v>1</v>
      </c>
      <c r="N794" t="s">
        <v>8269</v>
      </c>
      <c r="O794">
        <f>ROUND(E794/D794*100,0)</f>
        <v>163</v>
      </c>
      <c r="P794">
        <f>IFERROR(ROUND(E794/L794,2),0)</f>
        <v>95.59</v>
      </c>
      <c r="Q794" s="10" t="s">
        <v>8315</v>
      </c>
      <c r="R794" t="s">
        <v>8316</v>
      </c>
      <c r="S794" s="15">
        <f>(((I794/60)/60)/24)+DATE(1970,1,1)</f>
        <v>42127.952083333337</v>
      </c>
    </row>
    <row r="795" spans="1:19" ht="60" x14ac:dyDescent="0.25">
      <c r="A795">
        <v>2988</v>
      </c>
      <c r="B795" s="3" t="s">
        <v>2988</v>
      </c>
      <c r="C795" s="3" t="s">
        <v>7098</v>
      </c>
      <c r="D795" s="6">
        <v>1000</v>
      </c>
      <c r="E795" s="8">
        <v>1000</v>
      </c>
      <c r="F795" t="s">
        <v>8218</v>
      </c>
      <c r="G795" t="s">
        <v>8224</v>
      </c>
      <c r="H795" t="s">
        <v>8246</v>
      </c>
      <c r="I795">
        <v>1466412081</v>
      </c>
      <c r="J795">
        <v>1463820081</v>
      </c>
      <c r="K795" t="b">
        <v>0</v>
      </c>
      <c r="L795">
        <v>28</v>
      </c>
      <c r="M795" t="b">
        <v>1</v>
      </c>
      <c r="N795" t="s">
        <v>8301</v>
      </c>
      <c r="O795">
        <f>ROUND(E795/D795*100,0)</f>
        <v>100</v>
      </c>
      <c r="P795">
        <f>IFERROR(ROUND(E795/L795,2),0)</f>
        <v>35.71</v>
      </c>
      <c r="Q795" s="10" t="s">
        <v>8315</v>
      </c>
      <c r="R795" t="s">
        <v>8355</v>
      </c>
      <c r="S795" s="15">
        <f>(((I795/60)/60)/24)+DATE(1970,1,1)</f>
        <v>42541.362048611118</v>
      </c>
    </row>
    <row r="796" spans="1:19" ht="15.75" x14ac:dyDescent="0.25">
      <c r="A796">
        <v>2993</v>
      </c>
      <c r="B796" s="3" t="s">
        <v>2993</v>
      </c>
      <c r="C796" s="3" t="s">
        <v>7103</v>
      </c>
      <c r="D796" s="6">
        <v>1000</v>
      </c>
      <c r="E796" s="8">
        <v>1003</v>
      </c>
      <c r="F796" t="s">
        <v>8218</v>
      </c>
      <c r="G796" t="s">
        <v>8223</v>
      </c>
      <c r="H796" t="s">
        <v>8245</v>
      </c>
      <c r="I796">
        <v>1455998867</v>
      </c>
      <c r="J796">
        <v>1453406867</v>
      </c>
      <c r="K796" t="b">
        <v>0</v>
      </c>
      <c r="L796">
        <v>22</v>
      </c>
      <c r="M796" t="b">
        <v>1</v>
      </c>
      <c r="N796" t="s">
        <v>8301</v>
      </c>
      <c r="O796">
        <f>ROUND(E796/D796*100,0)</f>
        <v>100</v>
      </c>
      <c r="P796">
        <f>IFERROR(ROUND(E796/L796,2),0)</f>
        <v>45.59</v>
      </c>
      <c r="Q796" s="10" t="s">
        <v>8315</v>
      </c>
      <c r="R796" t="s">
        <v>8355</v>
      </c>
      <c r="S796" s="15">
        <f>(((I796/60)/60)/24)+DATE(1970,1,1)</f>
        <v>42420.838738425926</v>
      </c>
    </row>
    <row r="797" spans="1:19" ht="60" x14ac:dyDescent="0.25">
      <c r="A797">
        <v>3032</v>
      </c>
      <c r="B797" s="3" t="s">
        <v>3032</v>
      </c>
      <c r="C797" s="3" t="s">
        <v>7142</v>
      </c>
      <c r="D797" s="6">
        <v>1000</v>
      </c>
      <c r="E797" s="8">
        <v>1272</v>
      </c>
      <c r="F797" t="s">
        <v>8218</v>
      </c>
      <c r="G797" t="s">
        <v>8223</v>
      </c>
      <c r="H797" t="s">
        <v>8245</v>
      </c>
      <c r="I797">
        <v>1441933459</v>
      </c>
      <c r="J797">
        <v>1439341459</v>
      </c>
      <c r="K797" t="b">
        <v>0</v>
      </c>
      <c r="L797">
        <v>25</v>
      </c>
      <c r="M797" t="b">
        <v>1</v>
      </c>
      <c r="N797" t="s">
        <v>8301</v>
      </c>
      <c r="O797">
        <f>ROUND(E797/D797*100,0)</f>
        <v>127</v>
      </c>
      <c r="P797">
        <f>IFERROR(ROUND(E797/L797,2),0)</f>
        <v>50.88</v>
      </c>
      <c r="Q797" s="10" t="s">
        <v>8315</v>
      </c>
      <c r="R797" t="s">
        <v>8355</v>
      </c>
      <c r="S797" s="15">
        <f>(((I797/60)/60)/24)+DATE(1970,1,1)</f>
        <v>42258.044664351852</v>
      </c>
    </row>
    <row r="798" spans="1:19" ht="45" x14ac:dyDescent="0.25">
      <c r="A798">
        <v>3038</v>
      </c>
      <c r="B798" s="3" t="s">
        <v>3038</v>
      </c>
      <c r="C798" s="3" t="s">
        <v>7148</v>
      </c>
      <c r="D798" s="6">
        <v>1000</v>
      </c>
      <c r="E798" s="8">
        <v>1005</v>
      </c>
      <c r="F798" t="s">
        <v>8218</v>
      </c>
      <c r="G798" t="s">
        <v>8223</v>
      </c>
      <c r="H798" t="s">
        <v>8245</v>
      </c>
      <c r="I798">
        <v>1457071397</v>
      </c>
      <c r="J798">
        <v>1451887397</v>
      </c>
      <c r="K798" t="b">
        <v>0</v>
      </c>
      <c r="L798">
        <v>27</v>
      </c>
      <c r="M798" t="b">
        <v>1</v>
      </c>
      <c r="N798" t="s">
        <v>8301</v>
      </c>
      <c r="O798">
        <f>ROUND(E798/D798*100,0)</f>
        <v>101</v>
      </c>
      <c r="P798">
        <f>IFERROR(ROUND(E798/L798,2),0)</f>
        <v>37.22</v>
      </c>
      <c r="Q798" s="10" t="s">
        <v>8315</v>
      </c>
      <c r="R798" t="s">
        <v>8355</v>
      </c>
      <c r="S798" s="15">
        <f>(((I798/60)/60)/24)+DATE(1970,1,1)</f>
        <v>42433.252280092594</v>
      </c>
    </row>
    <row r="799" spans="1:19" ht="60" x14ac:dyDescent="0.25">
      <c r="A799">
        <v>3185</v>
      </c>
      <c r="B799" s="3" t="s">
        <v>3185</v>
      </c>
      <c r="C799" s="3" t="s">
        <v>7295</v>
      </c>
      <c r="D799" s="6">
        <v>1000</v>
      </c>
      <c r="E799" s="8">
        <v>1000</v>
      </c>
      <c r="F799" t="s">
        <v>8218</v>
      </c>
      <c r="G799" t="s">
        <v>8224</v>
      </c>
      <c r="H799" t="s">
        <v>8246</v>
      </c>
      <c r="I799">
        <v>1405553241</v>
      </c>
      <c r="J799">
        <v>1404948441</v>
      </c>
      <c r="K799" t="b">
        <v>1</v>
      </c>
      <c r="L799">
        <v>24</v>
      </c>
      <c r="M799" t="b">
        <v>1</v>
      </c>
      <c r="N799" t="s">
        <v>8269</v>
      </c>
      <c r="O799">
        <f>ROUND(E799/D799*100,0)</f>
        <v>100</v>
      </c>
      <c r="P799">
        <f>IFERROR(ROUND(E799/L799,2),0)</f>
        <v>41.67</v>
      </c>
      <c r="Q799" s="10" t="s">
        <v>8315</v>
      </c>
      <c r="R799" t="s">
        <v>8316</v>
      </c>
      <c r="S799" s="15">
        <f>(((I799/60)/60)/24)+DATE(1970,1,1)</f>
        <v>41836.977326388893</v>
      </c>
    </row>
    <row r="800" spans="1:19" ht="45" x14ac:dyDescent="0.25">
      <c r="A800">
        <v>3231</v>
      </c>
      <c r="B800" s="3" t="s">
        <v>3231</v>
      </c>
      <c r="C800" s="3" t="s">
        <v>7341</v>
      </c>
      <c r="D800" s="6">
        <v>1000</v>
      </c>
      <c r="E800" s="8">
        <v>1610</v>
      </c>
      <c r="F800" t="s">
        <v>8218</v>
      </c>
      <c r="G800" t="s">
        <v>8223</v>
      </c>
      <c r="H800" t="s">
        <v>8245</v>
      </c>
      <c r="I800">
        <v>1460846347</v>
      </c>
      <c r="J800">
        <v>1458254347</v>
      </c>
      <c r="K800" t="b">
        <v>0</v>
      </c>
      <c r="L800">
        <v>28</v>
      </c>
      <c r="M800" t="b">
        <v>1</v>
      </c>
      <c r="N800" t="s">
        <v>8269</v>
      </c>
      <c r="O800">
        <f>ROUND(E800/D800*100,0)</f>
        <v>161</v>
      </c>
      <c r="P800">
        <f>IFERROR(ROUND(E800/L800,2),0)</f>
        <v>57.5</v>
      </c>
      <c r="Q800" s="10" t="s">
        <v>8315</v>
      </c>
      <c r="R800" t="s">
        <v>8316</v>
      </c>
      <c r="S800" s="15">
        <f>(((I800/60)/60)/24)+DATE(1970,1,1)</f>
        <v>42476.943831018521</v>
      </c>
    </row>
    <row r="801" spans="1:19" ht="45" x14ac:dyDescent="0.25">
      <c r="A801">
        <v>3232</v>
      </c>
      <c r="B801" s="3" t="s">
        <v>3232</v>
      </c>
      <c r="C801" s="3" t="s">
        <v>7342</v>
      </c>
      <c r="D801" s="6">
        <v>1000</v>
      </c>
      <c r="E801" s="8">
        <v>1312</v>
      </c>
      <c r="F801" t="s">
        <v>8218</v>
      </c>
      <c r="G801" t="s">
        <v>8223</v>
      </c>
      <c r="H801" t="s">
        <v>8245</v>
      </c>
      <c r="I801">
        <v>1462334340</v>
      </c>
      <c r="J801">
        <v>1459711917</v>
      </c>
      <c r="K801" t="b">
        <v>1</v>
      </c>
      <c r="L801">
        <v>26</v>
      </c>
      <c r="M801" t="b">
        <v>1</v>
      </c>
      <c r="N801" t="s">
        <v>8269</v>
      </c>
      <c r="O801">
        <f>ROUND(E801/D801*100,0)</f>
        <v>131</v>
      </c>
      <c r="P801">
        <f>IFERROR(ROUND(E801/L801,2),0)</f>
        <v>50.46</v>
      </c>
      <c r="Q801" s="10" t="s">
        <v>8315</v>
      </c>
      <c r="R801" t="s">
        <v>8316</v>
      </c>
      <c r="S801" s="15">
        <f>(((I801/60)/60)/24)+DATE(1970,1,1)</f>
        <v>42494.165972222225</v>
      </c>
    </row>
    <row r="802" spans="1:19" ht="60" x14ac:dyDescent="0.25">
      <c r="A802">
        <v>3307</v>
      </c>
      <c r="B802" s="3" t="s">
        <v>3307</v>
      </c>
      <c r="C802" s="3" t="s">
        <v>7417</v>
      </c>
      <c r="D802" s="6">
        <v>1000</v>
      </c>
      <c r="E802" s="8">
        <v>1066.8</v>
      </c>
      <c r="F802" t="s">
        <v>8218</v>
      </c>
      <c r="G802" t="s">
        <v>8223</v>
      </c>
      <c r="H802" t="s">
        <v>8245</v>
      </c>
      <c r="I802">
        <v>1463275339</v>
      </c>
      <c r="J802">
        <v>1460683339</v>
      </c>
      <c r="K802" t="b">
        <v>0</v>
      </c>
      <c r="L802">
        <v>20</v>
      </c>
      <c r="M802" t="b">
        <v>1</v>
      </c>
      <c r="N802" t="s">
        <v>8269</v>
      </c>
      <c r="O802">
        <f>ROUND(E802/D802*100,0)</f>
        <v>107</v>
      </c>
      <c r="P802">
        <f>IFERROR(ROUND(E802/L802,2),0)</f>
        <v>53.34</v>
      </c>
      <c r="Q802" s="10" t="s">
        <v>8315</v>
      </c>
      <c r="R802" t="s">
        <v>8316</v>
      </c>
      <c r="S802" s="15">
        <f>(((I802/60)/60)/24)+DATE(1970,1,1)</f>
        <v>42505.057164351849</v>
      </c>
    </row>
    <row r="803" spans="1:19" ht="60" x14ac:dyDescent="0.25">
      <c r="A803">
        <v>3323</v>
      </c>
      <c r="B803" s="3" t="s">
        <v>3323</v>
      </c>
      <c r="C803" s="3" t="s">
        <v>7433</v>
      </c>
      <c r="D803" s="6">
        <v>1000</v>
      </c>
      <c r="E803" s="8">
        <v>1259</v>
      </c>
      <c r="F803" t="s">
        <v>8218</v>
      </c>
      <c r="G803" t="s">
        <v>8224</v>
      </c>
      <c r="H803" t="s">
        <v>8246</v>
      </c>
      <c r="I803">
        <v>1474793208</v>
      </c>
      <c r="J803">
        <v>1472201208</v>
      </c>
      <c r="K803" t="b">
        <v>0</v>
      </c>
      <c r="L803">
        <v>49</v>
      </c>
      <c r="M803" t="b">
        <v>1</v>
      </c>
      <c r="N803" t="s">
        <v>8269</v>
      </c>
      <c r="O803">
        <f>ROUND(E803/D803*100,0)</f>
        <v>126</v>
      </c>
      <c r="P803">
        <f>IFERROR(ROUND(E803/L803,2),0)</f>
        <v>25.69</v>
      </c>
      <c r="Q803" s="10" t="s">
        <v>8315</v>
      </c>
      <c r="R803" t="s">
        <v>8316</v>
      </c>
      <c r="S803" s="15">
        <f>(((I803/60)/60)/24)+DATE(1970,1,1)</f>
        <v>42638.36583333333</v>
      </c>
    </row>
    <row r="804" spans="1:19" ht="45" x14ac:dyDescent="0.25">
      <c r="A804">
        <v>3329</v>
      </c>
      <c r="B804" s="3" t="s">
        <v>3329</v>
      </c>
      <c r="C804" s="3" t="s">
        <v>7439</v>
      </c>
      <c r="D804" s="6">
        <v>1000</v>
      </c>
      <c r="E804" s="8">
        <v>1168</v>
      </c>
      <c r="F804" t="s">
        <v>8218</v>
      </c>
      <c r="G804" t="s">
        <v>8224</v>
      </c>
      <c r="H804" t="s">
        <v>8246</v>
      </c>
      <c r="I804">
        <v>1406502000</v>
      </c>
      <c r="J804">
        <v>1405583108</v>
      </c>
      <c r="K804" t="b">
        <v>0</v>
      </c>
      <c r="L804">
        <v>26</v>
      </c>
      <c r="M804" t="b">
        <v>1</v>
      </c>
      <c r="N804" t="s">
        <v>8269</v>
      </c>
      <c r="O804">
        <f>ROUND(E804/D804*100,0)</f>
        <v>117</v>
      </c>
      <c r="P804">
        <f>IFERROR(ROUND(E804/L804,2),0)</f>
        <v>44.92</v>
      </c>
      <c r="Q804" s="10" t="s">
        <v>8315</v>
      </c>
      <c r="R804" t="s">
        <v>8316</v>
      </c>
      <c r="S804" s="15">
        <f>(((I804/60)/60)/24)+DATE(1970,1,1)</f>
        <v>41847.958333333336</v>
      </c>
    </row>
    <row r="805" spans="1:19" ht="60" x14ac:dyDescent="0.25">
      <c r="A805">
        <v>3349</v>
      </c>
      <c r="B805" s="3" t="s">
        <v>3348</v>
      </c>
      <c r="C805" s="3" t="s">
        <v>7459</v>
      </c>
      <c r="D805" s="6">
        <v>1000</v>
      </c>
      <c r="E805" s="8">
        <v>1534</v>
      </c>
      <c r="F805" t="s">
        <v>8218</v>
      </c>
      <c r="G805" t="s">
        <v>8223</v>
      </c>
      <c r="H805" t="s">
        <v>8245</v>
      </c>
      <c r="I805">
        <v>1465837200</v>
      </c>
      <c r="J805">
        <v>1463971172</v>
      </c>
      <c r="K805" t="b">
        <v>0</v>
      </c>
      <c r="L805">
        <v>14</v>
      </c>
      <c r="M805" t="b">
        <v>1</v>
      </c>
      <c r="N805" t="s">
        <v>8269</v>
      </c>
      <c r="O805">
        <f>ROUND(E805/D805*100,0)</f>
        <v>153</v>
      </c>
      <c r="P805">
        <f>IFERROR(ROUND(E805/L805,2),0)</f>
        <v>109.57</v>
      </c>
      <c r="Q805" s="10" t="s">
        <v>8315</v>
      </c>
      <c r="R805" t="s">
        <v>8316</v>
      </c>
      <c r="S805" s="15">
        <f>(((I805/60)/60)/24)+DATE(1970,1,1)</f>
        <v>42534.708333333328</v>
      </c>
    </row>
    <row r="806" spans="1:19" ht="45" x14ac:dyDescent="0.25">
      <c r="A806">
        <v>3368</v>
      </c>
      <c r="B806" s="3" t="s">
        <v>3367</v>
      </c>
      <c r="C806" s="3" t="s">
        <v>7478</v>
      </c>
      <c r="D806" s="6">
        <v>1000</v>
      </c>
      <c r="E806" s="8">
        <v>1046</v>
      </c>
      <c r="F806" t="s">
        <v>8218</v>
      </c>
      <c r="G806" t="s">
        <v>8223</v>
      </c>
      <c r="H806" t="s">
        <v>8245</v>
      </c>
      <c r="I806">
        <v>1420088400</v>
      </c>
      <c r="J806">
        <v>1416977259</v>
      </c>
      <c r="K806" t="b">
        <v>0</v>
      </c>
      <c r="L806">
        <v>23</v>
      </c>
      <c r="M806" t="b">
        <v>1</v>
      </c>
      <c r="N806" t="s">
        <v>8269</v>
      </c>
      <c r="O806">
        <f>ROUND(E806/D806*100,0)</f>
        <v>105</v>
      </c>
      <c r="P806">
        <f>IFERROR(ROUND(E806/L806,2),0)</f>
        <v>45.48</v>
      </c>
      <c r="Q806" s="10" t="s">
        <v>8315</v>
      </c>
      <c r="R806" t="s">
        <v>8316</v>
      </c>
      <c r="S806" s="15">
        <f>(((I806/60)/60)/24)+DATE(1970,1,1)</f>
        <v>42005.208333333328</v>
      </c>
    </row>
    <row r="807" spans="1:19" ht="45" x14ac:dyDescent="0.25">
      <c r="A807">
        <v>3372</v>
      </c>
      <c r="B807" s="3" t="s">
        <v>3371</v>
      </c>
      <c r="C807" s="3" t="s">
        <v>7482</v>
      </c>
      <c r="D807" s="6">
        <v>1000</v>
      </c>
      <c r="E807" s="8">
        <v>1035</v>
      </c>
      <c r="F807" t="s">
        <v>8218</v>
      </c>
      <c r="G807" t="s">
        <v>8223</v>
      </c>
      <c r="H807" t="s">
        <v>8245</v>
      </c>
      <c r="I807">
        <v>1408942740</v>
      </c>
      <c r="J807">
        <v>1407157756</v>
      </c>
      <c r="K807" t="b">
        <v>0</v>
      </c>
      <c r="L807">
        <v>27</v>
      </c>
      <c r="M807" t="b">
        <v>1</v>
      </c>
      <c r="N807" t="s">
        <v>8269</v>
      </c>
      <c r="O807">
        <f>ROUND(E807/D807*100,0)</f>
        <v>104</v>
      </c>
      <c r="P807">
        <f>IFERROR(ROUND(E807/L807,2),0)</f>
        <v>38.33</v>
      </c>
      <c r="Q807" s="10" t="s">
        <v>8315</v>
      </c>
      <c r="R807" t="s">
        <v>8316</v>
      </c>
      <c r="S807" s="15">
        <f>(((I807/60)/60)/24)+DATE(1970,1,1)</f>
        <v>41876.207638888889</v>
      </c>
    </row>
    <row r="808" spans="1:19" ht="60" x14ac:dyDescent="0.25">
      <c r="A808">
        <v>3435</v>
      </c>
      <c r="B808" s="3" t="s">
        <v>3434</v>
      </c>
      <c r="C808" s="3" t="s">
        <v>7545</v>
      </c>
      <c r="D808" s="6">
        <v>1000</v>
      </c>
      <c r="E808" s="8">
        <v>1120</v>
      </c>
      <c r="F808" t="s">
        <v>8218</v>
      </c>
      <c r="G808" t="s">
        <v>8223</v>
      </c>
      <c r="H808" t="s">
        <v>8245</v>
      </c>
      <c r="I808">
        <v>1470538800</v>
      </c>
      <c r="J808">
        <v>1469112493</v>
      </c>
      <c r="K808" t="b">
        <v>0</v>
      </c>
      <c r="L808">
        <v>19</v>
      </c>
      <c r="M808" t="b">
        <v>1</v>
      </c>
      <c r="N808" t="s">
        <v>8269</v>
      </c>
      <c r="O808">
        <f>ROUND(E808/D808*100,0)</f>
        <v>112</v>
      </c>
      <c r="P808">
        <f>IFERROR(ROUND(E808/L808,2),0)</f>
        <v>58.95</v>
      </c>
      <c r="Q808" s="10" t="s">
        <v>8315</v>
      </c>
      <c r="R808" t="s">
        <v>8316</v>
      </c>
      <c r="S808" s="15">
        <f>(((I808/60)/60)/24)+DATE(1970,1,1)</f>
        <v>42589.125</v>
      </c>
    </row>
    <row r="809" spans="1:19" ht="60" x14ac:dyDescent="0.25">
      <c r="A809">
        <v>3443</v>
      </c>
      <c r="B809" s="3" t="s">
        <v>3442</v>
      </c>
      <c r="C809" s="3" t="s">
        <v>7553</v>
      </c>
      <c r="D809" s="6">
        <v>1000</v>
      </c>
      <c r="E809" s="8">
        <v>1855</v>
      </c>
      <c r="F809" t="s">
        <v>8218</v>
      </c>
      <c r="G809" t="s">
        <v>8223</v>
      </c>
      <c r="H809" t="s">
        <v>8245</v>
      </c>
      <c r="I809">
        <v>1410266146</v>
      </c>
      <c r="J809">
        <v>1407674146</v>
      </c>
      <c r="K809" t="b">
        <v>0</v>
      </c>
      <c r="L809">
        <v>45</v>
      </c>
      <c r="M809" t="b">
        <v>1</v>
      </c>
      <c r="N809" t="s">
        <v>8269</v>
      </c>
      <c r="O809">
        <f>ROUND(E809/D809*100,0)</f>
        <v>186</v>
      </c>
      <c r="P809">
        <f>IFERROR(ROUND(E809/L809,2),0)</f>
        <v>41.22</v>
      </c>
      <c r="Q809" s="10" t="s">
        <v>8315</v>
      </c>
      <c r="R809" t="s">
        <v>8316</v>
      </c>
      <c r="S809" s="15">
        <f>(((I809/60)/60)/24)+DATE(1970,1,1)</f>
        <v>41891.524837962963</v>
      </c>
    </row>
    <row r="810" spans="1:19" ht="60" x14ac:dyDescent="0.25">
      <c r="A810">
        <v>3446</v>
      </c>
      <c r="B810" s="3" t="s">
        <v>3445</v>
      </c>
      <c r="C810" s="3" t="s">
        <v>7556</v>
      </c>
      <c r="D810" s="6">
        <v>1000</v>
      </c>
      <c r="E810" s="8">
        <v>1082</v>
      </c>
      <c r="F810" t="s">
        <v>8218</v>
      </c>
      <c r="G810" t="s">
        <v>8224</v>
      </c>
      <c r="H810" t="s">
        <v>8246</v>
      </c>
      <c r="I810">
        <v>1423138800</v>
      </c>
      <c r="J810">
        <v>1421092725</v>
      </c>
      <c r="K810" t="b">
        <v>0</v>
      </c>
      <c r="L810">
        <v>25</v>
      </c>
      <c r="M810" t="b">
        <v>1</v>
      </c>
      <c r="N810" t="s">
        <v>8269</v>
      </c>
      <c r="O810">
        <f>ROUND(E810/D810*100,0)</f>
        <v>108</v>
      </c>
      <c r="P810">
        <f>IFERROR(ROUND(E810/L810,2),0)</f>
        <v>43.28</v>
      </c>
      <c r="Q810" s="10" t="s">
        <v>8315</v>
      </c>
      <c r="R810" t="s">
        <v>8316</v>
      </c>
      <c r="S810" s="15">
        <f>(((I810/60)/60)/24)+DATE(1970,1,1)</f>
        <v>42040.513888888891</v>
      </c>
    </row>
    <row r="811" spans="1:19" ht="30" x14ac:dyDescent="0.25">
      <c r="A811">
        <v>3447</v>
      </c>
      <c r="B811" s="3" t="s">
        <v>3446</v>
      </c>
      <c r="C811" s="3" t="s">
        <v>7557</v>
      </c>
      <c r="D811" s="6">
        <v>1000</v>
      </c>
      <c r="E811" s="8">
        <v>1078</v>
      </c>
      <c r="F811" t="s">
        <v>8218</v>
      </c>
      <c r="G811" t="s">
        <v>8223</v>
      </c>
      <c r="H811" t="s">
        <v>8245</v>
      </c>
      <c r="I811">
        <v>1458332412</v>
      </c>
      <c r="J811">
        <v>1454448012</v>
      </c>
      <c r="K811" t="b">
        <v>0</v>
      </c>
      <c r="L811">
        <v>14</v>
      </c>
      <c r="M811" t="b">
        <v>1</v>
      </c>
      <c r="N811" t="s">
        <v>8269</v>
      </c>
      <c r="O811">
        <f>ROUND(E811/D811*100,0)</f>
        <v>108</v>
      </c>
      <c r="P811">
        <f>IFERROR(ROUND(E811/L811,2),0)</f>
        <v>77</v>
      </c>
      <c r="Q811" s="10" t="s">
        <v>8315</v>
      </c>
      <c r="R811" t="s">
        <v>8316</v>
      </c>
      <c r="S811" s="15">
        <f>(((I811/60)/60)/24)+DATE(1970,1,1)</f>
        <v>42447.847361111111</v>
      </c>
    </row>
    <row r="812" spans="1:19" ht="60" x14ac:dyDescent="0.25">
      <c r="A812">
        <v>3452</v>
      </c>
      <c r="B812" s="3" t="s">
        <v>3451</v>
      </c>
      <c r="C812" s="3" t="s">
        <v>7562</v>
      </c>
      <c r="D812" s="6">
        <v>1000</v>
      </c>
      <c r="E812" s="8">
        <v>1532</v>
      </c>
      <c r="F812" t="s">
        <v>8218</v>
      </c>
      <c r="G812" t="s">
        <v>8223</v>
      </c>
      <c r="H812" t="s">
        <v>8245</v>
      </c>
      <c r="I812">
        <v>1406087940</v>
      </c>
      <c r="J812">
        <v>1404141626</v>
      </c>
      <c r="K812" t="b">
        <v>0</v>
      </c>
      <c r="L812">
        <v>37</v>
      </c>
      <c r="M812" t="b">
        <v>1</v>
      </c>
      <c r="N812" t="s">
        <v>8269</v>
      </c>
      <c r="O812">
        <f>ROUND(E812/D812*100,0)</f>
        <v>153</v>
      </c>
      <c r="P812">
        <f>IFERROR(ROUND(E812/L812,2),0)</f>
        <v>41.41</v>
      </c>
      <c r="Q812" s="10" t="s">
        <v>8315</v>
      </c>
      <c r="R812" t="s">
        <v>8316</v>
      </c>
      <c r="S812" s="15">
        <f>(((I812/60)/60)/24)+DATE(1970,1,1)</f>
        <v>41843.165972222225</v>
      </c>
    </row>
    <row r="813" spans="1:19" ht="60" x14ac:dyDescent="0.25">
      <c r="A813">
        <v>3490</v>
      </c>
      <c r="B813" s="3" t="s">
        <v>3489</v>
      </c>
      <c r="C813" s="3" t="s">
        <v>7600</v>
      </c>
      <c r="D813" s="6">
        <v>1000</v>
      </c>
      <c r="E813" s="8">
        <v>1275</v>
      </c>
      <c r="F813" t="s">
        <v>8218</v>
      </c>
      <c r="G813" t="s">
        <v>8223</v>
      </c>
      <c r="H813" t="s">
        <v>8245</v>
      </c>
      <c r="I813">
        <v>1460574924</v>
      </c>
      <c r="J813">
        <v>1457982924</v>
      </c>
      <c r="K813" t="b">
        <v>0</v>
      </c>
      <c r="L813">
        <v>27</v>
      </c>
      <c r="M813" t="b">
        <v>1</v>
      </c>
      <c r="N813" t="s">
        <v>8269</v>
      </c>
      <c r="O813">
        <f>ROUND(E813/D813*100,0)</f>
        <v>128</v>
      </c>
      <c r="P813">
        <f>IFERROR(ROUND(E813/L813,2),0)</f>
        <v>47.22</v>
      </c>
      <c r="Q813" s="10" t="s">
        <v>8315</v>
      </c>
      <c r="R813" t="s">
        <v>8316</v>
      </c>
      <c r="S813" s="15">
        <f>(((I813/60)/60)/24)+DATE(1970,1,1)</f>
        <v>42473.802361111113</v>
      </c>
    </row>
    <row r="814" spans="1:19" ht="60" x14ac:dyDescent="0.25">
      <c r="A814">
        <v>3500</v>
      </c>
      <c r="B814" s="3" t="s">
        <v>3499</v>
      </c>
      <c r="C814" s="3" t="s">
        <v>7610</v>
      </c>
      <c r="D814" s="6">
        <v>1000</v>
      </c>
      <c r="E814" s="8">
        <v>1063</v>
      </c>
      <c r="F814" t="s">
        <v>8218</v>
      </c>
      <c r="G814" t="s">
        <v>8223</v>
      </c>
      <c r="H814" t="s">
        <v>8245</v>
      </c>
      <c r="I814">
        <v>1457326740</v>
      </c>
      <c r="J814">
        <v>1455919438</v>
      </c>
      <c r="K814" t="b">
        <v>0</v>
      </c>
      <c r="L814">
        <v>42</v>
      </c>
      <c r="M814" t="b">
        <v>1</v>
      </c>
      <c r="N814" t="s">
        <v>8269</v>
      </c>
      <c r="O814">
        <f>ROUND(E814/D814*100,0)</f>
        <v>106</v>
      </c>
      <c r="P814">
        <f>IFERROR(ROUND(E814/L814,2),0)</f>
        <v>25.31</v>
      </c>
      <c r="Q814" s="10" t="s">
        <v>8315</v>
      </c>
      <c r="R814" t="s">
        <v>8316</v>
      </c>
      <c r="S814" s="15">
        <f>(((I814/60)/60)/24)+DATE(1970,1,1)</f>
        <v>42436.207638888889</v>
      </c>
    </row>
    <row r="815" spans="1:19" ht="60" x14ac:dyDescent="0.25">
      <c r="A815">
        <v>3504</v>
      </c>
      <c r="B815" s="3" t="s">
        <v>3503</v>
      </c>
      <c r="C815" s="3" t="s">
        <v>7614</v>
      </c>
      <c r="D815" s="6">
        <v>1000</v>
      </c>
      <c r="E815" s="8">
        <v>1000</v>
      </c>
      <c r="F815" t="s">
        <v>8218</v>
      </c>
      <c r="G815" t="s">
        <v>8223</v>
      </c>
      <c r="H815" t="s">
        <v>8245</v>
      </c>
      <c r="I815">
        <v>1447959491</v>
      </c>
      <c r="J815">
        <v>1445363891</v>
      </c>
      <c r="K815" t="b">
        <v>0</v>
      </c>
      <c r="L815">
        <v>8</v>
      </c>
      <c r="M815" t="b">
        <v>1</v>
      </c>
      <c r="N815" t="s">
        <v>8269</v>
      </c>
      <c r="O815">
        <f>ROUND(E815/D815*100,0)</f>
        <v>100</v>
      </c>
      <c r="P815">
        <f>IFERROR(ROUND(E815/L815,2),0)</f>
        <v>125</v>
      </c>
      <c r="Q815" s="10" t="s">
        <v>8315</v>
      </c>
      <c r="R815" t="s">
        <v>8316</v>
      </c>
      <c r="S815" s="15">
        <f>(((I815/60)/60)/24)+DATE(1970,1,1)</f>
        <v>42327.790405092594</v>
      </c>
    </row>
    <row r="816" spans="1:19" ht="60" x14ac:dyDescent="0.25">
      <c r="A816">
        <v>3512</v>
      </c>
      <c r="B816" s="3" t="s">
        <v>3511</v>
      </c>
      <c r="C816" s="3" t="s">
        <v>7622</v>
      </c>
      <c r="D816" s="6">
        <v>1000</v>
      </c>
      <c r="E816" s="8">
        <v>1000</v>
      </c>
      <c r="F816" t="s">
        <v>8218</v>
      </c>
      <c r="G816" t="s">
        <v>8224</v>
      </c>
      <c r="H816" t="s">
        <v>8246</v>
      </c>
      <c r="I816">
        <v>1429789992</v>
      </c>
      <c r="J816">
        <v>1424609592</v>
      </c>
      <c r="K816" t="b">
        <v>0</v>
      </c>
      <c r="L816">
        <v>17</v>
      </c>
      <c r="M816" t="b">
        <v>1</v>
      </c>
      <c r="N816" t="s">
        <v>8269</v>
      </c>
      <c r="O816">
        <f>ROUND(E816/D816*100,0)</f>
        <v>100</v>
      </c>
      <c r="P816">
        <f>IFERROR(ROUND(E816/L816,2),0)</f>
        <v>58.82</v>
      </c>
      <c r="Q816" s="10" t="s">
        <v>8315</v>
      </c>
      <c r="R816" t="s">
        <v>8316</v>
      </c>
      <c r="S816" s="15">
        <f>(((I816/60)/60)/24)+DATE(1970,1,1)</f>
        <v>42117.49527777778</v>
      </c>
    </row>
    <row r="817" spans="1:19" ht="15.75" x14ac:dyDescent="0.25">
      <c r="A817">
        <v>3531</v>
      </c>
      <c r="B817" s="3" t="s">
        <v>3530</v>
      </c>
      <c r="C817" s="3" t="s">
        <v>7641</v>
      </c>
      <c r="D817" s="6">
        <v>1000</v>
      </c>
      <c r="E817" s="8">
        <v>1280</v>
      </c>
      <c r="F817" t="s">
        <v>8218</v>
      </c>
      <c r="G817" t="s">
        <v>8223</v>
      </c>
      <c r="H817" t="s">
        <v>8245</v>
      </c>
      <c r="I817">
        <v>1467301334</v>
      </c>
      <c r="J817">
        <v>1464709334</v>
      </c>
      <c r="K817" t="b">
        <v>0</v>
      </c>
      <c r="L817">
        <v>26</v>
      </c>
      <c r="M817" t="b">
        <v>1</v>
      </c>
      <c r="N817" t="s">
        <v>8269</v>
      </c>
      <c r="O817">
        <f>ROUND(E817/D817*100,0)</f>
        <v>128</v>
      </c>
      <c r="P817">
        <f>IFERROR(ROUND(E817/L817,2),0)</f>
        <v>49.23</v>
      </c>
      <c r="Q817" s="10" t="s">
        <v>8315</v>
      </c>
      <c r="R817" t="s">
        <v>8316</v>
      </c>
      <c r="S817" s="15">
        <f>(((I817/60)/60)/24)+DATE(1970,1,1)</f>
        <v>42551.654328703706</v>
      </c>
    </row>
    <row r="818" spans="1:19" ht="60" x14ac:dyDescent="0.25">
      <c r="A818">
        <v>3549</v>
      </c>
      <c r="B818" s="3" t="s">
        <v>3548</v>
      </c>
      <c r="C818" s="3" t="s">
        <v>7659</v>
      </c>
      <c r="D818" s="6">
        <v>1000</v>
      </c>
      <c r="E818" s="8">
        <v>1020</v>
      </c>
      <c r="F818" t="s">
        <v>8218</v>
      </c>
      <c r="G818" t="s">
        <v>8224</v>
      </c>
      <c r="H818" t="s">
        <v>8246</v>
      </c>
      <c r="I818">
        <v>1441358873</v>
      </c>
      <c r="J818">
        <v>1438939673</v>
      </c>
      <c r="K818" t="b">
        <v>0</v>
      </c>
      <c r="L818">
        <v>42</v>
      </c>
      <c r="M818" t="b">
        <v>1</v>
      </c>
      <c r="N818" t="s">
        <v>8269</v>
      </c>
      <c r="O818">
        <f>ROUND(E818/D818*100,0)</f>
        <v>102</v>
      </c>
      <c r="P818">
        <f>IFERROR(ROUND(E818/L818,2),0)</f>
        <v>24.29</v>
      </c>
      <c r="Q818" s="10" t="s">
        <v>8315</v>
      </c>
      <c r="R818" t="s">
        <v>8316</v>
      </c>
      <c r="S818" s="15">
        <f>(((I818/60)/60)/24)+DATE(1970,1,1)</f>
        <v>42251.394363425927</v>
      </c>
    </row>
    <row r="819" spans="1:19" ht="60" x14ac:dyDescent="0.25">
      <c r="A819">
        <v>3559</v>
      </c>
      <c r="B819" s="3" t="s">
        <v>3558</v>
      </c>
      <c r="C819" s="3" t="s">
        <v>7669</v>
      </c>
      <c r="D819" s="6">
        <v>1000</v>
      </c>
      <c r="E819" s="8">
        <v>1035</v>
      </c>
      <c r="F819" t="s">
        <v>8218</v>
      </c>
      <c r="G819" t="s">
        <v>8225</v>
      </c>
      <c r="H819" t="s">
        <v>8247</v>
      </c>
      <c r="I819">
        <v>1438333080</v>
      </c>
      <c r="J819">
        <v>1436408308</v>
      </c>
      <c r="K819" t="b">
        <v>0</v>
      </c>
      <c r="L819">
        <v>24</v>
      </c>
      <c r="M819" t="b">
        <v>1</v>
      </c>
      <c r="N819" t="s">
        <v>8269</v>
      </c>
      <c r="O819">
        <f>ROUND(E819/D819*100,0)</f>
        <v>104</v>
      </c>
      <c r="P819">
        <f>IFERROR(ROUND(E819/L819,2),0)</f>
        <v>43.13</v>
      </c>
      <c r="Q819" s="10" t="s">
        <v>8315</v>
      </c>
      <c r="R819" t="s">
        <v>8316</v>
      </c>
      <c r="S819" s="15">
        <f>(((I819/60)/60)/24)+DATE(1970,1,1)</f>
        <v>42216.373611111107</v>
      </c>
    </row>
    <row r="820" spans="1:19" ht="45" x14ac:dyDescent="0.25">
      <c r="A820">
        <v>3564</v>
      </c>
      <c r="B820" s="3" t="s">
        <v>3563</v>
      </c>
      <c r="C820" s="3" t="s">
        <v>7674</v>
      </c>
      <c r="D820" s="6">
        <v>1000</v>
      </c>
      <c r="E820" s="8">
        <v>1005</v>
      </c>
      <c r="F820" t="s">
        <v>8218</v>
      </c>
      <c r="G820" t="s">
        <v>8224</v>
      </c>
      <c r="H820" t="s">
        <v>8246</v>
      </c>
      <c r="I820">
        <v>1444060800</v>
      </c>
      <c r="J820">
        <v>1440082649</v>
      </c>
      <c r="K820" t="b">
        <v>0</v>
      </c>
      <c r="L820">
        <v>17</v>
      </c>
      <c r="M820" t="b">
        <v>1</v>
      </c>
      <c r="N820" t="s">
        <v>8269</v>
      </c>
      <c r="O820">
        <f>ROUND(E820/D820*100,0)</f>
        <v>101</v>
      </c>
      <c r="P820">
        <f>IFERROR(ROUND(E820/L820,2),0)</f>
        <v>59.12</v>
      </c>
      <c r="Q820" s="10" t="s">
        <v>8315</v>
      </c>
      <c r="R820" t="s">
        <v>8316</v>
      </c>
      <c r="S820" s="15">
        <f>(((I820/60)/60)/24)+DATE(1970,1,1)</f>
        <v>42282.666666666672</v>
      </c>
    </row>
    <row r="821" spans="1:19" ht="60" x14ac:dyDescent="0.25">
      <c r="A821">
        <v>3567</v>
      </c>
      <c r="B821" s="3" t="s">
        <v>3566</v>
      </c>
      <c r="C821" s="3" t="s">
        <v>7677</v>
      </c>
      <c r="D821" s="6">
        <v>1000</v>
      </c>
      <c r="E821" s="8">
        <v>1088</v>
      </c>
      <c r="F821" t="s">
        <v>8218</v>
      </c>
      <c r="G821" t="s">
        <v>8224</v>
      </c>
      <c r="H821" t="s">
        <v>8246</v>
      </c>
      <c r="I821">
        <v>1433964444</v>
      </c>
      <c r="J821">
        <v>1431372444</v>
      </c>
      <c r="K821" t="b">
        <v>0</v>
      </c>
      <c r="L821">
        <v>41</v>
      </c>
      <c r="M821" t="b">
        <v>1</v>
      </c>
      <c r="N821" t="s">
        <v>8269</v>
      </c>
      <c r="O821">
        <f>ROUND(E821/D821*100,0)</f>
        <v>109</v>
      </c>
      <c r="P821">
        <f>IFERROR(ROUND(E821/L821,2),0)</f>
        <v>26.54</v>
      </c>
      <c r="Q821" s="10" t="s">
        <v>8315</v>
      </c>
      <c r="R821" t="s">
        <v>8316</v>
      </c>
      <c r="S821" s="15">
        <f>(((I821/60)/60)/24)+DATE(1970,1,1)</f>
        <v>42165.810694444444</v>
      </c>
    </row>
    <row r="822" spans="1:19" ht="45" x14ac:dyDescent="0.25">
      <c r="A822">
        <v>3568</v>
      </c>
      <c r="B822" s="3" t="s">
        <v>3567</v>
      </c>
      <c r="C822" s="3" t="s">
        <v>7678</v>
      </c>
      <c r="D822" s="6">
        <v>1000</v>
      </c>
      <c r="E822" s="8">
        <v>1110</v>
      </c>
      <c r="F822" t="s">
        <v>8218</v>
      </c>
      <c r="G822" t="s">
        <v>8223</v>
      </c>
      <c r="H822" t="s">
        <v>8245</v>
      </c>
      <c r="I822">
        <v>1410975994</v>
      </c>
      <c r="J822">
        <v>1408383994</v>
      </c>
      <c r="K822" t="b">
        <v>0</v>
      </c>
      <c r="L822">
        <v>19</v>
      </c>
      <c r="M822" t="b">
        <v>1</v>
      </c>
      <c r="N822" t="s">
        <v>8269</v>
      </c>
      <c r="O822">
        <f>ROUND(E822/D822*100,0)</f>
        <v>111</v>
      </c>
      <c r="P822">
        <f>IFERROR(ROUND(E822/L822,2),0)</f>
        <v>58.42</v>
      </c>
      <c r="Q822" s="10" t="s">
        <v>8315</v>
      </c>
      <c r="R822" t="s">
        <v>8316</v>
      </c>
      <c r="S822" s="15">
        <f>(((I822/60)/60)/24)+DATE(1970,1,1)</f>
        <v>41899.740671296298</v>
      </c>
    </row>
    <row r="823" spans="1:19" ht="45" x14ac:dyDescent="0.25">
      <c r="A823">
        <v>3582</v>
      </c>
      <c r="B823" s="3" t="s">
        <v>3581</v>
      </c>
      <c r="C823" s="3" t="s">
        <v>7692</v>
      </c>
      <c r="D823" s="6">
        <v>1000</v>
      </c>
      <c r="E823" s="8">
        <v>2870</v>
      </c>
      <c r="F823" t="s">
        <v>8218</v>
      </c>
      <c r="G823" t="s">
        <v>8223</v>
      </c>
      <c r="H823" t="s">
        <v>8245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8269</v>
      </c>
      <c r="O823">
        <f>ROUND(E823/D823*100,0)</f>
        <v>287</v>
      </c>
      <c r="P823">
        <f>IFERROR(ROUND(E823/L823,2),0)</f>
        <v>58.57</v>
      </c>
      <c r="Q823" s="10" t="s">
        <v>8315</v>
      </c>
      <c r="R823" t="s">
        <v>8316</v>
      </c>
      <c r="S823" s="15">
        <f>(((I823/60)/60)/24)+DATE(1970,1,1)</f>
        <v>42465.095856481479</v>
      </c>
    </row>
    <row r="824" spans="1:19" ht="45" x14ac:dyDescent="0.25">
      <c r="A824">
        <v>3598</v>
      </c>
      <c r="B824" s="3" t="s">
        <v>3597</v>
      </c>
      <c r="C824" s="3" t="s">
        <v>7708</v>
      </c>
      <c r="D824" s="6">
        <v>1000</v>
      </c>
      <c r="E824" s="8">
        <v>1101</v>
      </c>
      <c r="F824" t="s">
        <v>8218</v>
      </c>
      <c r="G824" t="s">
        <v>8223</v>
      </c>
      <c r="H824" t="s">
        <v>8245</v>
      </c>
      <c r="I824">
        <v>1409720340</v>
      </c>
      <c r="J824">
        <v>1408129822</v>
      </c>
      <c r="K824" t="b">
        <v>0</v>
      </c>
      <c r="L824">
        <v>27</v>
      </c>
      <c r="M824" t="b">
        <v>1</v>
      </c>
      <c r="N824" t="s">
        <v>8269</v>
      </c>
      <c r="O824">
        <f>ROUND(E824/D824*100,0)</f>
        <v>110</v>
      </c>
      <c r="P824">
        <f>IFERROR(ROUND(E824/L824,2),0)</f>
        <v>40.78</v>
      </c>
      <c r="Q824" s="10" t="s">
        <v>8315</v>
      </c>
      <c r="R824" t="s">
        <v>8316</v>
      </c>
      <c r="S824" s="15">
        <f>(((I824/60)/60)/24)+DATE(1970,1,1)</f>
        <v>41885.207638888889</v>
      </c>
    </row>
    <row r="825" spans="1:19" ht="45" x14ac:dyDescent="0.25">
      <c r="A825">
        <v>3610</v>
      </c>
      <c r="B825" s="3" t="s">
        <v>3609</v>
      </c>
      <c r="C825" s="3" t="s">
        <v>7720</v>
      </c>
      <c r="D825" s="6">
        <v>1000</v>
      </c>
      <c r="E825" s="8">
        <v>1623</v>
      </c>
      <c r="F825" t="s">
        <v>8218</v>
      </c>
      <c r="G825" t="s">
        <v>8224</v>
      </c>
      <c r="H825" t="s">
        <v>8246</v>
      </c>
      <c r="I825">
        <v>1439806936</v>
      </c>
      <c r="J825">
        <v>1437214936</v>
      </c>
      <c r="K825" t="b">
        <v>0</v>
      </c>
      <c r="L825">
        <v>31</v>
      </c>
      <c r="M825" t="b">
        <v>1</v>
      </c>
      <c r="N825" t="s">
        <v>8269</v>
      </c>
      <c r="O825">
        <f>ROUND(E825/D825*100,0)</f>
        <v>162</v>
      </c>
      <c r="P825">
        <f>IFERROR(ROUND(E825/L825,2),0)</f>
        <v>52.35</v>
      </c>
      <c r="Q825" s="10" t="s">
        <v>8315</v>
      </c>
      <c r="R825" t="s">
        <v>8316</v>
      </c>
      <c r="S825" s="15">
        <f>(((I825/60)/60)/24)+DATE(1970,1,1)</f>
        <v>42233.432129629626</v>
      </c>
    </row>
    <row r="826" spans="1:19" ht="60" x14ac:dyDescent="0.25">
      <c r="A826">
        <v>3619</v>
      </c>
      <c r="B826" s="3" t="s">
        <v>3617</v>
      </c>
      <c r="C826" s="3" t="s">
        <v>7729</v>
      </c>
      <c r="D826" s="6">
        <v>1000</v>
      </c>
      <c r="E826" s="8">
        <v>1130</v>
      </c>
      <c r="F826" t="s">
        <v>8218</v>
      </c>
      <c r="G826" t="s">
        <v>8223</v>
      </c>
      <c r="H826" t="s">
        <v>8245</v>
      </c>
      <c r="I826">
        <v>1479592800</v>
      </c>
      <c r="J826">
        <v>1476760226</v>
      </c>
      <c r="K826" t="b">
        <v>0</v>
      </c>
      <c r="L826">
        <v>17</v>
      </c>
      <c r="M826" t="b">
        <v>1</v>
      </c>
      <c r="N826" t="s">
        <v>8269</v>
      </c>
      <c r="O826">
        <f>ROUND(E826/D826*100,0)</f>
        <v>113</v>
      </c>
      <c r="P826">
        <f>IFERROR(ROUND(E826/L826,2),0)</f>
        <v>66.47</v>
      </c>
      <c r="Q826" s="10" t="s">
        <v>8315</v>
      </c>
      <c r="R826" t="s">
        <v>8316</v>
      </c>
      <c r="S826" s="15">
        <f>(((I826/60)/60)/24)+DATE(1970,1,1)</f>
        <v>42693.916666666672</v>
      </c>
    </row>
    <row r="827" spans="1:19" ht="30" x14ac:dyDescent="0.25">
      <c r="A827">
        <v>3622</v>
      </c>
      <c r="B827" s="3" t="s">
        <v>3620</v>
      </c>
      <c r="C827" s="3" t="s">
        <v>7732</v>
      </c>
      <c r="D827" s="6">
        <v>1000</v>
      </c>
      <c r="E827" s="8">
        <v>1000.99</v>
      </c>
      <c r="F827" t="s">
        <v>8218</v>
      </c>
      <c r="G827" t="s">
        <v>8223</v>
      </c>
      <c r="H827" t="s">
        <v>8245</v>
      </c>
      <c r="I827">
        <v>1411874580</v>
      </c>
      <c r="J827">
        <v>1409030371</v>
      </c>
      <c r="K827" t="b">
        <v>0</v>
      </c>
      <c r="L827">
        <v>21</v>
      </c>
      <c r="M827" t="b">
        <v>1</v>
      </c>
      <c r="N827" t="s">
        <v>8269</v>
      </c>
      <c r="O827">
        <f>ROUND(E827/D827*100,0)</f>
        <v>100</v>
      </c>
      <c r="P827">
        <f>IFERROR(ROUND(E827/L827,2),0)</f>
        <v>47.67</v>
      </c>
      <c r="Q827" s="10" t="s">
        <v>8315</v>
      </c>
      <c r="R827" t="s">
        <v>8316</v>
      </c>
      <c r="S827" s="15">
        <f>(((I827/60)/60)/24)+DATE(1970,1,1)</f>
        <v>41910.140972222223</v>
      </c>
    </row>
    <row r="828" spans="1:19" ht="60" x14ac:dyDescent="0.25">
      <c r="A828">
        <v>3668</v>
      </c>
      <c r="B828" s="3" t="s">
        <v>3665</v>
      </c>
      <c r="C828" s="3" t="s">
        <v>7778</v>
      </c>
      <c r="D828" s="6">
        <v>1000</v>
      </c>
      <c r="E828" s="8">
        <v>1035</v>
      </c>
      <c r="F828" t="s">
        <v>8218</v>
      </c>
      <c r="G828" t="s">
        <v>8223</v>
      </c>
      <c r="H828" t="s">
        <v>8245</v>
      </c>
      <c r="I828">
        <v>1437676380</v>
      </c>
      <c r="J828">
        <v>1435670452</v>
      </c>
      <c r="K828" t="b">
        <v>0</v>
      </c>
      <c r="L828">
        <v>28</v>
      </c>
      <c r="M828" t="b">
        <v>1</v>
      </c>
      <c r="N828" t="s">
        <v>8269</v>
      </c>
      <c r="O828">
        <f>ROUND(E828/D828*100,0)</f>
        <v>104</v>
      </c>
      <c r="P828">
        <f>IFERROR(ROUND(E828/L828,2),0)</f>
        <v>36.96</v>
      </c>
      <c r="Q828" s="10" t="s">
        <v>8315</v>
      </c>
      <c r="R828" t="s">
        <v>8316</v>
      </c>
      <c r="S828" s="15">
        <f>(((I828/60)/60)/24)+DATE(1970,1,1)</f>
        <v>42208.772916666669</v>
      </c>
    </row>
    <row r="829" spans="1:19" ht="60" x14ac:dyDescent="0.25">
      <c r="A829">
        <v>3669</v>
      </c>
      <c r="B829" s="3" t="s">
        <v>3666</v>
      </c>
      <c r="C829" s="3" t="s">
        <v>7779</v>
      </c>
      <c r="D829" s="6">
        <v>1000</v>
      </c>
      <c r="E829" s="8">
        <v>1382</v>
      </c>
      <c r="F829" t="s">
        <v>8218</v>
      </c>
      <c r="G829" t="s">
        <v>8224</v>
      </c>
      <c r="H829" t="s">
        <v>8246</v>
      </c>
      <c r="I829">
        <v>1434039137</v>
      </c>
      <c r="J829">
        <v>1431447137</v>
      </c>
      <c r="K829" t="b">
        <v>0</v>
      </c>
      <c r="L829">
        <v>17</v>
      </c>
      <c r="M829" t="b">
        <v>1</v>
      </c>
      <c r="N829" t="s">
        <v>8269</v>
      </c>
      <c r="O829">
        <f>ROUND(E829/D829*100,0)</f>
        <v>138</v>
      </c>
      <c r="P829">
        <f>IFERROR(ROUND(E829/L829,2),0)</f>
        <v>81.290000000000006</v>
      </c>
      <c r="Q829" s="10" t="s">
        <v>8315</v>
      </c>
      <c r="R829" t="s">
        <v>8316</v>
      </c>
      <c r="S829" s="15">
        <f>(((I829/60)/60)/24)+DATE(1970,1,1)</f>
        <v>42166.675196759257</v>
      </c>
    </row>
    <row r="830" spans="1:19" ht="60" x14ac:dyDescent="0.25">
      <c r="A830">
        <v>3681</v>
      </c>
      <c r="B830" s="3" t="s">
        <v>3678</v>
      </c>
      <c r="C830" s="3" t="s">
        <v>7791</v>
      </c>
      <c r="D830" s="6">
        <v>1000</v>
      </c>
      <c r="E830" s="8">
        <v>1119</v>
      </c>
      <c r="F830" t="s">
        <v>8218</v>
      </c>
      <c r="G830" t="s">
        <v>8223</v>
      </c>
      <c r="H830" t="s">
        <v>8245</v>
      </c>
      <c r="I830">
        <v>1452872290</v>
      </c>
      <c r="J830">
        <v>1452008290</v>
      </c>
      <c r="K830" t="b">
        <v>0</v>
      </c>
      <c r="L830">
        <v>18</v>
      </c>
      <c r="M830" t="b">
        <v>1</v>
      </c>
      <c r="N830" t="s">
        <v>8269</v>
      </c>
      <c r="O830">
        <f>ROUND(E830/D830*100,0)</f>
        <v>112</v>
      </c>
      <c r="P830">
        <f>IFERROR(ROUND(E830/L830,2),0)</f>
        <v>62.17</v>
      </c>
      <c r="Q830" s="10" t="s">
        <v>8315</v>
      </c>
      <c r="R830" t="s">
        <v>8316</v>
      </c>
      <c r="S830" s="15">
        <f>(((I830/60)/60)/24)+DATE(1970,1,1)</f>
        <v>42384.651504629626</v>
      </c>
    </row>
    <row r="831" spans="1:19" ht="30" x14ac:dyDescent="0.25">
      <c r="A831">
        <v>3692</v>
      </c>
      <c r="B831" s="3" t="s">
        <v>3689</v>
      </c>
      <c r="C831" s="3" t="s">
        <v>7802</v>
      </c>
      <c r="D831" s="6">
        <v>1000</v>
      </c>
      <c r="E831" s="8">
        <v>1260</v>
      </c>
      <c r="F831" t="s">
        <v>8218</v>
      </c>
      <c r="G831" t="s">
        <v>8223</v>
      </c>
      <c r="H831" t="s">
        <v>8245</v>
      </c>
      <c r="I831">
        <v>1411084800</v>
      </c>
      <c r="J831">
        <v>1410304179</v>
      </c>
      <c r="K831" t="b">
        <v>0</v>
      </c>
      <c r="L831">
        <v>17</v>
      </c>
      <c r="M831" t="b">
        <v>1</v>
      </c>
      <c r="N831" t="s">
        <v>8269</v>
      </c>
      <c r="O831">
        <f>ROUND(E831/D831*100,0)</f>
        <v>126</v>
      </c>
      <c r="P831">
        <f>IFERROR(ROUND(E831/L831,2),0)</f>
        <v>74.12</v>
      </c>
      <c r="Q831" s="10" t="s">
        <v>8315</v>
      </c>
      <c r="R831" t="s">
        <v>8316</v>
      </c>
      <c r="S831" s="15">
        <f>(((I831/60)/60)/24)+DATE(1970,1,1)</f>
        <v>41901</v>
      </c>
    </row>
    <row r="832" spans="1:19" ht="45" x14ac:dyDescent="0.25">
      <c r="A832">
        <v>3707</v>
      </c>
      <c r="B832" s="3" t="s">
        <v>3704</v>
      </c>
      <c r="C832" s="3" t="s">
        <v>7817</v>
      </c>
      <c r="D832" s="6">
        <v>1000</v>
      </c>
      <c r="E832" s="8">
        <v>1860</v>
      </c>
      <c r="F832" t="s">
        <v>8218</v>
      </c>
      <c r="G832" t="s">
        <v>8223</v>
      </c>
      <c r="H832" t="s">
        <v>8245</v>
      </c>
      <c r="I832">
        <v>1469165160</v>
      </c>
      <c r="J832">
        <v>1467335378</v>
      </c>
      <c r="K832" t="b">
        <v>0</v>
      </c>
      <c r="L832">
        <v>23</v>
      </c>
      <c r="M832" t="b">
        <v>1</v>
      </c>
      <c r="N832" t="s">
        <v>8269</v>
      </c>
      <c r="O832">
        <f>ROUND(E832/D832*100,0)</f>
        <v>186</v>
      </c>
      <c r="P832">
        <f>IFERROR(ROUND(E832/L832,2),0)</f>
        <v>80.87</v>
      </c>
      <c r="Q832" s="10" t="s">
        <v>8315</v>
      </c>
      <c r="R832" t="s">
        <v>8316</v>
      </c>
      <c r="S832" s="15">
        <f>(((I832/60)/60)/24)+DATE(1970,1,1)</f>
        <v>42573.226388888885</v>
      </c>
    </row>
    <row r="833" spans="1:19" ht="45" x14ac:dyDescent="0.25">
      <c r="A833">
        <v>3709</v>
      </c>
      <c r="B833" s="3" t="s">
        <v>3706</v>
      </c>
      <c r="C833" s="3" t="s">
        <v>7819</v>
      </c>
      <c r="D833" s="6">
        <v>1000</v>
      </c>
      <c r="E833" s="8">
        <v>1082.5</v>
      </c>
      <c r="F833" t="s">
        <v>8218</v>
      </c>
      <c r="G833" t="s">
        <v>8224</v>
      </c>
      <c r="H833" t="s">
        <v>8246</v>
      </c>
      <c r="I833">
        <v>1403715546</v>
      </c>
      <c r="J833">
        <v>1401123546</v>
      </c>
      <c r="K833" t="b">
        <v>0</v>
      </c>
      <c r="L833">
        <v>35</v>
      </c>
      <c r="M833" t="b">
        <v>1</v>
      </c>
      <c r="N833" t="s">
        <v>8269</v>
      </c>
      <c r="O833">
        <f>ROUND(E833/D833*100,0)</f>
        <v>108</v>
      </c>
      <c r="P833">
        <f>IFERROR(ROUND(E833/L833,2),0)</f>
        <v>30.93</v>
      </c>
      <c r="Q833" s="10" t="s">
        <v>8315</v>
      </c>
      <c r="R833" t="s">
        <v>8316</v>
      </c>
      <c r="S833" s="15">
        <f>(((I833/60)/60)/24)+DATE(1970,1,1)</f>
        <v>41815.707708333335</v>
      </c>
    </row>
    <row r="834" spans="1:19" ht="45" x14ac:dyDescent="0.25">
      <c r="A834">
        <v>3751</v>
      </c>
      <c r="B834" s="3" t="s">
        <v>3748</v>
      </c>
      <c r="C834" s="3" t="s">
        <v>7861</v>
      </c>
      <c r="D834" s="6">
        <v>1000</v>
      </c>
      <c r="E834" s="8">
        <v>1326</v>
      </c>
      <c r="F834" t="s">
        <v>8218</v>
      </c>
      <c r="G834" t="s">
        <v>8223</v>
      </c>
      <c r="H834" t="s">
        <v>8245</v>
      </c>
      <c r="I834">
        <v>1459641073</v>
      </c>
      <c r="J834">
        <v>1454460673</v>
      </c>
      <c r="K834" t="b">
        <v>0</v>
      </c>
      <c r="L834">
        <v>11</v>
      </c>
      <c r="M834" t="b">
        <v>1</v>
      </c>
      <c r="N834" t="s">
        <v>8303</v>
      </c>
      <c r="O834">
        <f>ROUND(E834/D834*100,0)</f>
        <v>133</v>
      </c>
      <c r="P834">
        <f>IFERROR(ROUND(E834/L834,2),0)</f>
        <v>120.55</v>
      </c>
      <c r="Q834" s="10" t="s">
        <v>8315</v>
      </c>
      <c r="R834" t="s">
        <v>8357</v>
      </c>
      <c r="S834" s="15">
        <f>(((I834/60)/60)/24)+DATE(1970,1,1)</f>
        <v>42462.993900462956</v>
      </c>
    </row>
    <row r="835" spans="1:19" ht="30" x14ac:dyDescent="0.25">
      <c r="A835">
        <v>3771</v>
      </c>
      <c r="B835" s="3" t="s">
        <v>3768</v>
      </c>
      <c r="C835" s="3" t="s">
        <v>7881</v>
      </c>
      <c r="D835" s="6">
        <v>1000</v>
      </c>
      <c r="E835" s="8">
        <v>1460</v>
      </c>
      <c r="F835" t="s">
        <v>8218</v>
      </c>
      <c r="G835" t="s">
        <v>8223</v>
      </c>
      <c r="H835" t="s">
        <v>8245</v>
      </c>
      <c r="I835">
        <v>1463529600</v>
      </c>
      <c r="J835">
        <v>1462307652</v>
      </c>
      <c r="K835" t="b">
        <v>0</v>
      </c>
      <c r="L835">
        <v>38</v>
      </c>
      <c r="M835" t="b">
        <v>1</v>
      </c>
      <c r="N835" t="s">
        <v>8303</v>
      </c>
      <c r="O835">
        <f>ROUND(E835/D835*100,0)</f>
        <v>146</v>
      </c>
      <c r="P835">
        <f>IFERROR(ROUND(E835/L835,2),0)</f>
        <v>38.42</v>
      </c>
      <c r="Q835" s="10" t="s">
        <v>8315</v>
      </c>
      <c r="R835" t="s">
        <v>8357</v>
      </c>
      <c r="S835" s="15">
        <f>(((I835/60)/60)/24)+DATE(1970,1,1)</f>
        <v>42508</v>
      </c>
    </row>
    <row r="836" spans="1:19" ht="60" x14ac:dyDescent="0.25">
      <c r="A836">
        <v>3784</v>
      </c>
      <c r="B836" s="3" t="s">
        <v>3781</v>
      </c>
      <c r="C836" s="3" t="s">
        <v>7894</v>
      </c>
      <c r="D836" s="6">
        <v>1000</v>
      </c>
      <c r="E836" s="8">
        <v>1150</v>
      </c>
      <c r="F836" t="s">
        <v>8218</v>
      </c>
      <c r="G836" t="s">
        <v>8228</v>
      </c>
      <c r="H836" t="s">
        <v>8250</v>
      </c>
      <c r="I836">
        <v>1468193532</v>
      </c>
      <c r="J836">
        <v>1465601532</v>
      </c>
      <c r="K836" t="b">
        <v>0</v>
      </c>
      <c r="L836">
        <v>10</v>
      </c>
      <c r="M836" t="b">
        <v>1</v>
      </c>
      <c r="N836" t="s">
        <v>8303</v>
      </c>
      <c r="O836">
        <f>ROUND(E836/D836*100,0)</f>
        <v>115</v>
      </c>
      <c r="P836">
        <f>IFERROR(ROUND(E836/L836,2),0)</f>
        <v>115</v>
      </c>
      <c r="Q836" s="10" t="s">
        <v>8315</v>
      </c>
      <c r="R836" t="s">
        <v>8357</v>
      </c>
      <c r="S836" s="15">
        <f>(((I836/60)/60)/24)+DATE(1970,1,1)</f>
        <v>42561.980694444443</v>
      </c>
    </row>
    <row r="837" spans="1:19" ht="45" x14ac:dyDescent="0.25">
      <c r="A837">
        <v>3808</v>
      </c>
      <c r="B837" s="3" t="s">
        <v>3805</v>
      </c>
      <c r="C837" s="3" t="s">
        <v>7918</v>
      </c>
      <c r="D837" s="6">
        <v>1000</v>
      </c>
      <c r="E837" s="8">
        <v>1000</v>
      </c>
      <c r="F837" t="s">
        <v>8218</v>
      </c>
      <c r="G837" t="s">
        <v>8224</v>
      </c>
      <c r="H837" t="s">
        <v>8246</v>
      </c>
      <c r="I837">
        <v>1429955619</v>
      </c>
      <c r="J837">
        <v>1424775219</v>
      </c>
      <c r="K837" t="b">
        <v>0</v>
      </c>
      <c r="L837">
        <v>24</v>
      </c>
      <c r="M837" t="b">
        <v>1</v>
      </c>
      <c r="N837" t="s">
        <v>8269</v>
      </c>
      <c r="O837">
        <f>ROUND(E837/D837*100,0)</f>
        <v>100</v>
      </c>
      <c r="P837">
        <f>IFERROR(ROUND(E837/L837,2),0)</f>
        <v>41.67</v>
      </c>
      <c r="Q837" s="10" t="s">
        <v>8315</v>
      </c>
      <c r="R837" t="s">
        <v>8316</v>
      </c>
      <c r="S837" s="15">
        <f>(((I837/60)/60)/24)+DATE(1970,1,1)</f>
        <v>42119.412256944444</v>
      </c>
    </row>
    <row r="838" spans="1:19" ht="30" x14ac:dyDescent="0.25">
      <c r="A838">
        <v>3815</v>
      </c>
      <c r="B838" s="3" t="s">
        <v>3812</v>
      </c>
      <c r="C838" s="3" t="s">
        <v>7925</v>
      </c>
      <c r="D838" s="6">
        <v>1000</v>
      </c>
      <c r="E838" s="8">
        <v>1000.01</v>
      </c>
      <c r="F838" t="s">
        <v>8218</v>
      </c>
      <c r="G838" t="s">
        <v>8224</v>
      </c>
      <c r="H838" t="s">
        <v>8246</v>
      </c>
      <c r="I838">
        <v>1440111600</v>
      </c>
      <c r="J838">
        <v>1437545657</v>
      </c>
      <c r="K838" t="b">
        <v>0</v>
      </c>
      <c r="L838">
        <v>20</v>
      </c>
      <c r="M838" t="b">
        <v>1</v>
      </c>
      <c r="N838" t="s">
        <v>8269</v>
      </c>
      <c r="O838">
        <f>ROUND(E838/D838*100,0)</f>
        <v>100</v>
      </c>
      <c r="P838">
        <f>IFERROR(ROUND(E838/L838,2),0)</f>
        <v>50</v>
      </c>
      <c r="Q838" s="10" t="s">
        <v>8315</v>
      </c>
      <c r="R838" t="s">
        <v>8316</v>
      </c>
      <c r="S838" s="15">
        <f>(((I838/60)/60)/24)+DATE(1970,1,1)</f>
        <v>42236.958333333328</v>
      </c>
    </row>
    <row r="839" spans="1:19" ht="45" x14ac:dyDescent="0.25">
      <c r="A839">
        <v>3819</v>
      </c>
      <c r="B839" s="3" t="s">
        <v>3816</v>
      </c>
      <c r="C839" s="3" t="s">
        <v>7817</v>
      </c>
      <c r="D839" s="6">
        <v>1000</v>
      </c>
      <c r="E839" s="8">
        <v>1064</v>
      </c>
      <c r="F839" t="s">
        <v>8218</v>
      </c>
      <c r="G839" t="s">
        <v>8223</v>
      </c>
      <c r="H839" t="s">
        <v>8245</v>
      </c>
      <c r="I839">
        <v>1437166920</v>
      </c>
      <c r="J839">
        <v>1435554104</v>
      </c>
      <c r="K839" t="b">
        <v>0</v>
      </c>
      <c r="L839">
        <v>26</v>
      </c>
      <c r="M839" t="b">
        <v>1</v>
      </c>
      <c r="N839" t="s">
        <v>8269</v>
      </c>
      <c r="O839">
        <f>ROUND(E839/D839*100,0)</f>
        <v>106</v>
      </c>
      <c r="P839">
        <f>IFERROR(ROUND(E839/L839,2),0)</f>
        <v>40.92</v>
      </c>
      <c r="Q839" s="10" t="s">
        <v>8315</v>
      </c>
      <c r="R839" t="s">
        <v>8316</v>
      </c>
      <c r="S839" s="15">
        <f>(((I839/60)/60)/24)+DATE(1970,1,1)</f>
        <v>42202.876388888893</v>
      </c>
    </row>
    <row r="840" spans="1:19" ht="45" x14ac:dyDescent="0.25">
      <c r="A840">
        <v>3317</v>
      </c>
      <c r="B840" s="3" t="s">
        <v>3317</v>
      </c>
      <c r="C840" s="3" t="s">
        <v>7427</v>
      </c>
      <c r="D840" s="6">
        <v>1050</v>
      </c>
      <c r="E840" s="8">
        <v>1115</v>
      </c>
      <c r="F840" t="s">
        <v>8218</v>
      </c>
      <c r="G840" t="s">
        <v>8223</v>
      </c>
      <c r="H840" t="s">
        <v>8245</v>
      </c>
      <c r="I840">
        <v>1465347424</v>
      </c>
      <c r="J840">
        <v>1462755424</v>
      </c>
      <c r="K840" t="b">
        <v>0</v>
      </c>
      <c r="L840">
        <v>18</v>
      </c>
      <c r="M840" t="b">
        <v>1</v>
      </c>
      <c r="N840" t="s">
        <v>8269</v>
      </c>
      <c r="O840">
        <f>ROUND(E840/D840*100,0)</f>
        <v>106</v>
      </c>
      <c r="P840">
        <f>IFERROR(ROUND(E840/L840,2),0)</f>
        <v>61.94</v>
      </c>
      <c r="Q840" s="10" t="s">
        <v>8315</v>
      </c>
      <c r="R840" t="s">
        <v>8316</v>
      </c>
      <c r="S840" s="15">
        <f>(((I840/60)/60)/24)+DATE(1970,1,1)</f>
        <v>42529.039629629624</v>
      </c>
    </row>
    <row r="841" spans="1:19" ht="60" x14ac:dyDescent="0.25">
      <c r="A841">
        <v>3703</v>
      </c>
      <c r="B841" s="3" t="s">
        <v>3700</v>
      </c>
      <c r="C841" s="3" t="s">
        <v>7813</v>
      </c>
      <c r="D841" s="6">
        <v>1050</v>
      </c>
      <c r="E841" s="8">
        <v>1296</v>
      </c>
      <c r="F841" t="s">
        <v>8218</v>
      </c>
      <c r="G841" t="s">
        <v>8223</v>
      </c>
      <c r="H841" t="s">
        <v>8245</v>
      </c>
      <c r="I841">
        <v>1471071540</v>
      </c>
      <c r="J841">
        <v>1467720388</v>
      </c>
      <c r="K841" t="b">
        <v>0</v>
      </c>
      <c r="L841">
        <v>30</v>
      </c>
      <c r="M841" t="b">
        <v>1</v>
      </c>
      <c r="N841" t="s">
        <v>8269</v>
      </c>
      <c r="O841">
        <f>ROUND(E841/D841*100,0)</f>
        <v>123</v>
      </c>
      <c r="P841">
        <f>IFERROR(ROUND(E841/L841,2),0)</f>
        <v>43.2</v>
      </c>
      <c r="Q841" s="10" t="s">
        <v>8315</v>
      </c>
      <c r="R841" t="s">
        <v>8316</v>
      </c>
      <c r="S841" s="15">
        <f>(((I841/60)/60)/24)+DATE(1970,1,1)</f>
        <v>42595.290972222225</v>
      </c>
    </row>
    <row r="842" spans="1:19" ht="45" x14ac:dyDescent="0.25">
      <c r="A842">
        <v>2632</v>
      </c>
      <c r="B842" s="3" t="s">
        <v>2632</v>
      </c>
      <c r="C842" s="3" t="s">
        <v>6742</v>
      </c>
      <c r="D842" s="6">
        <v>1070</v>
      </c>
      <c r="E842" s="8">
        <v>1466</v>
      </c>
      <c r="F842" t="s">
        <v>8218</v>
      </c>
      <c r="G842" t="s">
        <v>8223</v>
      </c>
      <c r="H842" t="s">
        <v>8245</v>
      </c>
      <c r="I842">
        <v>1464485339</v>
      </c>
      <c r="J842">
        <v>1462325339</v>
      </c>
      <c r="K842" t="b">
        <v>0</v>
      </c>
      <c r="L842">
        <v>42</v>
      </c>
      <c r="M842" t="b">
        <v>1</v>
      </c>
      <c r="N842" t="s">
        <v>8299</v>
      </c>
      <c r="O842">
        <f>ROUND(E842/D842*100,0)</f>
        <v>137</v>
      </c>
      <c r="P842">
        <f>IFERROR(ROUND(E842/L842,2),0)</f>
        <v>34.9</v>
      </c>
      <c r="Q842" s="10" t="s">
        <v>8317</v>
      </c>
      <c r="R842" t="s">
        <v>8353</v>
      </c>
      <c r="S842" s="15">
        <f>(((I842/60)/60)/24)+DATE(1970,1,1)</f>
        <v>42519.061793981484</v>
      </c>
    </row>
    <row r="843" spans="1:19" ht="45" x14ac:dyDescent="0.25">
      <c r="A843">
        <v>846</v>
      </c>
      <c r="B843" s="3" t="s">
        <v>847</v>
      </c>
      <c r="C843" s="3" t="s">
        <v>4956</v>
      </c>
      <c r="D843" s="6">
        <v>1100</v>
      </c>
      <c r="E843" s="8">
        <v>1342.01</v>
      </c>
      <c r="F843" t="s">
        <v>8218</v>
      </c>
      <c r="G843" t="s">
        <v>8224</v>
      </c>
      <c r="H843" t="s">
        <v>8246</v>
      </c>
      <c r="I843">
        <v>1394460000</v>
      </c>
      <c r="J843">
        <v>1393233855</v>
      </c>
      <c r="K843" t="b">
        <v>0</v>
      </c>
      <c r="L843">
        <v>47</v>
      </c>
      <c r="M843" t="b">
        <v>1</v>
      </c>
      <c r="N843" t="s">
        <v>8275</v>
      </c>
      <c r="O843">
        <f>ROUND(E843/D843*100,0)</f>
        <v>122</v>
      </c>
      <c r="P843">
        <f>IFERROR(ROUND(E843/L843,2),0)</f>
        <v>28.55</v>
      </c>
      <c r="Q843" s="10" t="s">
        <v>8323</v>
      </c>
      <c r="R843" t="s">
        <v>8325</v>
      </c>
      <c r="S843" s="15">
        <f>(((I843/60)/60)/24)+DATE(1970,1,1)</f>
        <v>41708.583333333336</v>
      </c>
    </row>
    <row r="844" spans="1:19" ht="60" x14ac:dyDescent="0.25">
      <c r="A844">
        <v>1654</v>
      </c>
      <c r="B844" s="3" t="s">
        <v>1655</v>
      </c>
      <c r="C844" s="3" t="s">
        <v>5764</v>
      </c>
      <c r="D844" s="6">
        <v>1100</v>
      </c>
      <c r="E844" s="8">
        <v>1319</v>
      </c>
      <c r="F844" t="s">
        <v>8218</v>
      </c>
      <c r="G844" t="s">
        <v>8223</v>
      </c>
      <c r="H844" t="s">
        <v>8245</v>
      </c>
      <c r="I844">
        <v>1334784160</v>
      </c>
      <c r="J844">
        <v>1332192160</v>
      </c>
      <c r="K844" t="b">
        <v>0</v>
      </c>
      <c r="L844">
        <v>34</v>
      </c>
      <c r="M844" t="b">
        <v>1</v>
      </c>
      <c r="N844" t="s">
        <v>8290</v>
      </c>
      <c r="O844">
        <f>ROUND(E844/D844*100,0)</f>
        <v>120</v>
      </c>
      <c r="P844">
        <f>IFERROR(ROUND(E844/L844,2),0)</f>
        <v>38.79</v>
      </c>
      <c r="Q844" s="10" t="s">
        <v>8323</v>
      </c>
      <c r="R844" t="s">
        <v>8344</v>
      </c>
      <c r="S844" s="15">
        <f>(((I844/60)/60)/24)+DATE(1970,1,1)</f>
        <v>41017.890740740739</v>
      </c>
    </row>
    <row r="845" spans="1:19" ht="60" x14ac:dyDescent="0.25">
      <c r="A845">
        <v>2206</v>
      </c>
      <c r="B845" s="3" t="s">
        <v>2207</v>
      </c>
      <c r="C845" s="3" t="s">
        <v>6316</v>
      </c>
      <c r="D845" s="6">
        <v>1100</v>
      </c>
      <c r="E845" s="8">
        <v>1130</v>
      </c>
      <c r="F845" t="s">
        <v>8218</v>
      </c>
      <c r="G845" t="s">
        <v>8223</v>
      </c>
      <c r="H845" t="s">
        <v>8245</v>
      </c>
      <c r="I845">
        <v>1334556624</v>
      </c>
      <c r="J845">
        <v>1333001424</v>
      </c>
      <c r="K845" t="b">
        <v>0</v>
      </c>
      <c r="L845">
        <v>34</v>
      </c>
      <c r="M845" t="b">
        <v>1</v>
      </c>
      <c r="N845" t="s">
        <v>8278</v>
      </c>
      <c r="O845">
        <f>ROUND(E845/D845*100,0)</f>
        <v>103</v>
      </c>
      <c r="P845">
        <f>IFERROR(ROUND(E845/L845,2),0)</f>
        <v>33.24</v>
      </c>
      <c r="Q845" s="10" t="s">
        <v>8323</v>
      </c>
      <c r="R845" t="s">
        <v>8328</v>
      </c>
      <c r="S845" s="15">
        <f>(((I845/60)/60)/24)+DATE(1970,1,1)</f>
        <v>41015.257222222222</v>
      </c>
    </row>
    <row r="846" spans="1:19" ht="45" x14ac:dyDescent="0.25">
      <c r="A846">
        <v>2483</v>
      </c>
      <c r="B846" s="3" t="s">
        <v>2483</v>
      </c>
      <c r="C846" s="3" t="s">
        <v>6593</v>
      </c>
      <c r="D846" s="6">
        <v>1100</v>
      </c>
      <c r="E846" s="8">
        <v>1251</v>
      </c>
      <c r="F846" t="s">
        <v>8218</v>
      </c>
      <c r="G846" t="s">
        <v>8223</v>
      </c>
      <c r="H846" t="s">
        <v>8245</v>
      </c>
      <c r="I846">
        <v>1335891603</v>
      </c>
      <c r="J846">
        <v>1330711203</v>
      </c>
      <c r="K846" t="b">
        <v>0</v>
      </c>
      <c r="L846">
        <v>19</v>
      </c>
      <c r="M846" t="b">
        <v>1</v>
      </c>
      <c r="N846" t="s">
        <v>8277</v>
      </c>
      <c r="O846">
        <f>ROUND(E846/D846*100,0)</f>
        <v>114</v>
      </c>
      <c r="P846">
        <f>IFERROR(ROUND(E846/L846,2),0)</f>
        <v>65.84</v>
      </c>
      <c r="Q846" s="10" t="s">
        <v>8323</v>
      </c>
      <c r="R846" t="s">
        <v>8327</v>
      </c>
      <c r="S846" s="15">
        <f>(((I846/60)/60)/24)+DATE(1970,1,1)</f>
        <v>41030.708368055559</v>
      </c>
    </row>
    <row r="847" spans="1:19" ht="60" x14ac:dyDescent="0.25">
      <c r="A847">
        <v>2739</v>
      </c>
      <c r="B847" s="3" t="s">
        <v>2739</v>
      </c>
      <c r="C847" s="3" t="s">
        <v>6849</v>
      </c>
      <c r="D847" s="6">
        <v>1100</v>
      </c>
      <c r="E847" s="8">
        <v>4225</v>
      </c>
      <c r="F847" t="s">
        <v>8218</v>
      </c>
      <c r="G847" t="s">
        <v>8224</v>
      </c>
      <c r="H847" t="s">
        <v>8246</v>
      </c>
      <c r="I847">
        <v>1399324717</v>
      </c>
      <c r="J847">
        <v>1395436717</v>
      </c>
      <c r="K847" t="b">
        <v>0</v>
      </c>
      <c r="L847">
        <v>191</v>
      </c>
      <c r="M847" t="b">
        <v>1</v>
      </c>
      <c r="N847" t="s">
        <v>8293</v>
      </c>
      <c r="O847">
        <f>ROUND(E847/D847*100,0)</f>
        <v>384</v>
      </c>
      <c r="P847">
        <f>IFERROR(ROUND(E847/L847,2),0)</f>
        <v>22.12</v>
      </c>
      <c r="Q847" s="10" t="s">
        <v>8317</v>
      </c>
      <c r="R847" t="s">
        <v>8347</v>
      </c>
      <c r="S847" s="15">
        <f>(((I847/60)/60)/24)+DATE(1970,1,1)</f>
        <v>41764.887928240743</v>
      </c>
    </row>
    <row r="848" spans="1:19" ht="60" x14ac:dyDescent="0.25">
      <c r="A848">
        <v>3546</v>
      </c>
      <c r="B848" s="3" t="s">
        <v>3545</v>
      </c>
      <c r="C848" s="3" t="s">
        <v>7656</v>
      </c>
      <c r="D848" s="6">
        <v>1100</v>
      </c>
      <c r="E848" s="8">
        <v>1125</v>
      </c>
      <c r="F848" t="s">
        <v>8218</v>
      </c>
      <c r="G848" t="s">
        <v>8223</v>
      </c>
      <c r="H848" t="s">
        <v>8245</v>
      </c>
      <c r="I848">
        <v>1427860740</v>
      </c>
      <c r="J848">
        <v>1426002684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102</v>
      </c>
      <c r="P848">
        <f>IFERROR(ROUND(E848/L848,2),0)</f>
        <v>59.21</v>
      </c>
      <c r="Q848" s="10" t="s">
        <v>8315</v>
      </c>
      <c r="R848" t="s">
        <v>8316</v>
      </c>
      <c r="S848" s="15">
        <f>(((I848/60)/60)/24)+DATE(1970,1,1)</f>
        <v>42095.165972222225</v>
      </c>
    </row>
    <row r="849" spans="1:19" ht="45" x14ac:dyDescent="0.25">
      <c r="A849">
        <v>3596</v>
      </c>
      <c r="B849" s="3" t="s">
        <v>3595</v>
      </c>
      <c r="C849" s="3" t="s">
        <v>7706</v>
      </c>
      <c r="D849" s="6">
        <v>1100</v>
      </c>
      <c r="E849" s="8">
        <v>1185</v>
      </c>
      <c r="F849" t="s">
        <v>8218</v>
      </c>
      <c r="G849" t="s">
        <v>8228</v>
      </c>
      <c r="H849" t="s">
        <v>8250</v>
      </c>
      <c r="I849">
        <v>1409072982</v>
      </c>
      <c r="J849">
        <v>1407258582</v>
      </c>
      <c r="K849" t="b">
        <v>0</v>
      </c>
      <c r="L849">
        <v>15</v>
      </c>
      <c r="M849" t="b">
        <v>1</v>
      </c>
      <c r="N849" t="s">
        <v>8269</v>
      </c>
      <c r="O849">
        <f>ROUND(E849/D849*100,0)</f>
        <v>108</v>
      </c>
      <c r="P849">
        <f>IFERROR(ROUND(E849/L849,2),0)</f>
        <v>79</v>
      </c>
      <c r="Q849" s="10" t="s">
        <v>8315</v>
      </c>
      <c r="R849" t="s">
        <v>8316</v>
      </c>
      <c r="S849" s="15">
        <f>(((I849/60)/60)/24)+DATE(1970,1,1)</f>
        <v>41877.715069444443</v>
      </c>
    </row>
    <row r="850" spans="1:19" ht="45" x14ac:dyDescent="0.25">
      <c r="A850">
        <v>3769</v>
      </c>
      <c r="B850" s="3" t="s">
        <v>3766</v>
      </c>
      <c r="C850" s="3" t="s">
        <v>7879</v>
      </c>
      <c r="D850" s="6">
        <v>1100</v>
      </c>
      <c r="E850" s="8">
        <v>1100</v>
      </c>
      <c r="F850" t="s">
        <v>8218</v>
      </c>
      <c r="G850" t="s">
        <v>8223</v>
      </c>
      <c r="H850" t="s">
        <v>8245</v>
      </c>
      <c r="I850">
        <v>1460730079</v>
      </c>
      <c r="J850">
        <v>1458138079</v>
      </c>
      <c r="K850" t="b">
        <v>0</v>
      </c>
      <c r="L850">
        <v>15</v>
      </c>
      <c r="M850" t="b">
        <v>1</v>
      </c>
      <c r="N850" t="s">
        <v>8303</v>
      </c>
      <c r="O850">
        <f>ROUND(E850/D850*100,0)</f>
        <v>100</v>
      </c>
      <c r="P850">
        <f>IFERROR(ROUND(E850/L850,2),0)</f>
        <v>73.33</v>
      </c>
      <c r="Q850" s="10" t="s">
        <v>8315</v>
      </c>
      <c r="R850" t="s">
        <v>8357</v>
      </c>
      <c r="S850" s="15">
        <f>(((I850/60)/60)/24)+DATE(1970,1,1)</f>
        <v>42475.598136574074</v>
      </c>
    </row>
    <row r="851" spans="1:19" ht="30" x14ac:dyDescent="0.25">
      <c r="A851">
        <v>528</v>
      </c>
      <c r="B851" s="3" t="s">
        <v>529</v>
      </c>
      <c r="C851" s="3" t="s">
        <v>4638</v>
      </c>
      <c r="D851" s="6">
        <v>1150</v>
      </c>
      <c r="E851" s="8">
        <v>1330</v>
      </c>
      <c r="F851" t="s">
        <v>8218</v>
      </c>
      <c r="G851" t="s">
        <v>8223</v>
      </c>
      <c r="H851" t="s">
        <v>8245</v>
      </c>
      <c r="I851">
        <v>1434921600</v>
      </c>
      <c r="J851">
        <v>1433109907</v>
      </c>
      <c r="K851" t="b">
        <v>0</v>
      </c>
      <c r="L851">
        <v>30</v>
      </c>
      <c r="M851" t="b">
        <v>1</v>
      </c>
      <c r="N851" t="s">
        <v>8269</v>
      </c>
      <c r="O851">
        <f>ROUND(E851/D851*100,0)</f>
        <v>116</v>
      </c>
      <c r="P851">
        <f>IFERROR(ROUND(E851/L851,2),0)</f>
        <v>44.33</v>
      </c>
      <c r="Q851" s="10" t="s">
        <v>8315</v>
      </c>
      <c r="R851" t="s">
        <v>8316</v>
      </c>
      <c r="S851" s="15">
        <f>(((I851/60)/60)/24)+DATE(1970,1,1)</f>
        <v>42176.888888888891</v>
      </c>
    </row>
    <row r="852" spans="1:19" ht="60" x14ac:dyDescent="0.25">
      <c r="A852">
        <v>64</v>
      </c>
      <c r="B852" s="3" t="s">
        <v>66</v>
      </c>
      <c r="C852" s="3" t="s">
        <v>4175</v>
      </c>
      <c r="D852" s="6">
        <v>1200</v>
      </c>
      <c r="E852" s="8">
        <v>2080</v>
      </c>
      <c r="F852" t="s">
        <v>8218</v>
      </c>
      <c r="G852" t="s">
        <v>8223</v>
      </c>
      <c r="H852" t="s">
        <v>8245</v>
      </c>
      <c r="I852">
        <v>1373243181</v>
      </c>
      <c r="J852">
        <v>1370651181</v>
      </c>
      <c r="K852" t="b">
        <v>0</v>
      </c>
      <c r="L852">
        <v>24</v>
      </c>
      <c r="M852" t="b">
        <v>1</v>
      </c>
      <c r="N852" t="s">
        <v>8264</v>
      </c>
      <c r="O852">
        <f>ROUND(E852/D852*100,0)</f>
        <v>173</v>
      </c>
      <c r="P852">
        <f>IFERROR(ROUND(E852/L852,2),0)</f>
        <v>86.67</v>
      </c>
      <c r="Q852" s="10" t="s">
        <v>8308</v>
      </c>
      <c r="R852" t="s">
        <v>8310</v>
      </c>
      <c r="S852" s="15">
        <f>(((I852/60)/60)/24)+DATE(1970,1,1)</f>
        <v>41463.01829861111</v>
      </c>
    </row>
    <row r="853" spans="1:19" ht="60" x14ac:dyDescent="0.25">
      <c r="A853">
        <v>85</v>
      </c>
      <c r="B853" s="3" t="s">
        <v>87</v>
      </c>
      <c r="C853" s="3" t="s">
        <v>4196</v>
      </c>
      <c r="D853" s="6">
        <v>1200</v>
      </c>
      <c r="E853" s="8">
        <v>1506</v>
      </c>
      <c r="F853" t="s">
        <v>8218</v>
      </c>
      <c r="G853" t="s">
        <v>8223</v>
      </c>
      <c r="H853" t="s">
        <v>8245</v>
      </c>
      <c r="I853">
        <v>1316746837</v>
      </c>
      <c r="J853">
        <v>1314154837</v>
      </c>
      <c r="K853" t="b">
        <v>0</v>
      </c>
      <c r="L853">
        <v>21</v>
      </c>
      <c r="M853" t="b">
        <v>1</v>
      </c>
      <c r="N853" t="s">
        <v>8264</v>
      </c>
      <c r="O853">
        <f>ROUND(E853/D853*100,0)</f>
        <v>126</v>
      </c>
      <c r="P853">
        <f>IFERROR(ROUND(E853/L853,2),0)</f>
        <v>71.709999999999994</v>
      </c>
      <c r="Q853" s="10" t="s">
        <v>8308</v>
      </c>
      <c r="R853" t="s">
        <v>8310</v>
      </c>
      <c r="S853" s="15">
        <f>(((I853/60)/60)/24)+DATE(1970,1,1)</f>
        <v>40809.125428240739</v>
      </c>
    </row>
    <row r="854" spans="1:19" ht="60" x14ac:dyDescent="0.25">
      <c r="A854">
        <v>529</v>
      </c>
      <c r="B854" s="3" t="s">
        <v>530</v>
      </c>
      <c r="C854" s="3" t="s">
        <v>4639</v>
      </c>
      <c r="D854" s="6">
        <v>1200</v>
      </c>
      <c r="E854" s="8">
        <v>1565</v>
      </c>
      <c r="F854" t="s">
        <v>8218</v>
      </c>
      <c r="G854" t="s">
        <v>8228</v>
      </c>
      <c r="H854" t="s">
        <v>8250</v>
      </c>
      <c r="I854">
        <v>1484110800</v>
      </c>
      <c r="J854">
        <v>1482281094</v>
      </c>
      <c r="K854" t="b">
        <v>0</v>
      </c>
      <c r="L854">
        <v>18</v>
      </c>
      <c r="M854" t="b">
        <v>1</v>
      </c>
      <c r="N854" t="s">
        <v>8269</v>
      </c>
      <c r="O854">
        <f>ROUND(E854/D854*100,0)</f>
        <v>130</v>
      </c>
      <c r="P854">
        <f>IFERROR(ROUND(E854/L854,2),0)</f>
        <v>86.94</v>
      </c>
      <c r="Q854" s="10" t="s">
        <v>8315</v>
      </c>
      <c r="R854" t="s">
        <v>8316</v>
      </c>
      <c r="S854" s="15">
        <f>(((I854/60)/60)/24)+DATE(1970,1,1)</f>
        <v>42746.208333333328</v>
      </c>
    </row>
    <row r="855" spans="1:19" ht="60" x14ac:dyDescent="0.25">
      <c r="A855">
        <v>787</v>
      </c>
      <c r="B855" s="3" t="s">
        <v>788</v>
      </c>
      <c r="C855" s="3" t="s">
        <v>4897</v>
      </c>
      <c r="D855" s="6">
        <v>1200</v>
      </c>
      <c r="E855" s="8">
        <v>1370</v>
      </c>
      <c r="F855" t="s">
        <v>8218</v>
      </c>
      <c r="G855" t="s">
        <v>8223</v>
      </c>
      <c r="H855" t="s">
        <v>8245</v>
      </c>
      <c r="I855">
        <v>1383318226</v>
      </c>
      <c r="J855">
        <v>1380726226</v>
      </c>
      <c r="K855" t="b">
        <v>0</v>
      </c>
      <c r="L855">
        <v>17</v>
      </c>
      <c r="M855" t="b">
        <v>1</v>
      </c>
      <c r="N855" t="s">
        <v>8274</v>
      </c>
      <c r="O855">
        <f>ROUND(E855/D855*100,0)</f>
        <v>114</v>
      </c>
      <c r="P855">
        <f>IFERROR(ROUND(E855/L855,2),0)</f>
        <v>80.59</v>
      </c>
      <c r="Q855" s="10" t="s">
        <v>8323</v>
      </c>
      <c r="R855" t="s">
        <v>8324</v>
      </c>
      <c r="S855" s="15">
        <f>(((I855/60)/60)/24)+DATE(1970,1,1)</f>
        <v>41579.627615740741</v>
      </c>
    </row>
    <row r="856" spans="1:19" ht="45" x14ac:dyDescent="0.25">
      <c r="A856">
        <v>857</v>
      </c>
      <c r="B856" s="3" t="s">
        <v>858</v>
      </c>
      <c r="C856" s="3" t="s">
        <v>4967</v>
      </c>
      <c r="D856" s="6">
        <v>1200</v>
      </c>
      <c r="E856" s="8">
        <v>1200</v>
      </c>
      <c r="F856" t="s">
        <v>8218</v>
      </c>
      <c r="G856" t="s">
        <v>8226</v>
      </c>
      <c r="H856" t="s">
        <v>8248</v>
      </c>
      <c r="I856">
        <v>1448463431</v>
      </c>
      <c r="J856">
        <v>1444831031</v>
      </c>
      <c r="K856" t="b">
        <v>0</v>
      </c>
      <c r="L856">
        <v>24</v>
      </c>
      <c r="M856" t="b">
        <v>1</v>
      </c>
      <c r="N856" t="s">
        <v>8275</v>
      </c>
      <c r="O856">
        <f>ROUND(E856/D856*100,0)</f>
        <v>100</v>
      </c>
      <c r="P856">
        <f>IFERROR(ROUND(E856/L856,2),0)</f>
        <v>50</v>
      </c>
      <c r="Q856" s="10" t="s">
        <v>8323</v>
      </c>
      <c r="R856" t="s">
        <v>8325</v>
      </c>
      <c r="S856" s="15">
        <f>(((I856/60)/60)/24)+DATE(1970,1,1)</f>
        <v>42333.623043981483</v>
      </c>
    </row>
    <row r="857" spans="1:19" ht="60" x14ac:dyDescent="0.25">
      <c r="A857">
        <v>858</v>
      </c>
      <c r="B857" s="3" t="s">
        <v>859</v>
      </c>
      <c r="C857" s="3" t="s">
        <v>4968</v>
      </c>
      <c r="D857" s="6">
        <v>1200</v>
      </c>
      <c r="E857" s="8">
        <v>1728.07</v>
      </c>
      <c r="F857" t="s">
        <v>8218</v>
      </c>
      <c r="G857" t="s">
        <v>8224</v>
      </c>
      <c r="H857" t="s">
        <v>8246</v>
      </c>
      <c r="I857">
        <v>1429138740</v>
      </c>
      <c r="J857">
        <v>1426528418</v>
      </c>
      <c r="K857" t="b">
        <v>0</v>
      </c>
      <c r="L857">
        <v>76</v>
      </c>
      <c r="M857" t="b">
        <v>1</v>
      </c>
      <c r="N857" t="s">
        <v>8275</v>
      </c>
      <c r="O857">
        <f>ROUND(E857/D857*100,0)</f>
        <v>144</v>
      </c>
      <c r="P857">
        <f>IFERROR(ROUND(E857/L857,2),0)</f>
        <v>22.74</v>
      </c>
      <c r="Q857" s="10" t="s">
        <v>8323</v>
      </c>
      <c r="R857" t="s">
        <v>8325</v>
      </c>
      <c r="S857" s="15">
        <f>(((I857/60)/60)/24)+DATE(1970,1,1)</f>
        <v>42109.957638888889</v>
      </c>
    </row>
    <row r="858" spans="1:19" ht="60" x14ac:dyDescent="0.25">
      <c r="A858">
        <v>1354</v>
      </c>
      <c r="B858" s="3" t="s">
        <v>1355</v>
      </c>
      <c r="C858" s="3" t="s">
        <v>5464</v>
      </c>
      <c r="D858" s="6">
        <v>1200</v>
      </c>
      <c r="E858" s="8">
        <v>1563</v>
      </c>
      <c r="F858" t="s">
        <v>8218</v>
      </c>
      <c r="G858" t="s">
        <v>8224</v>
      </c>
      <c r="H858" t="s">
        <v>8246</v>
      </c>
      <c r="I858">
        <v>1465672979</v>
      </c>
      <c r="J858">
        <v>1463080979</v>
      </c>
      <c r="K858" t="b">
        <v>0</v>
      </c>
      <c r="L858">
        <v>64</v>
      </c>
      <c r="M858" t="b">
        <v>1</v>
      </c>
      <c r="N858" t="s">
        <v>8272</v>
      </c>
      <c r="O858">
        <f>ROUND(E858/D858*100,0)</f>
        <v>130</v>
      </c>
      <c r="P858">
        <f>IFERROR(ROUND(E858/L858,2),0)</f>
        <v>24.42</v>
      </c>
      <c r="Q858" s="10" t="s">
        <v>8320</v>
      </c>
      <c r="R858" t="s">
        <v>8321</v>
      </c>
      <c r="S858" s="15">
        <f>(((I858/60)/60)/24)+DATE(1970,1,1)</f>
        <v>42532.807627314818</v>
      </c>
    </row>
    <row r="859" spans="1:19" ht="60" x14ac:dyDescent="0.25">
      <c r="A859">
        <v>1507</v>
      </c>
      <c r="B859" s="3" t="s">
        <v>1508</v>
      </c>
      <c r="C859" s="3" t="s">
        <v>5617</v>
      </c>
      <c r="D859" s="6">
        <v>1200</v>
      </c>
      <c r="E859" s="8">
        <v>2580</v>
      </c>
      <c r="F859" t="s">
        <v>8218</v>
      </c>
      <c r="G859" t="s">
        <v>8223</v>
      </c>
      <c r="H859" t="s">
        <v>8245</v>
      </c>
      <c r="I859">
        <v>1273911000</v>
      </c>
      <c r="J859">
        <v>1268822909</v>
      </c>
      <c r="K859" t="b">
        <v>1</v>
      </c>
      <c r="L859">
        <v>33</v>
      </c>
      <c r="M859" t="b">
        <v>1</v>
      </c>
      <c r="N859" t="s">
        <v>8283</v>
      </c>
      <c r="O859">
        <f>ROUND(E859/D859*100,0)</f>
        <v>215</v>
      </c>
      <c r="P859">
        <f>IFERROR(ROUND(E859/L859,2),0)</f>
        <v>78.180000000000007</v>
      </c>
      <c r="Q859" s="10" t="s">
        <v>8336</v>
      </c>
      <c r="R859" t="s">
        <v>8337</v>
      </c>
      <c r="S859" s="15">
        <f>(((I859/60)/60)/24)+DATE(1970,1,1)</f>
        <v>40313.340277777781</v>
      </c>
    </row>
    <row r="860" spans="1:19" ht="45" x14ac:dyDescent="0.25">
      <c r="A860">
        <v>1608</v>
      </c>
      <c r="B860" s="3" t="s">
        <v>1609</v>
      </c>
      <c r="C860" s="3" t="s">
        <v>5718</v>
      </c>
      <c r="D860" s="6">
        <v>1200</v>
      </c>
      <c r="E860" s="8">
        <v>1215</v>
      </c>
      <c r="F860" t="s">
        <v>8218</v>
      </c>
      <c r="G860" t="s">
        <v>8223</v>
      </c>
      <c r="H860" t="s">
        <v>8245</v>
      </c>
      <c r="I860">
        <v>1388553960</v>
      </c>
      <c r="J860">
        <v>1385754986</v>
      </c>
      <c r="K860" t="b">
        <v>0</v>
      </c>
      <c r="L860">
        <v>23</v>
      </c>
      <c r="M860" t="b">
        <v>1</v>
      </c>
      <c r="N860" t="s">
        <v>8274</v>
      </c>
      <c r="O860">
        <f>ROUND(E860/D860*100,0)</f>
        <v>101</v>
      </c>
      <c r="P860">
        <f>IFERROR(ROUND(E860/L860,2),0)</f>
        <v>52.83</v>
      </c>
      <c r="Q860" s="10" t="s">
        <v>8323</v>
      </c>
      <c r="R860" t="s">
        <v>8324</v>
      </c>
      <c r="S860" s="15">
        <f>(((I860/60)/60)/24)+DATE(1970,1,1)</f>
        <v>41640.226388888892</v>
      </c>
    </row>
    <row r="861" spans="1:19" ht="45" x14ac:dyDescent="0.25">
      <c r="A861">
        <v>1642</v>
      </c>
      <c r="B861" s="3" t="s">
        <v>1643</v>
      </c>
      <c r="C861" s="3" t="s">
        <v>5752</v>
      </c>
      <c r="D861" s="6">
        <v>1200</v>
      </c>
      <c r="E861" s="8">
        <v>1200</v>
      </c>
      <c r="F861" t="s">
        <v>8218</v>
      </c>
      <c r="G861" t="s">
        <v>8223</v>
      </c>
      <c r="H861" t="s">
        <v>8245</v>
      </c>
      <c r="I861">
        <v>1308011727</v>
      </c>
      <c r="J861">
        <v>1306283727</v>
      </c>
      <c r="K861" t="b">
        <v>0</v>
      </c>
      <c r="L861">
        <v>28</v>
      </c>
      <c r="M861" t="b">
        <v>1</v>
      </c>
      <c r="N861" t="s">
        <v>8290</v>
      </c>
      <c r="O861">
        <f>ROUND(E861/D861*100,0)</f>
        <v>100</v>
      </c>
      <c r="P861">
        <f>IFERROR(ROUND(E861/L861,2),0)</f>
        <v>42.86</v>
      </c>
      <c r="Q861" s="10" t="s">
        <v>8323</v>
      </c>
      <c r="R861" t="s">
        <v>8344</v>
      </c>
      <c r="S861" s="15">
        <f>(((I861/60)/60)/24)+DATE(1970,1,1)</f>
        <v>40708.024618055555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 s="15">
        <f>(((I862/60)/60)/24)+DATE(1970,1,1)</f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 s="15">
        <f>(((I863/60)/60)/24)+DATE(1970,1,1)</f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 s="15">
        <f>(((I864/60)/60)/24)+DATE(1970,1,1)</f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 s="15">
        <f>(((I865/60)/60)/24)+DATE(1970,1,1)</f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 s="15">
        <f>(((I866/60)/60)/24)+DATE(1970,1,1)</f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 s="15">
        <f>(((I867/60)/60)/24)+DATE(1970,1,1)</f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 s="15">
        <f>(((I868/60)/60)/24)+DATE(1970,1,1)</f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 s="15">
        <f>(((I869/60)/60)/24)+DATE(1970,1,1)</f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 s="15">
        <f>(((I870/60)/60)/24)+DATE(1970,1,1)</f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 s="15">
        <f>(((I871/60)/60)/24)+DATE(1970,1,1)</f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 s="15">
        <f>(((I872/60)/60)/24)+DATE(1970,1,1)</f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 s="15">
        <f>(((I873/60)/60)/24)+DATE(1970,1,1)</f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 s="15">
        <f>(((I874/60)/60)/24)+DATE(1970,1,1)</f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 s="15">
        <f>(((I875/60)/60)/24)+DATE(1970,1,1)</f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 s="15">
        <f>(((I876/60)/60)/24)+DATE(1970,1,1)</f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 s="15">
        <f>(((I877/60)/60)/24)+DATE(1970,1,1)</f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 s="15">
        <f>(((I878/60)/60)/24)+DATE(1970,1,1)</f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 s="15">
        <f>(((I879/60)/60)/24)+DATE(1970,1,1)</f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 s="15">
        <f>(((I880/60)/60)/24)+DATE(1970,1,1)</f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 s="15">
        <f>(((I881/60)/60)/24)+DATE(1970,1,1)</f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 s="15">
        <f>(((I882/60)/60)/24)+DATE(1970,1,1)</f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 s="15">
        <f>(((I883/60)/60)/24)+DATE(1970,1,1)</f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 s="15">
        <f>(((I884/60)/60)/24)+DATE(1970,1,1)</f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 s="15">
        <f>(((I885/60)/60)/24)+DATE(1970,1,1)</f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 s="15">
        <f>(((I886/60)/60)/24)+DATE(1970,1,1)</f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8323</v>
      </c>
      <c r="R887" t="s">
        <v>8327</v>
      </c>
      <c r="S887" s="15">
        <f>(((I887/60)/60)/24)+DATE(1970,1,1)</f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8323</v>
      </c>
      <c r="R888" t="s">
        <v>8327</v>
      </c>
      <c r="S888" s="15">
        <f>(((I888/60)/60)/24)+DATE(1970,1,1)</f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8323</v>
      </c>
      <c r="R889" t="s">
        <v>8327</v>
      </c>
      <c r="S889" s="15">
        <f>(((I889/60)/60)/24)+DATE(1970,1,1)</f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8323</v>
      </c>
      <c r="R890" t="s">
        <v>8327</v>
      </c>
      <c r="S890" s="15">
        <f>(((I890/60)/60)/24)+DATE(1970,1,1)</f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 s="15">
        <f>(((I891/60)/60)/24)+DATE(1970,1,1)</f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 s="15">
        <f>(((I892/60)/60)/24)+DATE(1970,1,1)</f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 s="15">
        <f>(((I893/60)/60)/24)+DATE(1970,1,1)</f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 s="15">
        <f>(((I894/60)/60)/24)+DATE(1970,1,1)</f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 s="15">
        <f>(((I895/60)/60)/24)+DATE(1970,1,1)</f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 s="15">
        <f>(((I896/60)/60)/24)+DATE(1970,1,1)</f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 s="15">
        <f>(((I897/60)/60)/24)+DATE(1970,1,1)</f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 s="15">
        <f>(((I898/60)/60)/24)+DATE(1970,1,1)</f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 s="15">
        <f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 s="15">
        <f>(((I900/60)/60)/24)+DATE(1970,1,1)</f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8323</v>
      </c>
      <c r="R901" t="s">
        <v>8327</v>
      </c>
      <c r="S901" s="15">
        <f>(((I901/60)/60)/24)+DATE(1970,1,1)</f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 s="15">
        <f>(((I902/60)/60)/24)+DATE(1970,1,1)</f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 s="15">
        <f>(((I903/60)/60)/24)+DATE(1970,1,1)</f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 s="15">
        <f>(((I904/60)/60)/24)+DATE(1970,1,1)</f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 s="15">
        <f>(((I905/60)/60)/24)+DATE(1970,1,1)</f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 s="15">
        <f>(((I906/60)/60)/24)+DATE(1970,1,1)</f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 s="15">
        <f>(((I907/60)/60)/24)+DATE(1970,1,1)</f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 s="15">
        <f>(((I908/60)/60)/24)+DATE(1970,1,1)</f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 s="15">
        <f>(((I909/60)/60)/24)+DATE(1970,1,1)</f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 s="15">
        <f>(((I910/60)/60)/24)+DATE(1970,1,1)</f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 s="15">
        <f>(((I911/60)/60)/24)+DATE(1970,1,1)</f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8323</v>
      </c>
      <c r="R912" t="s">
        <v>8326</v>
      </c>
      <c r="S912" s="15">
        <f>(((I912/60)/60)/24)+DATE(1970,1,1)</f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 s="15">
        <f>(((I913/60)/60)/24)+DATE(1970,1,1)</f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 s="15">
        <f>(((I914/60)/60)/24)+DATE(1970,1,1)</f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 s="15">
        <f>(((I915/60)/60)/24)+DATE(1970,1,1)</f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 s="15">
        <f>(((I916/60)/60)/24)+DATE(1970,1,1)</f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 s="15">
        <f>(((I917/60)/60)/24)+DATE(1970,1,1)</f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 s="15">
        <f>(((I918/60)/60)/24)+DATE(1970,1,1)</f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 s="15">
        <f>(((I919/60)/60)/24)+DATE(1970,1,1)</f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 s="15">
        <f>(((I920/60)/60)/24)+DATE(1970,1,1)</f>
        <v>41974.957881944443</v>
      </c>
    </row>
    <row r="921" spans="1:19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 s="15">
        <f>(((I921/60)/60)/24)+DATE(1970,1,1)</f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 s="15">
        <f>(((I922/60)/60)/24)+DATE(1970,1,1)</f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 s="15">
        <f>(((I923/60)/60)/24)+DATE(1970,1,1)</f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 s="15">
        <f>(((I924/60)/60)/24)+DATE(1970,1,1)</f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 s="15">
        <f>(((I925/60)/60)/24)+DATE(1970,1,1)</f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 s="15">
        <f>(((I926/60)/60)/24)+DATE(1970,1,1)</f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 s="15">
        <f>(((I927/60)/60)/24)+DATE(1970,1,1)</f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 s="15">
        <f>(((I928/60)/60)/24)+DATE(1970,1,1)</f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 s="15">
        <f>(((I929/60)/60)/24)+DATE(1970,1,1)</f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 s="15">
        <f>(((I930/60)/60)/24)+DATE(1970,1,1)</f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8323</v>
      </c>
      <c r="R931" t="s">
        <v>8326</v>
      </c>
      <c r="S931" s="15">
        <f>(((I931/60)/60)/24)+DATE(1970,1,1)</f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8323</v>
      </c>
      <c r="R932" t="s">
        <v>8326</v>
      </c>
      <c r="S932" s="15">
        <f>(((I932/60)/60)/24)+DATE(1970,1,1)</f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 s="15">
        <f>(((I933/60)/60)/24)+DATE(1970,1,1)</f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 s="15">
        <f>(((I934/60)/60)/24)+DATE(1970,1,1)</f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 s="15">
        <f>(((I935/60)/60)/24)+DATE(1970,1,1)</f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 s="15">
        <f>(((I936/60)/60)/24)+DATE(1970,1,1)</f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 s="15">
        <f>(((I937/60)/60)/24)+DATE(1970,1,1)</f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5">
        <f>(((I938/60)/60)/24)+DATE(1970,1,1)</f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 s="15">
        <f>(((I939/60)/60)/24)+DATE(1970,1,1)</f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 s="15">
        <f>(((I940/60)/60)/24)+DATE(1970,1,1)</f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 s="15">
        <f>(((I941/60)/60)/24)+DATE(1970,1,1)</f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 s="15">
        <f>(((I942/60)/60)/24)+DATE(1970,1,1)</f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 s="15">
        <f>(((I943/60)/60)/24)+DATE(1970,1,1)</f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 s="15">
        <f>(((I944/60)/60)/24)+DATE(1970,1,1)</f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 s="15">
        <f>(((I945/60)/60)/24)+DATE(1970,1,1)</f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 s="15">
        <f>(((I946/60)/60)/24)+DATE(1970,1,1)</f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 s="15">
        <f>(((I947/60)/60)/24)+DATE(1970,1,1)</f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 s="15">
        <f>(((I948/60)/60)/24)+DATE(1970,1,1)</f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8317</v>
      </c>
      <c r="R949" t="s">
        <v>8319</v>
      </c>
      <c r="S949" s="15">
        <f>(((I949/60)/60)/24)+DATE(1970,1,1)</f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 s="15">
        <f>(((I950/60)/60)/24)+DATE(1970,1,1)</f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 s="15">
        <f>(((I951/60)/60)/24)+DATE(1970,1,1)</f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 s="15">
        <f>(((I952/60)/60)/24)+DATE(1970,1,1)</f>
        <v>42386.750706018516</v>
      </c>
    </row>
    <row r="953" spans="1:19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 s="15">
        <f>(((I953/60)/60)/24)+DATE(1970,1,1)</f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 s="15">
        <f>(((I954/60)/60)/24)+DATE(1970,1,1)</f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 s="15">
        <f>(((I955/60)/60)/24)+DATE(1970,1,1)</f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 s="15">
        <f>(((I956/60)/60)/24)+DATE(1970,1,1)</f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 s="15">
        <f>(((I957/60)/60)/24)+DATE(1970,1,1)</f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 s="15">
        <f>(((I958/60)/60)/24)+DATE(1970,1,1)</f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 s="15">
        <f>(((I959/60)/60)/24)+DATE(1970,1,1)</f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 s="15">
        <f>(((I960/60)/60)/24)+DATE(1970,1,1)</f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 s="15">
        <f>(((I961/60)/60)/24)+DATE(1970,1,1)</f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 s="15">
        <f>(((I962/60)/60)/24)+DATE(1970,1,1)</f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 s="15">
        <f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 s="15">
        <f>(((I964/60)/60)/24)+DATE(1970,1,1)</f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 s="15">
        <f>(((I965/60)/60)/24)+DATE(1970,1,1)</f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 s="15">
        <f>(((I966/60)/60)/24)+DATE(1970,1,1)</f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 s="15">
        <f>(((I967/60)/60)/24)+DATE(1970,1,1)</f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 s="15">
        <f>(((I968/60)/60)/24)+DATE(1970,1,1)</f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 s="15">
        <f>(((I969/60)/60)/24)+DATE(1970,1,1)</f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 s="15">
        <f>(((I970/60)/60)/24)+DATE(1970,1,1)</f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 s="15">
        <f>(((I971/60)/60)/24)+DATE(1970,1,1)</f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 s="15">
        <f>(((I972/60)/60)/24)+DATE(1970,1,1)</f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 s="15">
        <f>(((I973/60)/60)/24)+DATE(1970,1,1)</f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 s="15">
        <f>(((I974/60)/60)/24)+DATE(1970,1,1)</f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 s="15">
        <f>(((I975/60)/60)/24)+DATE(1970,1,1)</f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 s="15">
        <f>(((I976/60)/60)/24)+DATE(1970,1,1)</f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 s="15">
        <f>(((I977/60)/60)/24)+DATE(1970,1,1)</f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 s="15">
        <f>(((I978/60)/60)/24)+DATE(1970,1,1)</f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 s="15">
        <f>(((I979/60)/60)/24)+DATE(1970,1,1)</f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 s="15">
        <f>(((I980/60)/60)/24)+DATE(1970,1,1)</f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 s="15">
        <f>(((I981/60)/60)/24)+DATE(1970,1,1)</f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 s="15">
        <f>(((I982/60)/60)/24)+DATE(1970,1,1)</f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 s="15">
        <f>(((I983/60)/60)/24)+DATE(1970,1,1)</f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 s="15">
        <f>(((I984/60)/60)/24)+DATE(1970,1,1)</f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 s="15">
        <f>(((I985/60)/60)/24)+DATE(1970,1,1)</f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 s="15">
        <f>(((I986/60)/60)/24)+DATE(1970,1,1)</f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 s="15">
        <f>(((I987/60)/60)/24)+DATE(1970,1,1)</f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 s="15">
        <f>(((I988/60)/60)/24)+DATE(1970,1,1)</f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 s="15">
        <f>(((I989/60)/60)/24)+DATE(1970,1,1)</f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 s="15">
        <f>(((I990/60)/60)/24)+DATE(1970,1,1)</f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 s="15">
        <f>(((I991/60)/60)/24)+DATE(1970,1,1)</f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 s="15">
        <f>(((I992/60)/60)/24)+DATE(1970,1,1)</f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 s="15">
        <f>(((I993/60)/60)/24)+DATE(1970,1,1)</f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 s="15">
        <f>(((I994/60)/60)/24)+DATE(1970,1,1)</f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 s="15">
        <f>(((I995/60)/60)/24)+DATE(1970,1,1)</f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 s="15">
        <f>(((I996/60)/60)/24)+DATE(1970,1,1)</f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 s="15">
        <f>(((I997/60)/60)/24)+DATE(1970,1,1)</f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 s="15">
        <f>(((I998/60)/60)/24)+DATE(1970,1,1)</f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 s="15">
        <f>(((I999/60)/60)/24)+DATE(1970,1,1)</f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 s="15">
        <f>(((I1000/60)/60)/24)+DATE(1970,1,1)</f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 s="15">
        <f>(((I1001/60)/60)/24)+DATE(1970,1,1)</f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 s="15">
        <f>(((I1002/60)/60)/24)+DATE(1970,1,1)</f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 s="15">
        <f>(((I1003/60)/60)/24)+DATE(1970,1,1)</f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 s="15">
        <f>(((I1004/60)/60)/24)+DATE(1970,1,1)</f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 s="15">
        <f>(((I1005/60)/60)/24)+DATE(1970,1,1)</f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 s="15">
        <f>(((I1006/60)/60)/24)+DATE(1970,1,1)</f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 s="15">
        <f>(((I1007/60)/60)/24)+DATE(1970,1,1)</f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 s="15">
        <f>(((I1008/60)/60)/24)+DATE(1970,1,1)</f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 s="15">
        <f>(((I1009/60)/60)/24)+DATE(1970,1,1)</f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 s="15">
        <f>(((I1010/60)/60)/24)+DATE(1970,1,1)</f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 s="15">
        <f>(((I1011/60)/60)/24)+DATE(1970,1,1)</f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 s="15">
        <f>(((I1012/60)/60)/24)+DATE(1970,1,1)</f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 s="15">
        <f>(((I1013/60)/60)/24)+DATE(1970,1,1)</f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 s="15">
        <f>(((I1014/60)/60)/24)+DATE(1970,1,1)</f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 s="15">
        <f>(((I1015/60)/60)/24)+DATE(1970,1,1)</f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 s="15">
        <f>(((I1016/60)/60)/24)+DATE(1970,1,1)</f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 s="15">
        <f>(((I1017/60)/60)/24)+DATE(1970,1,1)</f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 s="15">
        <f>(((I1018/60)/60)/24)+DATE(1970,1,1)</f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 s="15">
        <f>(((I1019/60)/60)/24)+DATE(1970,1,1)</f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 s="15">
        <f>(((I1020/60)/60)/24)+DATE(1970,1,1)</f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 s="15">
        <f>(((I1021/60)/60)/24)+DATE(1970,1,1)</f>
        <v>42039.973946759259</v>
      </c>
    </row>
    <row r="1022" spans="1:19" ht="45" x14ac:dyDescent="0.25">
      <c r="A1022">
        <v>1741</v>
      </c>
      <c r="B1022" s="3" t="s">
        <v>1742</v>
      </c>
      <c r="C1022" s="3" t="s">
        <v>5851</v>
      </c>
      <c r="D1022" s="6">
        <v>1200</v>
      </c>
      <c r="E1022" s="8">
        <v>1330</v>
      </c>
      <c r="F1022" t="s">
        <v>8218</v>
      </c>
      <c r="G1022" t="s">
        <v>8224</v>
      </c>
      <c r="H1022" t="s">
        <v>8246</v>
      </c>
      <c r="I1022">
        <v>1433948671</v>
      </c>
      <c r="J1022">
        <v>1430060671</v>
      </c>
      <c r="K1022" t="b">
        <v>0</v>
      </c>
      <c r="L1022">
        <v>52</v>
      </c>
      <c r="M1022" t="b">
        <v>1</v>
      </c>
      <c r="N1022" t="s">
        <v>8283</v>
      </c>
      <c r="O1022">
        <f>ROUND(E1022/D1022*100,0)</f>
        <v>111</v>
      </c>
      <c r="P1022">
        <f>IFERROR(ROUND(E1022/L1022,2),0)</f>
        <v>25.58</v>
      </c>
      <c r="Q1022" s="10" t="s">
        <v>8336</v>
      </c>
      <c r="R1022" t="s">
        <v>8337</v>
      </c>
      <c r="S1022" s="15">
        <f>(((I1022/60)/60)/24)+DATE(1970,1,1)</f>
        <v>42165.628136574072</v>
      </c>
    </row>
    <row r="1023" spans="1:19" ht="45" x14ac:dyDescent="0.25">
      <c r="A1023">
        <v>1752</v>
      </c>
      <c r="B1023" s="3" t="s">
        <v>1753</v>
      </c>
      <c r="C1023" s="3" t="s">
        <v>5862</v>
      </c>
      <c r="D1023" s="6">
        <v>1200</v>
      </c>
      <c r="E1023" s="8">
        <v>3122</v>
      </c>
      <c r="F1023" t="s">
        <v>8218</v>
      </c>
      <c r="G1023" t="s">
        <v>8224</v>
      </c>
      <c r="H1023" t="s">
        <v>8246</v>
      </c>
      <c r="I1023">
        <v>1476425082</v>
      </c>
      <c r="J1023">
        <v>1473833082</v>
      </c>
      <c r="K1023" t="b">
        <v>0</v>
      </c>
      <c r="L1023">
        <v>90</v>
      </c>
      <c r="M1023" t="b">
        <v>1</v>
      </c>
      <c r="N1023" t="s">
        <v>8283</v>
      </c>
      <c r="O1023">
        <f>ROUND(E1023/D1023*100,0)</f>
        <v>260</v>
      </c>
      <c r="P1023">
        <f>IFERROR(ROUND(E1023/L1023,2),0)</f>
        <v>34.69</v>
      </c>
      <c r="Q1023" s="10" t="s">
        <v>8336</v>
      </c>
      <c r="R1023" t="s">
        <v>8337</v>
      </c>
      <c r="S1023" s="15">
        <f>(((I1023/60)/60)/24)+DATE(1970,1,1)</f>
        <v>42657.253263888888</v>
      </c>
    </row>
    <row r="1024" spans="1:19" ht="45" x14ac:dyDescent="0.25">
      <c r="A1024">
        <v>1886</v>
      </c>
      <c r="B1024" s="3" t="s">
        <v>1887</v>
      </c>
      <c r="C1024" s="3" t="s">
        <v>5996</v>
      </c>
      <c r="D1024" s="6">
        <v>1200</v>
      </c>
      <c r="E1024" s="8">
        <v>1225</v>
      </c>
      <c r="F1024" t="s">
        <v>8218</v>
      </c>
      <c r="G1024" t="s">
        <v>8223</v>
      </c>
      <c r="H1024" t="s">
        <v>8245</v>
      </c>
      <c r="I1024">
        <v>1415832338</v>
      </c>
      <c r="J1024">
        <v>1413236738</v>
      </c>
      <c r="K1024" t="b">
        <v>0</v>
      </c>
      <c r="L1024">
        <v>29</v>
      </c>
      <c r="M1024" t="b">
        <v>1</v>
      </c>
      <c r="N1024" t="s">
        <v>8277</v>
      </c>
      <c r="O1024">
        <f>ROUND(E1024/D1024*100,0)</f>
        <v>102</v>
      </c>
      <c r="P1024">
        <f>IFERROR(ROUND(E1024/L1024,2),0)</f>
        <v>42.24</v>
      </c>
      <c r="Q1024" s="10" t="s">
        <v>8323</v>
      </c>
      <c r="R1024" t="s">
        <v>8327</v>
      </c>
      <c r="S1024" s="15">
        <f>(((I1024/60)/60)/24)+DATE(1970,1,1)</f>
        <v>41955.94835648148</v>
      </c>
    </row>
    <row r="1025" spans="1:19" ht="60" x14ac:dyDescent="0.25">
      <c r="A1025">
        <v>2117</v>
      </c>
      <c r="B1025" s="3" t="s">
        <v>2118</v>
      </c>
      <c r="C1025" s="3" t="s">
        <v>6227</v>
      </c>
      <c r="D1025" s="6">
        <v>1200</v>
      </c>
      <c r="E1025" s="8">
        <v>1773</v>
      </c>
      <c r="F1025" t="s">
        <v>8218</v>
      </c>
      <c r="G1025" t="s">
        <v>8223</v>
      </c>
      <c r="H1025" t="s">
        <v>8245</v>
      </c>
      <c r="I1025">
        <v>1445921940</v>
      </c>
      <c r="J1025">
        <v>1444699549</v>
      </c>
      <c r="K1025" t="b">
        <v>0</v>
      </c>
      <c r="L1025">
        <v>35</v>
      </c>
      <c r="M1025" t="b">
        <v>1</v>
      </c>
      <c r="N1025" t="s">
        <v>8277</v>
      </c>
      <c r="O1025">
        <f>ROUND(E1025/D1025*100,0)</f>
        <v>148</v>
      </c>
      <c r="P1025">
        <f>IFERROR(ROUND(E1025/L1025,2),0)</f>
        <v>50.66</v>
      </c>
      <c r="Q1025" s="10" t="s">
        <v>8323</v>
      </c>
      <c r="R1025" t="s">
        <v>8327</v>
      </c>
      <c r="S1025" s="15">
        <f>(((I1025/60)/60)/24)+DATE(1970,1,1)</f>
        <v>42304.207638888889</v>
      </c>
    </row>
    <row r="1026" spans="1:19" ht="60" x14ac:dyDescent="0.25">
      <c r="A1026">
        <v>2189</v>
      </c>
      <c r="B1026" s="3" t="s">
        <v>2190</v>
      </c>
      <c r="C1026" s="3" t="s">
        <v>6299</v>
      </c>
      <c r="D1026" s="6">
        <v>1200</v>
      </c>
      <c r="E1026" s="8">
        <v>6039</v>
      </c>
      <c r="F1026" t="s">
        <v>8218</v>
      </c>
      <c r="G1026" t="s">
        <v>8224</v>
      </c>
      <c r="H1026" t="s">
        <v>8246</v>
      </c>
      <c r="I1026">
        <v>1461276000</v>
      </c>
      <c r="J1026">
        <v>1460055300</v>
      </c>
      <c r="K1026" t="b">
        <v>0</v>
      </c>
      <c r="L1026">
        <v>88</v>
      </c>
      <c r="M1026" t="b">
        <v>1</v>
      </c>
      <c r="N1026" t="s">
        <v>8295</v>
      </c>
      <c r="O1026">
        <f>ROUND(E1026/D1026*100,0)</f>
        <v>503</v>
      </c>
      <c r="P1026">
        <f>IFERROR(ROUND(E1026/L1026,2),0)</f>
        <v>68.63</v>
      </c>
      <c r="Q1026" s="10" t="s">
        <v>8331</v>
      </c>
      <c r="R1026" t="s">
        <v>8349</v>
      </c>
      <c r="S1026" s="15">
        <f>(((I1026/60)/60)/24)+DATE(1970,1,1)</f>
        <v>42481.916666666672</v>
      </c>
    </row>
    <row r="1027" spans="1:19" ht="60" x14ac:dyDescent="0.25">
      <c r="A1027">
        <v>2295</v>
      </c>
      <c r="B1027" s="3" t="s">
        <v>2296</v>
      </c>
      <c r="C1027" s="3" t="s">
        <v>6405</v>
      </c>
      <c r="D1027" s="6">
        <v>1200</v>
      </c>
      <c r="E1027" s="8">
        <v>1503</v>
      </c>
      <c r="F1027" t="s">
        <v>8218</v>
      </c>
      <c r="G1027" t="s">
        <v>8223</v>
      </c>
      <c r="H1027" t="s">
        <v>8245</v>
      </c>
      <c r="I1027">
        <v>1359240856</v>
      </c>
      <c r="J1027">
        <v>1356648856</v>
      </c>
      <c r="K1027" t="b">
        <v>0</v>
      </c>
      <c r="L1027">
        <v>34</v>
      </c>
      <c r="M1027" t="b">
        <v>1</v>
      </c>
      <c r="N1027" t="s">
        <v>8274</v>
      </c>
      <c r="O1027">
        <f>ROUND(E1027/D1027*100,0)</f>
        <v>125</v>
      </c>
      <c r="P1027">
        <f>IFERROR(ROUND(E1027/L1027,2),0)</f>
        <v>44.21</v>
      </c>
      <c r="Q1027" s="10" t="s">
        <v>8323</v>
      </c>
      <c r="R1027" t="s">
        <v>8324</v>
      </c>
      <c r="S1027" s="15">
        <f>(((I1027/60)/60)/24)+DATE(1970,1,1)</f>
        <v>41300.954351851848</v>
      </c>
    </row>
    <row r="1028" spans="1:19" ht="60" x14ac:dyDescent="0.25">
      <c r="A1028">
        <v>2314</v>
      </c>
      <c r="B1028" s="3" t="s">
        <v>2315</v>
      </c>
      <c r="C1028" s="3" t="s">
        <v>6424</v>
      </c>
      <c r="D1028" s="6">
        <v>1200</v>
      </c>
      <c r="E1028" s="8">
        <v>1883.64</v>
      </c>
      <c r="F1028" t="s">
        <v>8218</v>
      </c>
      <c r="G1028" t="s">
        <v>8223</v>
      </c>
      <c r="H1028" t="s">
        <v>8245</v>
      </c>
      <c r="I1028">
        <v>1339074857</v>
      </c>
      <c r="J1028">
        <v>1336482857</v>
      </c>
      <c r="K1028" t="b">
        <v>1</v>
      </c>
      <c r="L1028">
        <v>50</v>
      </c>
      <c r="M1028" t="b">
        <v>1</v>
      </c>
      <c r="N1028" t="s">
        <v>8277</v>
      </c>
      <c r="O1028">
        <f>ROUND(E1028/D1028*100,0)</f>
        <v>157</v>
      </c>
      <c r="P1028">
        <f>IFERROR(ROUND(E1028/L1028,2),0)</f>
        <v>37.67</v>
      </c>
      <c r="Q1028" s="10" t="s">
        <v>8323</v>
      </c>
      <c r="R1028" t="s">
        <v>8327</v>
      </c>
      <c r="S1028" s="15">
        <f>(((I1028/60)/60)/24)+DATE(1970,1,1)</f>
        <v>41067.551585648151</v>
      </c>
    </row>
    <row r="1029" spans="1:19" ht="60" x14ac:dyDescent="0.25">
      <c r="A1029">
        <v>2469</v>
      </c>
      <c r="B1029" s="3" t="s">
        <v>2470</v>
      </c>
      <c r="C1029" s="3" t="s">
        <v>6579</v>
      </c>
      <c r="D1029" s="6">
        <v>1200</v>
      </c>
      <c r="E1029" s="8">
        <v>1364</v>
      </c>
      <c r="F1029" t="s">
        <v>8218</v>
      </c>
      <c r="G1029" t="s">
        <v>8223</v>
      </c>
      <c r="H1029" t="s">
        <v>8245</v>
      </c>
      <c r="I1029">
        <v>1297160329</v>
      </c>
      <c r="J1029">
        <v>1295000329</v>
      </c>
      <c r="K1029" t="b">
        <v>0</v>
      </c>
      <c r="L1029">
        <v>47</v>
      </c>
      <c r="M1029" t="b">
        <v>1</v>
      </c>
      <c r="N1029" t="s">
        <v>8277</v>
      </c>
      <c r="O1029">
        <f>ROUND(E1029/D1029*100,0)</f>
        <v>114</v>
      </c>
      <c r="P1029">
        <f>IFERROR(ROUND(E1029/L1029,2),0)</f>
        <v>29.02</v>
      </c>
      <c r="Q1029" s="10" t="s">
        <v>8323</v>
      </c>
      <c r="R1029" t="s">
        <v>8327</v>
      </c>
      <c r="S1029" s="15">
        <f>(((I1029/60)/60)/24)+DATE(1970,1,1)</f>
        <v>40582.429733796293</v>
      </c>
    </row>
    <row r="1030" spans="1:19" ht="45" x14ac:dyDescent="0.25">
      <c r="A1030">
        <v>3180</v>
      </c>
      <c r="B1030" s="3" t="s">
        <v>3180</v>
      </c>
      <c r="C1030" s="3" t="s">
        <v>7290</v>
      </c>
      <c r="D1030" s="6">
        <v>1200</v>
      </c>
      <c r="E1030" s="8">
        <v>1437</v>
      </c>
      <c r="F1030" t="s">
        <v>8218</v>
      </c>
      <c r="G1030" t="s">
        <v>8224</v>
      </c>
      <c r="H1030" t="s">
        <v>8246</v>
      </c>
      <c r="I1030">
        <v>1403258049</v>
      </c>
      <c r="J1030">
        <v>1400666049</v>
      </c>
      <c r="K1030" t="b">
        <v>1</v>
      </c>
      <c r="L1030">
        <v>45</v>
      </c>
      <c r="M1030" t="b">
        <v>1</v>
      </c>
      <c r="N1030" t="s">
        <v>8269</v>
      </c>
      <c r="O1030">
        <f>ROUND(E1030/D1030*100,0)</f>
        <v>120</v>
      </c>
      <c r="P1030">
        <f>IFERROR(ROUND(E1030/L1030,2),0)</f>
        <v>31.93</v>
      </c>
      <c r="Q1030" s="10" t="s">
        <v>8315</v>
      </c>
      <c r="R1030" t="s">
        <v>8316</v>
      </c>
      <c r="S1030" s="15">
        <f>(((I1030/60)/60)/24)+DATE(1970,1,1)</f>
        <v>41810.412604166668</v>
      </c>
    </row>
    <row r="1031" spans="1:19" ht="45" x14ac:dyDescent="0.25">
      <c r="A1031">
        <v>3226</v>
      </c>
      <c r="B1031" s="3" t="s">
        <v>3226</v>
      </c>
      <c r="C1031" s="3" t="s">
        <v>7336</v>
      </c>
      <c r="D1031" s="6">
        <v>1200</v>
      </c>
      <c r="E1031" s="8">
        <v>1250</v>
      </c>
      <c r="F1031" t="s">
        <v>8218</v>
      </c>
      <c r="G1031" t="s">
        <v>8224</v>
      </c>
      <c r="H1031" t="s">
        <v>8246</v>
      </c>
      <c r="I1031">
        <v>1446213612</v>
      </c>
      <c r="J1031">
        <v>1443621612</v>
      </c>
      <c r="K1031" t="b">
        <v>1</v>
      </c>
      <c r="L1031">
        <v>21</v>
      </c>
      <c r="M1031" t="b">
        <v>1</v>
      </c>
      <c r="N1031" t="s">
        <v>8269</v>
      </c>
      <c r="O1031">
        <f>ROUND(E1031/D1031*100,0)</f>
        <v>104</v>
      </c>
      <c r="P1031">
        <f>IFERROR(ROUND(E1031/L1031,2),0)</f>
        <v>59.52</v>
      </c>
      <c r="Q1031" s="10" t="s">
        <v>8315</v>
      </c>
      <c r="R1031" t="s">
        <v>8316</v>
      </c>
      <c r="S1031" s="15">
        <f>(((I1031/60)/60)/24)+DATE(1970,1,1)</f>
        <v>42307.583472222221</v>
      </c>
    </row>
    <row r="1032" spans="1:19" ht="60" x14ac:dyDescent="0.25">
      <c r="A1032">
        <v>3227</v>
      </c>
      <c r="B1032" s="3" t="s">
        <v>3227</v>
      </c>
      <c r="C1032" s="3" t="s">
        <v>7337</v>
      </c>
      <c r="D1032" s="6">
        <v>1200</v>
      </c>
      <c r="E1032" s="8">
        <v>1500</v>
      </c>
      <c r="F1032" t="s">
        <v>8218</v>
      </c>
      <c r="G1032" t="s">
        <v>8224</v>
      </c>
      <c r="H1032" t="s">
        <v>8246</v>
      </c>
      <c r="I1032">
        <v>1484687436</v>
      </c>
      <c r="J1032">
        <v>1482095436</v>
      </c>
      <c r="K1032" t="b">
        <v>0</v>
      </c>
      <c r="L1032">
        <v>30</v>
      </c>
      <c r="M1032" t="b">
        <v>1</v>
      </c>
      <c r="N1032" t="s">
        <v>8269</v>
      </c>
      <c r="O1032">
        <f>ROUND(E1032/D1032*100,0)</f>
        <v>125</v>
      </c>
      <c r="P1032">
        <f>IFERROR(ROUND(E1032/L1032,2),0)</f>
        <v>50</v>
      </c>
      <c r="Q1032" s="10" t="s">
        <v>8315</v>
      </c>
      <c r="R1032" t="s">
        <v>8316</v>
      </c>
      <c r="S1032" s="15">
        <f>(((I1032/60)/60)/24)+DATE(1970,1,1)</f>
        <v>42752.882361111115</v>
      </c>
    </row>
    <row r="1033" spans="1:19" ht="45" x14ac:dyDescent="0.25">
      <c r="A1033">
        <v>3399</v>
      </c>
      <c r="B1033" s="3" t="s">
        <v>3398</v>
      </c>
      <c r="C1033" s="3" t="s">
        <v>7509</v>
      </c>
      <c r="D1033" s="6">
        <v>1200</v>
      </c>
      <c r="E1033" s="8">
        <v>1245</v>
      </c>
      <c r="F1033" t="s">
        <v>8218</v>
      </c>
      <c r="G1033" t="s">
        <v>8224</v>
      </c>
      <c r="H1033" t="s">
        <v>8246</v>
      </c>
      <c r="I1033">
        <v>1424556325</v>
      </c>
      <c r="J1033">
        <v>1421964325</v>
      </c>
      <c r="K1033" t="b">
        <v>0</v>
      </c>
      <c r="L1033">
        <v>46</v>
      </c>
      <c r="M1033" t="b">
        <v>1</v>
      </c>
      <c r="N1033" t="s">
        <v>8269</v>
      </c>
      <c r="O1033">
        <f>ROUND(E1033/D1033*100,0)</f>
        <v>104</v>
      </c>
      <c r="P1033">
        <f>IFERROR(ROUND(E1033/L1033,2),0)</f>
        <v>27.07</v>
      </c>
      <c r="Q1033" s="10" t="s">
        <v>8315</v>
      </c>
      <c r="R1033" t="s">
        <v>8316</v>
      </c>
      <c r="S1033" s="15">
        <f>(((I1033/60)/60)/24)+DATE(1970,1,1)</f>
        <v>42056.920428240745</v>
      </c>
    </row>
    <row r="1034" spans="1:19" ht="30" x14ac:dyDescent="0.25">
      <c r="A1034">
        <v>3439</v>
      </c>
      <c r="B1034" s="3" t="s">
        <v>3438</v>
      </c>
      <c r="C1034" s="3" t="s">
        <v>7549</v>
      </c>
      <c r="D1034" s="6">
        <v>1200</v>
      </c>
      <c r="E1034" s="8">
        <v>1616.14</v>
      </c>
      <c r="F1034" t="s">
        <v>8218</v>
      </c>
      <c r="G1034" t="s">
        <v>8223</v>
      </c>
      <c r="H1034" t="s">
        <v>8245</v>
      </c>
      <c r="I1034">
        <v>1453179540</v>
      </c>
      <c r="J1034">
        <v>1452030730</v>
      </c>
      <c r="K1034" t="b">
        <v>0</v>
      </c>
      <c r="L1034">
        <v>18</v>
      </c>
      <c r="M1034" t="b">
        <v>1</v>
      </c>
      <c r="N1034" t="s">
        <v>8269</v>
      </c>
      <c r="O1034">
        <f>ROUND(E1034/D1034*100,0)</f>
        <v>135</v>
      </c>
      <c r="P1034">
        <f>IFERROR(ROUND(E1034/L1034,2),0)</f>
        <v>89.79</v>
      </c>
      <c r="Q1034" s="10" t="s">
        <v>8315</v>
      </c>
      <c r="R1034" t="s">
        <v>8316</v>
      </c>
      <c r="S1034" s="15">
        <f>(((I1034/60)/60)/24)+DATE(1970,1,1)</f>
        <v>42388.207638888889</v>
      </c>
    </row>
    <row r="1035" spans="1:19" ht="60" x14ac:dyDescent="0.25">
      <c r="A1035">
        <v>3541</v>
      </c>
      <c r="B1035" s="3" t="s">
        <v>3540</v>
      </c>
      <c r="C1035" s="3" t="s">
        <v>7651</v>
      </c>
      <c r="D1035" s="6">
        <v>1200</v>
      </c>
      <c r="E1035" s="8">
        <v>1260</v>
      </c>
      <c r="F1035" t="s">
        <v>8218</v>
      </c>
      <c r="G1035" t="s">
        <v>8224</v>
      </c>
      <c r="H1035" t="s">
        <v>8246</v>
      </c>
      <c r="I1035">
        <v>1441042275</v>
      </c>
      <c r="J1035">
        <v>1438882275</v>
      </c>
      <c r="K1035" t="b">
        <v>0</v>
      </c>
      <c r="L1035">
        <v>32</v>
      </c>
      <c r="M1035" t="b">
        <v>1</v>
      </c>
      <c r="N1035" t="s">
        <v>8269</v>
      </c>
      <c r="O1035">
        <f>ROUND(E1035/D1035*100,0)</f>
        <v>105</v>
      </c>
      <c r="P1035">
        <f>IFERROR(ROUND(E1035/L1035,2),0)</f>
        <v>39.380000000000003</v>
      </c>
      <c r="Q1035" s="10" t="s">
        <v>8315</v>
      </c>
      <c r="R1035" t="s">
        <v>8316</v>
      </c>
      <c r="S1035" s="15">
        <f>(((I1035/60)/60)/24)+DATE(1970,1,1)</f>
        <v>42247.730034722219</v>
      </c>
    </row>
    <row r="1036" spans="1:19" ht="30" x14ac:dyDescent="0.25">
      <c r="A1036">
        <v>3666</v>
      </c>
      <c r="B1036" s="3" t="s">
        <v>3663</v>
      </c>
      <c r="C1036" s="3" t="s">
        <v>7776</v>
      </c>
      <c r="D1036" s="6">
        <v>1200</v>
      </c>
      <c r="E1036" s="8">
        <v>1200</v>
      </c>
      <c r="F1036" t="s">
        <v>8218</v>
      </c>
      <c r="G1036" t="s">
        <v>8223</v>
      </c>
      <c r="H1036" t="s">
        <v>8245</v>
      </c>
      <c r="I1036">
        <v>1406185200</v>
      </c>
      <c r="J1036">
        <v>1404337382</v>
      </c>
      <c r="K1036" t="b">
        <v>0</v>
      </c>
      <c r="L1036">
        <v>38</v>
      </c>
      <c r="M1036" t="b">
        <v>1</v>
      </c>
      <c r="N1036" t="s">
        <v>8269</v>
      </c>
      <c r="O1036">
        <f>ROUND(E1036/D1036*100,0)</f>
        <v>100</v>
      </c>
      <c r="P1036">
        <f>IFERROR(ROUND(E1036/L1036,2),0)</f>
        <v>31.58</v>
      </c>
      <c r="Q1036" s="10" t="s">
        <v>8315</v>
      </c>
      <c r="R1036" t="s">
        <v>8316</v>
      </c>
      <c r="S1036" s="15">
        <f>(((I1036/60)/60)/24)+DATE(1970,1,1)</f>
        <v>41844.291666666664</v>
      </c>
    </row>
    <row r="1037" spans="1:19" ht="45" x14ac:dyDescent="0.25">
      <c r="A1037">
        <v>3783</v>
      </c>
      <c r="B1037" s="3" t="s">
        <v>3780</v>
      </c>
      <c r="C1037" s="3" t="s">
        <v>7893</v>
      </c>
      <c r="D1037" s="6">
        <v>1200</v>
      </c>
      <c r="E1037" s="8">
        <v>1547</v>
      </c>
      <c r="F1037" t="s">
        <v>8218</v>
      </c>
      <c r="G1037" t="s">
        <v>8223</v>
      </c>
      <c r="H1037" t="s">
        <v>8245</v>
      </c>
      <c r="I1037">
        <v>1458057600</v>
      </c>
      <c r="J1037">
        <v>1455938520</v>
      </c>
      <c r="K1037" t="b">
        <v>0</v>
      </c>
      <c r="L1037">
        <v>24</v>
      </c>
      <c r="M1037" t="b">
        <v>1</v>
      </c>
      <c r="N1037" t="s">
        <v>8303</v>
      </c>
      <c r="O1037">
        <f>ROUND(E1037/D1037*100,0)</f>
        <v>129</v>
      </c>
      <c r="P1037">
        <f>IFERROR(ROUND(E1037/L1037,2),0)</f>
        <v>64.459999999999994</v>
      </c>
      <c r="Q1037" s="10" t="s">
        <v>8315</v>
      </c>
      <c r="R1037" t="s">
        <v>8357</v>
      </c>
      <c r="S1037" s="15">
        <f>(((I1037/60)/60)/24)+DATE(1970,1,1)</f>
        <v>42444.666666666672</v>
      </c>
    </row>
    <row r="1038" spans="1:19" ht="60" x14ac:dyDescent="0.25">
      <c r="A1038">
        <v>3832</v>
      </c>
      <c r="B1038" s="3" t="s">
        <v>3829</v>
      </c>
      <c r="C1038" s="3" t="s">
        <v>7941</v>
      </c>
      <c r="D1038" s="6">
        <v>1200</v>
      </c>
      <c r="E1038" s="8">
        <v>1256</v>
      </c>
      <c r="F1038" t="s">
        <v>8218</v>
      </c>
      <c r="G1038" t="s">
        <v>8223</v>
      </c>
      <c r="H1038" t="s">
        <v>8245</v>
      </c>
      <c r="I1038">
        <v>1455936335</v>
      </c>
      <c r="J1038">
        <v>1452048335</v>
      </c>
      <c r="K1038" t="b">
        <v>0</v>
      </c>
      <c r="L1038">
        <v>9</v>
      </c>
      <c r="M1038" t="b">
        <v>1</v>
      </c>
      <c r="N1038" t="s">
        <v>8269</v>
      </c>
      <c r="O1038">
        <f>ROUND(E1038/D1038*100,0)</f>
        <v>105</v>
      </c>
      <c r="P1038">
        <f>IFERROR(ROUND(E1038/L1038,2),0)</f>
        <v>139.56</v>
      </c>
      <c r="Q1038" s="10" t="s">
        <v>8315</v>
      </c>
      <c r="R1038" t="s">
        <v>8316</v>
      </c>
      <c r="S1038" s="15">
        <f>(((I1038/60)/60)/24)+DATE(1970,1,1)</f>
        <v>42420.114988425921</v>
      </c>
    </row>
    <row r="1039" spans="1:19" ht="60" x14ac:dyDescent="0.25">
      <c r="A1039">
        <v>3833</v>
      </c>
      <c r="B1039" s="3" t="s">
        <v>3830</v>
      </c>
      <c r="C1039" s="3" t="s">
        <v>7942</v>
      </c>
      <c r="D1039" s="6">
        <v>1200</v>
      </c>
      <c r="E1039" s="8">
        <v>1400</v>
      </c>
      <c r="F1039" t="s">
        <v>8218</v>
      </c>
      <c r="G1039" t="s">
        <v>8228</v>
      </c>
      <c r="H1039" t="s">
        <v>8250</v>
      </c>
      <c r="I1039">
        <v>1417460940</v>
      </c>
      <c r="J1039">
        <v>1416516972</v>
      </c>
      <c r="K1039" t="b">
        <v>0</v>
      </c>
      <c r="L1039">
        <v>20</v>
      </c>
      <c r="M1039" t="b">
        <v>1</v>
      </c>
      <c r="N1039" t="s">
        <v>8269</v>
      </c>
      <c r="O1039">
        <f>ROUND(E1039/D1039*100,0)</f>
        <v>117</v>
      </c>
      <c r="P1039">
        <f>IFERROR(ROUND(E1039/L1039,2),0)</f>
        <v>70</v>
      </c>
      <c r="Q1039" s="10" t="s">
        <v>8315</v>
      </c>
      <c r="R1039" t="s">
        <v>8316</v>
      </c>
      <c r="S1039" s="15">
        <f>(((I1039/60)/60)/24)+DATE(1970,1,1)</f>
        <v>41974.797916666663</v>
      </c>
    </row>
    <row r="1040" spans="1:19" ht="45" x14ac:dyDescent="0.25">
      <c r="A1040">
        <v>26</v>
      </c>
      <c r="B1040" s="3" t="s">
        <v>28</v>
      </c>
      <c r="C1040" s="3" t="s">
        <v>4137</v>
      </c>
      <c r="D1040" s="6">
        <v>1250</v>
      </c>
      <c r="E1040" s="8">
        <v>1940</v>
      </c>
      <c r="F1040" t="s">
        <v>8218</v>
      </c>
      <c r="G1040" t="s">
        <v>8223</v>
      </c>
      <c r="H1040" t="s">
        <v>8245</v>
      </c>
      <c r="I1040">
        <v>1408278144</v>
      </c>
      <c r="J1040">
        <v>1404822144</v>
      </c>
      <c r="K1040" t="b">
        <v>0</v>
      </c>
      <c r="L1040">
        <v>19</v>
      </c>
      <c r="M1040" t="b">
        <v>1</v>
      </c>
      <c r="N1040" t="s">
        <v>8263</v>
      </c>
      <c r="O1040">
        <f>ROUND(E1040/D1040*100,0)</f>
        <v>155</v>
      </c>
      <c r="P1040">
        <f>IFERROR(ROUND(E1040/L1040,2),0)</f>
        <v>102.11</v>
      </c>
      <c r="Q1040" s="10" t="s">
        <v>8308</v>
      </c>
      <c r="R1040" t="s">
        <v>8309</v>
      </c>
      <c r="S1040" s="15">
        <f>(((I1040/60)/60)/24)+DATE(1970,1,1)</f>
        <v>41868.515555555554</v>
      </c>
    </row>
    <row r="1041" spans="1:19" ht="45" x14ac:dyDescent="0.25">
      <c r="A1041">
        <v>2558</v>
      </c>
      <c r="B1041" s="3" t="s">
        <v>2558</v>
      </c>
      <c r="C1041" s="3" t="s">
        <v>6668</v>
      </c>
      <c r="D1041" s="6">
        <v>1250</v>
      </c>
      <c r="E1041" s="8">
        <v>1361</v>
      </c>
      <c r="F1041" t="s">
        <v>8218</v>
      </c>
      <c r="G1041" t="s">
        <v>8225</v>
      </c>
      <c r="H1041" t="s">
        <v>8247</v>
      </c>
      <c r="I1041">
        <v>1430488740</v>
      </c>
      <c r="J1041">
        <v>1427747906</v>
      </c>
      <c r="K1041" t="b">
        <v>0</v>
      </c>
      <c r="L1041">
        <v>18</v>
      </c>
      <c r="M1041" t="b">
        <v>1</v>
      </c>
      <c r="N1041" t="s">
        <v>8298</v>
      </c>
      <c r="O1041">
        <f>ROUND(E1041/D1041*100,0)</f>
        <v>109</v>
      </c>
      <c r="P1041">
        <f>IFERROR(ROUND(E1041/L1041,2),0)</f>
        <v>75.61</v>
      </c>
      <c r="Q1041" s="10" t="s">
        <v>8323</v>
      </c>
      <c r="R1041" t="s">
        <v>8352</v>
      </c>
      <c r="S1041" s="15">
        <f>(((I1041/60)/60)/24)+DATE(1970,1,1)</f>
        <v>42125.582638888889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 s="15">
        <f>(((I1042/60)/60)/24)+DATE(1970,1,1)</f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8329</v>
      </c>
      <c r="R1043" t="s">
        <v>8330</v>
      </c>
      <c r="S1043" s="15">
        <f>(((I1043/60)/60)/24)+DATE(1970,1,1)</f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8329</v>
      </c>
      <c r="R1044" t="s">
        <v>8330</v>
      </c>
      <c r="S1044" s="15">
        <f>(((I1044/60)/60)/24)+DATE(1970,1,1)</f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 s="15">
        <f>(((I1045/60)/60)/24)+DATE(1970,1,1)</f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 s="15">
        <f>(((I1046/60)/60)/24)+DATE(1970,1,1)</f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 s="15">
        <f>(((I1047/60)/60)/24)+DATE(1970,1,1)</f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 s="15">
        <f>(((I1048/60)/60)/24)+DATE(1970,1,1)</f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 s="15">
        <f>(((I1049/60)/60)/24)+DATE(1970,1,1)</f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 s="15">
        <f>(((I1050/60)/60)/24)+DATE(1970,1,1)</f>
        <v>42638.053113425922</v>
      </c>
    </row>
    <row r="1051" spans="1:19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 s="15">
        <f>(((I1051/60)/60)/24)+DATE(1970,1,1)</f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 s="15">
        <f>(((I1052/60)/60)/24)+DATE(1970,1,1)</f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8329</v>
      </c>
      <c r="R1053" t="s">
        <v>8330</v>
      </c>
      <c r="S1053" s="15">
        <f>(((I1053/60)/60)/24)+DATE(1970,1,1)</f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 s="15">
        <f>(((I1054/60)/60)/24)+DATE(1970,1,1)</f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 s="15">
        <f>(((I1055/60)/60)/24)+DATE(1970,1,1)</f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 s="15">
        <f>(((I1056/60)/60)/24)+DATE(1970,1,1)</f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 s="15">
        <f>(((I1057/60)/60)/24)+DATE(1970,1,1)</f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 s="15">
        <f>(((I1058/60)/60)/24)+DATE(1970,1,1)</f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 s="15">
        <f>(((I1059/60)/60)/24)+DATE(1970,1,1)</f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 s="15">
        <f>(((I1060/60)/60)/24)+DATE(1970,1,1)</f>
        <v>42089</v>
      </c>
    </row>
    <row r="1061" spans="1:19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 s="15">
        <f>(((I1061/60)/60)/24)+DATE(1970,1,1)</f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 s="15">
        <f>(((I1062/60)/60)/24)+DATE(1970,1,1)</f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 s="15">
        <f>(((I1063/60)/60)/24)+DATE(1970,1,1)</f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8329</v>
      </c>
      <c r="R1064" t="s">
        <v>8330</v>
      </c>
      <c r="S1064" s="15">
        <f>(((I1064/60)/60)/24)+DATE(1970,1,1)</f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8329</v>
      </c>
      <c r="R1065" t="s">
        <v>8330</v>
      </c>
      <c r="S1065" s="15">
        <f>(((I1065/60)/60)/24)+DATE(1970,1,1)</f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 s="15">
        <f>(((I1066/60)/60)/24)+DATE(1970,1,1)</f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 s="15">
        <f>(((I1067/60)/60)/24)+DATE(1970,1,1)</f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 s="15">
        <f>(((I1068/60)/60)/24)+DATE(1970,1,1)</f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8331</v>
      </c>
      <c r="R1069" t="s">
        <v>8332</v>
      </c>
      <c r="S1069" s="15">
        <f>(((I1069/60)/60)/24)+DATE(1970,1,1)</f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 s="15">
        <f>(((I1070/60)/60)/24)+DATE(1970,1,1)</f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 s="15">
        <f>(((I1071/60)/60)/24)+DATE(1970,1,1)</f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 s="15">
        <f>(((I1072/60)/60)/24)+DATE(1970,1,1)</f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8331</v>
      </c>
      <c r="R1073" t="s">
        <v>8332</v>
      </c>
      <c r="S1073" s="15">
        <f>(((I1073/60)/60)/24)+DATE(1970,1,1)</f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 s="15">
        <f>(((I1074/60)/60)/24)+DATE(1970,1,1)</f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8331</v>
      </c>
      <c r="R1075" t="s">
        <v>8332</v>
      </c>
      <c r="S1075" s="15">
        <f>(((I1075/60)/60)/24)+DATE(1970,1,1)</f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 s="15">
        <f>(((I1076/60)/60)/24)+DATE(1970,1,1)</f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8331</v>
      </c>
      <c r="R1077" t="s">
        <v>8332</v>
      </c>
      <c r="S1077" s="15">
        <f>(((I1077/60)/60)/24)+DATE(1970,1,1)</f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 s="15">
        <f>(((I1078/60)/60)/24)+DATE(1970,1,1)</f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 s="15">
        <f>(((I1079/60)/60)/24)+DATE(1970,1,1)</f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8331</v>
      </c>
      <c r="R1080" t="s">
        <v>8332</v>
      </c>
      <c r="S1080" s="15">
        <f>(((I1080/60)/60)/24)+DATE(1970,1,1)</f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 s="15">
        <f>(((I1081/60)/60)/24)+DATE(1970,1,1)</f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 s="15">
        <f>(((I1082/60)/60)/24)+DATE(1970,1,1)</f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 s="15">
        <f>(((I1083/60)/60)/24)+DATE(1970,1,1)</f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 s="15">
        <f>(((I1084/60)/60)/24)+DATE(1970,1,1)</f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 s="15">
        <f>(((I1085/60)/60)/24)+DATE(1970,1,1)</f>
        <v>41853.659525462965</v>
      </c>
    </row>
    <row r="1086" spans="1:19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8331</v>
      </c>
      <c r="R1086" t="s">
        <v>8332</v>
      </c>
      <c r="S1086" s="15">
        <f>(((I1086/60)/60)/24)+DATE(1970,1,1)</f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 s="15">
        <f>(((I1087/60)/60)/24)+DATE(1970,1,1)</f>
        <v>42443.629340277781</v>
      </c>
    </row>
    <row r="1088" spans="1:19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 s="15">
        <f>(((I1088/60)/60)/24)+DATE(1970,1,1)</f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 s="15">
        <f>(((I1089/60)/60)/24)+DATE(1970,1,1)</f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 s="15">
        <f>(((I1090/60)/60)/24)+DATE(1970,1,1)</f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 s="15">
        <f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 s="15">
        <f>(((I1092/60)/60)/24)+DATE(1970,1,1)</f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8331</v>
      </c>
      <c r="R1093" t="s">
        <v>8332</v>
      </c>
      <c r="S1093" s="15">
        <f>(((I1093/60)/60)/24)+DATE(1970,1,1)</f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 s="15">
        <f>(((I1094/60)/60)/24)+DATE(1970,1,1)</f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8331</v>
      </c>
      <c r="R1095" t="s">
        <v>8332</v>
      </c>
      <c r="S1095" s="15">
        <f>(((I1095/60)/60)/24)+DATE(1970,1,1)</f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 s="15">
        <f>(((I1096/60)/60)/24)+DATE(1970,1,1)</f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 s="15">
        <f>(((I1097/60)/60)/24)+DATE(1970,1,1)</f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 s="15">
        <f>(((I1098/60)/60)/24)+DATE(1970,1,1)</f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 s="15">
        <f>(((I1099/60)/60)/24)+DATE(1970,1,1)</f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 s="15">
        <f>(((I1100/60)/60)/24)+DATE(1970,1,1)</f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 s="15">
        <f>(((I1101/60)/60)/24)+DATE(1970,1,1)</f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 s="15">
        <f>(((I1102/60)/60)/24)+DATE(1970,1,1)</f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 s="15">
        <f>(((I1103/60)/60)/24)+DATE(1970,1,1)</f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 s="15">
        <f>(((I1104/60)/60)/24)+DATE(1970,1,1)</f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 s="15">
        <f>(((I1105/60)/60)/24)+DATE(1970,1,1)</f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 s="15">
        <f>(((I1106/60)/60)/24)+DATE(1970,1,1)</f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 s="15">
        <f>(((I1107/60)/60)/24)+DATE(1970,1,1)</f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8331</v>
      </c>
      <c r="R1108" t="s">
        <v>8332</v>
      </c>
      <c r="S1108" s="15">
        <f>(((I1108/60)/60)/24)+DATE(1970,1,1)</f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 s="15">
        <f>(((I1109/60)/60)/24)+DATE(1970,1,1)</f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 s="15">
        <f>(((I1110/60)/60)/24)+DATE(1970,1,1)</f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 s="15">
        <f>(((I1111/60)/60)/24)+DATE(1970,1,1)</f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 s="15">
        <f>(((I1112/60)/60)/24)+DATE(1970,1,1)</f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 s="15">
        <f>(((I1113/60)/60)/24)+DATE(1970,1,1)</f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 s="15">
        <f>(((I1114/60)/60)/24)+DATE(1970,1,1)</f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8331</v>
      </c>
      <c r="R1115" t="s">
        <v>8332</v>
      </c>
      <c r="S1115" s="15">
        <f>(((I1115/60)/60)/24)+DATE(1970,1,1)</f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 s="15">
        <f>(((I1116/60)/60)/24)+DATE(1970,1,1)</f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 s="15">
        <f>(((I1117/60)/60)/24)+DATE(1970,1,1)</f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 s="15">
        <f>(((I1118/60)/60)/24)+DATE(1970,1,1)</f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8331</v>
      </c>
      <c r="R1119" t="s">
        <v>8332</v>
      </c>
      <c r="S1119" s="15">
        <f>(((I1119/60)/60)/24)+DATE(1970,1,1)</f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 s="15">
        <f>(((I1120/60)/60)/24)+DATE(1970,1,1)</f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 s="15">
        <f>(((I1121/60)/60)/24)+DATE(1970,1,1)</f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 s="15">
        <f>(((I1122/60)/60)/24)+DATE(1970,1,1)</f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 s="15">
        <f>(((I1123/60)/60)/24)+DATE(1970,1,1)</f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 s="15">
        <f>(((I1124/60)/60)/24)+DATE(1970,1,1)</f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 s="15">
        <f>(((I1125/60)/60)/24)+DATE(1970,1,1)</f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 s="15">
        <f>(((I1126/60)/60)/24)+DATE(1970,1,1)</f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 s="15">
        <f>(((I1127/60)/60)/24)+DATE(1970,1,1)</f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 s="15">
        <f>(((I1128/60)/60)/24)+DATE(1970,1,1)</f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 s="15">
        <f>(((I1129/60)/60)/24)+DATE(1970,1,1)</f>
        <v>41957.895833333328</v>
      </c>
    </row>
    <row r="1130" spans="1:19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8331</v>
      </c>
      <c r="R1130" t="s">
        <v>8333</v>
      </c>
      <c r="S1130" s="15">
        <f>(((I1130/60)/60)/24)+DATE(1970,1,1)</f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 s="15">
        <f>(((I1131/60)/60)/24)+DATE(1970,1,1)</f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 s="15">
        <f>(((I1132/60)/60)/24)+DATE(1970,1,1)</f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 s="15">
        <f>(((I1133/60)/60)/24)+DATE(1970,1,1)</f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 s="15">
        <f>(((I1134/60)/60)/24)+DATE(1970,1,1)</f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 s="15">
        <f>(((I1135/60)/60)/24)+DATE(1970,1,1)</f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 s="15">
        <f>(((I1136/60)/60)/24)+DATE(1970,1,1)</f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8331</v>
      </c>
      <c r="R1137" t="s">
        <v>8333</v>
      </c>
      <c r="S1137" s="15">
        <f>(((I1137/60)/60)/24)+DATE(1970,1,1)</f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 s="15">
        <f>(((I1138/60)/60)/24)+DATE(1970,1,1)</f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 s="15">
        <f>(((I1139/60)/60)/24)+DATE(1970,1,1)</f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 s="15">
        <f>(((I1140/60)/60)/24)+DATE(1970,1,1)</f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 s="15">
        <f>(((I1141/60)/60)/24)+DATE(1970,1,1)</f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 s="15">
        <f>(((I1142/60)/60)/24)+DATE(1970,1,1)</f>
        <v>42222.462048611109</v>
      </c>
    </row>
    <row r="1143" spans="1:19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5">
        <f>(((I1143/60)/60)/24)+DATE(1970,1,1)</f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 s="15">
        <f>(((I1144/60)/60)/24)+DATE(1970,1,1)</f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 s="15">
        <f>(((I1145/60)/60)/24)+DATE(1970,1,1)</f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 s="15">
        <f>(((I1146/60)/60)/24)+DATE(1970,1,1)</f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 s="15">
        <f>(((I1147/60)/60)/24)+DATE(1970,1,1)</f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 s="15">
        <f>(((I1148/60)/60)/24)+DATE(1970,1,1)</f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 s="15">
        <f>(((I1149/60)/60)/24)+DATE(1970,1,1)</f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 s="15">
        <f>(((I1150/60)/60)/24)+DATE(1970,1,1)</f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 s="15">
        <f>(((I1151/60)/60)/24)+DATE(1970,1,1)</f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 s="15">
        <f>(((I1152/60)/60)/24)+DATE(1970,1,1)</f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 s="15">
        <f>(((I1153/60)/60)/24)+DATE(1970,1,1)</f>
        <v>42254.102581018517</v>
      </c>
    </row>
    <row r="1154" spans="1:19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 s="15">
        <f>(((I1154/60)/60)/24)+DATE(1970,1,1)</f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 s="15">
        <f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 s="15">
        <f>(((I1156/60)/60)/24)+DATE(1970,1,1)</f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 s="15">
        <f>(((I1157/60)/60)/24)+DATE(1970,1,1)</f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 s="15">
        <f>(((I1158/60)/60)/24)+DATE(1970,1,1)</f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 s="15">
        <f>(((I1159/60)/60)/24)+DATE(1970,1,1)</f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 s="15">
        <f>(((I1160/60)/60)/24)+DATE(1970,1,1)</f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 s="15">
        <f>(((I1161/60)/60)/24)+DATE(1970,1,1)</f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 s="15">
        <f>(((I1162/60)/60)/24)+DATE(1970,1,1)</f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 s="15">
        <f>(((I1163/60)/60)/24)+DATE(1970,1,1)</f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 s="15">
        <f>(((I1164/60)/60)/24)+DATE(1970,1,1)</f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 s="15">
        <f>(((I1165/60)/60)/24)+DATE(1970,1,1)</f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 s="15">
        <f>(((I1166/60)/60)/24)+DATE(1970,1,1)</f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 s="15">
        <f>(((I1167/60)/60)/24)+DATE(1970,1,1)</f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 s="15">
        <f>(((I1168/60)/60)/24)+DATE(1970,1,1)</f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 s="15">
        <f>(((I1169/60)/60)/24)+DATE(1970,1,1)</f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 s="15">
        <f>(((I1170/60)/60)/24)+DATE(1970,1,1)</f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 s="15">
        <f>(((I1171/60)/60)/24)+DATE(1970,1,1)</f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 s="15">
        <f>(((I1172/60)/60)/24)+DATE(1970,1,1)</f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 s="15">
        <f>(((I1173/60)/60)/24)+DATE(1970,1,1)</f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 s="15">
        <f>(((I1174/60)/60)/24)+DATE(1970,1,1)</f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 s="15">
        <f>(((I1175/60)/60)/24)+DATE(1970,1,1)</f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 s="15">
        <f>(((I1176/60)/60)/24)+DATE(1970,1,1)</f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 s="15">
        <f>(((I1177/60)/60)/24)+DATE(1970,1,1)</f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 s="15">
        <f>(((I1178/60)/60)/24)+DATE(1970,1,1)</f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 s="15">
        <f>(((I1179/60)/60)/24)+DATE(1970,1,1)</f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 s="15">
        <f>(((I1180/60)/60)/24)+DATE(1970,1,1)</f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 s="15">
        <f>(((I1181/60)/60)/24)+DATE(1970,1,1)</f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 s="15">
        <f>(((I1182/60)/60)/24)+DATE(1970,1,1)</f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 s="15">
        <f>(((I1183/60)/60)/24)+DATE(1970,1,1)</f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8334</v>
      </c>
      <c r="R1184" t="s">
        <v>8335</v>
      </c>
      <c r="S1184" s="15">
        <f>(((I1184/60)/60)/24)+DATE(1970,1,1)</f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 s="15">
        <f>(((I1185/60)/60)/24)+DATE(1970,1,1)</f>
        <v>42676.165972222225</v>
      </c>
    </row>
    <row r="1186" spans="1:19" ht="45" x14ac:dyDescent="0.25">
      <c r="A1186">
        <v>2781</v>
      </c>
      <c r="B1186" s="3" t="s">
        <v>2781</v>
      </c>
      <c r="C1186" s="3" t="s">
        <v>6891</v>
      </c>
      <c r="D1186" s="6">
        <v>1250</v>
      </c>
      <c r="E1186" s="8">
        <v>1316</v>
      </c>
      <c r="F1186" t="s">
        <v>8218</v>
      </c>
      <c r="G1186" t="s">
        <v>8223</v>
      </c>
      <c r="H1186" t="s">
        <v>8245</v>
      </c>
      <c r="I1186">
        <v>1423724400</v>
      </c>
      <c r="J1186">
        <v>1421274954</v>
      </c>
      <c r="K1186" t="b">
        <v>0</v>
      </c>
      <c r="L1186">
        <v>28</v>
      </c>
      <c r="M1186" t="b">
        <v>1</v>
      </c>
      <c r="N1186" t="s">
        <v>8269</v>
      </c>
      <c r="O1186">
        <f>ROUND(E1186/D1186*100,0)</f>
        <v>105</v>
      </c>
      <c r="P1186">
        <f>IFERROR(ROUND(E1186/L1186,2),0)</f>
        <v>47</v>
      </c>
      <c r="Q1186" s="10" t="s">
        <v>8315</v>
      </c>
      <c r="R1186" t="s">
        <v>8316</v>
      </c>
      <c r="S1186" s="15">
        <f>(((I1186/60)/60)/24)+DATE(1970,1,1)</f>
        <v>42047.291666666672</v>
      </c>
    </row>
    <row r="1187" spans="1:19" ht="60" x14ac:dyDescent="0.25">
      <c r="A1187">
        <v>3149</v>
      </c>
      <c r="B1187" s="3" t="s">
        <v>3149</v>
      </c>
      <c r="C1187" s="3" t="s">
        <v>7259</v>
      </c>
      <c r="D1187" s="6">
        <v>1250</v>
      </c>
      <c r="E1187" s="8">
        <v>1300</v>
      </c>
      <c r="F1187" t="s">
        <v>8218</v>
      </c>
      <c r="G1187" t="s">
        <v>8223</v>
      </c>
      <c r="H1187" t="s">
        <v>8245</v>
      </c>
      <c r="I1187">
        <v>1354845600</v>
      </c>
      <c r="J1187">
        <v>1352766300</v>
      </c>
      <c r="K1187" t="b">
        <v>1</v>
      </c>
      <c r="L1187">
        <v>25</v>
      </c>
      <c r="M1187" t="b">
        <v>1</v>
      </c>
      <c r="N1187" t="s">
        <v>8269</v>
      </c>
      <c r="O1187">
        <f>ROUND(E1187/D1187*100,0)</f>
        <v>104</v>
      </c>
      <c r="P1187">
        <f>IFERROR(ROUND(E1187/L1187,2),0)</f>
        <v>52</v>
      </c>
      <c r="Q1187" s="10" t="s">
        <v>8315</v>
      </c>
      <c r="R1187" t="s">
        <v>8316</v>
      </c>
      <c r="S1187" s="15">
        <f>(((I1187/60)/60)/24)+DATE(1970,1,1)</f>
        <v>41250.083333333336</v>
      </c>
    </row>
    <row r="1188" spans="1:19" ht="45" x14ac:dyDescent="0.25">
      <c r="A1188">
        <v>3613</v>
      </c>
      <c r="B1188" s="3" t="s">
        <v>3612</v>
      </c>
      <c r="C1188" s="3" t="s">
        <v>7723</v>
      </c>
      <c r="D1188" s="6">
        <v>1250</v>
      </c>
      <c r="E1188" s="8">
        <v>1250</v>
      </c>
      <c r="F1188" t="s">
        <v>8218</v>
      </c>
      <c r="G1188" t="s">
        <v>8223</v>
      </c>
      <c r="H1188" t="s">
        <v>8245</v>
      </c>
      <c r="I1188">
        <v>1403964574</v>
      </c>
      <c r="J1188">
        <v>1401372574</v>
      </c>
      <c r="K1188" t="b">
        <v>0</v>
      </c>
      <c r="L1188">
        <v>20</v>
      </c>
      <c r="M1188" t="b">
        <v>1</v>
      </c>
      <c r="N1188" t="s">
        <v>8269</v>
      </c>
      <c r="O1188">
        <f>ROUND(E1188/D1188*100,0)</f>
        <v>100</v>
      </c>
      <c r="P1188">
        <f>IFERROR(ROUND(E1188/L1188,2),0)</f>
        <v>62.5</v>
      </c>
      <c r="Q1188" s="10" t="s">
        <v>8315</v>
      </c>
      <c r="R1188" t="s">
        <v>8316</v>
      </c>
      <c r="S1188" s="15">
        <f>(((I1188/60)/60)/24)+DATE(1970,1,1)</f>
        <v>41818.58997685185</v>
      </c>
    </row>
    <row r="1189" spans="1:19" ht="45" x14ac:dyDescent="0.25">
      <c r="A1189">
        <v>3762</v>
      </c>
      <c r="B1189" s="3" t="s">
        <v>3759</v>
      </c>
      <c r="C1189" s="3" t="s">
        <v>7872</v>
      </c>
      <c r="D1189" s="6">
        <v>1250</v>
      </c>
      <c r="E1189" s="8">
        <v>1328</v>
      </c>
      <c r="F1189" t="s">
        <v>8218</v>
      </c>
      <c r="G1189" t="s">
        <v>8224</v>
      </c>
      <c r="H1189" t="s">
        <v>8246</v>
      </c>
      <c r="I1189">
        <v>1438543889</v>
      </c>
      <c r="J1189">
        <v>1436383889</v>
      </c>
      <c r="K1189" t="b">
        <v>0</v>
      </c>
      <c r="L1189">
        <v>28</v>
      </c>
      <c r="M1189" t="b">
        <v>1</v>
      </c>
      <c r="N1189" t="s">
        <v>8303</v>
      </c>
      <c r="O1189">
        <f>ROUND(E1189/D1189*100,0)</f>
        <v>106</v>
      </c>
      <c r="P1189">
        <f>IFERROR(ROUND(E1189/L1189,2),0)</f>
        <v>47.43</v>
      </c>
      <c r="Q1189" s="10" t="s">
        <v>8315</v>
      </c>
      <c r="R1189" t="s">
        <v>8357</v>
      </c>
      <c r="S1189" s="15">
        <f>(((I1189/60)/60)/24)+DATE(1970,1,1)</f>
        <v>42218.813530092593</v>
      </c>
    </row>
    <row r="1190" spans="1:19" ht="45" x14ac:dyDescent="0.25">
      <c r="A1190">
        <v>79</v>
      </c>
      <c r="B1190" s="3" t="s">
        <v>81</v>
      </c>
      <c r="C1190" s="3" t="s">
        <v>4190</v>
      </c>
      <c r="D1190" s="6">
        <v>1300</v>
      </c>
      <c r="E1190" s="8">
        <v>1651</v>
      </c>
      <c r="F1190" t="s">
        <v>8218</v>
      </c>
      <c r="G1190" t="s">
        <v>8224</v>
      </c>
      <c r="H1190" t="s">
        <v>8246</v>
      </c>
      <c r="I1190">
        <v>1398451093</v>
      </c>
      <c r="J1190">
        <v>1395859093</v>
      </c>
      <c r="K1190" t="b">
        <v>0</v>
      </c>
      <c r="L1190">
        <v>41</v>
      </c>
      <c r="M1190" t="b">
        <v>1</v>
      </c>
      <c r="N1190" t="s">
        <v>8264</v>
      </c>
      <c r="O1190">
        <f>ROUND(E1190/D1190*100,0)</f>
        <v>127</v>
      </c>
      <c r="P1190">
        <f>IFERROR(ROUND(E1190/L1190,2),0)</f>
        <v>40.270000000000003</v>
      </c>
      <c r="Q1190" s="10" t="s">
        <v>8308</v>
      </c>
      <c r="R1190" t="s">
        <v>8310</v>
      </c>
      <c r="S1190" s="15">
        <f>(((I1190/60)/60)/24)+DATE(1970,1,1)</f>
        <v>41754.776539351849</v>
      </c>
    </row>
    <row r="1191" spans="1:19" ht="45" x14ac:dyDescent="0.25">
      <c r="A1191">
        <v>103</v>
      </c>
      <c r="B1191" s="3" t="s">
        <v>105</v>
      </c>
      <c r="C1191" s="3" t="s">
        <v>4214</v>
      </c>
      <c r="D1191" s="6">
        <v>1300</v>
      </c>
      <c r="E1191" s="8">
        <v>1367</v>
      </c>
      <c r="F1191" t="s">
        <v>8218</v>
      </c>
      <c r="G1191" t="s">
        <v>8224</v>
      </c>
      <c r="H1191" t="s">
        <v>8246</v>
      </c>
      <c r="I1191">
        <v>1394220030</v>
      </c>
      <c r="J1191">
        <v>1392232830</v>
      </c>
      <c r="K1191" t="b">
        <v>0</v>
      </c>
      <c r="L1191">
        <v>49</v>
      </c>
      <c r="M1191" t="b">
        <v>1</v>
      </c>
      <c r="N1191" t="s">
        <v>8264</v>
      </c>
      <c r="O1191">
        <f>ROUND(E1191/D1191*100,0)</f>
        <v>105</v>
      </c>
      <c r="P1191">
        <f>IFERROR(ROUND(E1191/L1191,2),0)</f>
        <v>27.9</v>
      </c>
      <c r="Q1191" s="10" t="s">
        <v>8308</v>
      </c>
      <c r="R1191" t="s">
        <v>8310</v>
      </c>
      <c r="S1191" s="15">
        <f>(((I1191/60)/60)/24)+DATE(1970,1,1)</f>
        <v>41705.805902777778</v>
      </c>
    </row>
    <row r="1192" spans="1:19" ht="45" x14ac:dyDescent="0.25">
      <c r="A1192">
        <v>110</v>
      </c>
      <c r="B1192" s="3" t="s">
        <v>112</v>
      </c>
      <c r="C1192" s="3" t="s">
        <v>4221</v>
      </c>
      <c r="D1192" s="6">
        <v>1300</v>
      </c>
      <c r="E1192" s="8">
        <v>1700</v>
      </c>
      <c r="F1192" t="s">
        <v>8218</v>
      </c>
      <c r="G1192" t="s">
        <v>8223</v>
      </c>
      <c r="H1192" t="s">
        <v>8245</v>
      </c>
      <c r="I1192">
        <v>1384408740</v>
      </c>
      <c r="J1192">
        <v>1381445253</v>
      </c>
      <c r="K1192" t="b">
        <v>0</v>
      </c>
      <c r="L1192">
        <v>26</v>
      </c>
      <c r="M1192" t="b">
        <v>1</v>
      </c>
      <c r="N1192" t="s">
        <v>8264</v>
      </c>
      <c r="O1192">
        <f>ROUND(E1192/D1192*100,0)</f>
        <v>131</v>
      </c>
      <c r="P1192">
        <f>IFERROR(ROUND(E1192/L1192,2),0)</f>
        <v>65.38</v>
      </c>
      <c r="Q1192" s="10" t="s">
        <v>8308</v>
      </c>
      <c r="R1192" t="s">
        <v>8310</v>
      </c>
      <c r="S1192" s="15">
        <f>(((I1192/60)/60)/24)+DATE(1970,1,1)</f>
        <v>41592.249305555553</v>
      </c>
    </row>
    <row r="1193" spans="1:19" ht="60" x14ac:dyDescent="0.25">
      <c r="A1193">
        <v>828</v>
      </c>
      <c r="B1193" s="3" t="s">
        <v>829</v>
      </c>
      <c r="C1193" s="3" t="s">
        <v>4938</v>
      </c>
      <c r="D1193" s="6">
        <v>1300</v>
      </c>
      <c r="E1193" s="8">
        <v>1391</v>
      </c>
      <c r="F1193" t="s">
        <v>8218</v>
      </c>
      <c r="G1193" t="s">
        <v>8223</v>
      </c>
      <c r="H1193" t="s">
        <v>8245</v>
      </c>
      <c r="I1193">
        <v>1340641440</v>
      </c>
      <c r="J1193">
        <v>1339549982</v>
      </c>
      <c r="K1193" t="b">
        <v>0</v>
      </c>
      <c r="L1193">
        <v>38</v>
      </c>
      <c r="M1193" t="b">
        <v>1</v>
      </c>
      <c r="N1193" t="s">
        <v>8274</v>
      </c>
      <c r="O1193">
        <f>ROUND(E1193/D1193*100,0)</f>
        <v>107</v>
      </c>
      <c r="P1193">
        <f>IFERROR(ROUND(E1193/L1193,2),0)</f>
        <v>36.61</v>
      </c>
      <c r="Q1193" s="10" t="s">
        <v>8323</v>
      </c>
      <c r="R1193" t="s">
        <v>8324</v>
      </c>
      <c r="S1193" s="15">
        <f>(((I1193/60)/60)/24)+DATE(1970,1,1)</f>
        <v>41085.683333333334</v>
      </c>
    </row>
    <row r="1194" spans="1:19" ht="60" x14ac:dyDescent="0.25">
      <c r="A1194">
        <v>1377</v>
      </c>
      <c r="B1194" s="3" t="s">
        <v>1378</v>
      </c>
      <c r="C1194" s="3" t="s">
        <v>5487</v>
      </c>
      <c r="D1194" s="6">
        <v>1300</v>
      </c>
      <c r="E1194" s="8">
        <v>1510</v>
      </c>
      <c r="F1194" t="s">
        <v>8218</v>
      </c>
      <c r="G1194" t="s">
        <v>8223</v>
      </c>
      <c r="H1194" t="s">
        <v>8245</v>
      </c>
      <c r="I1194">
        <v>1486095060</v>
      </c>
      <c r="J1194">
        <v>1484198170</v>
      </c>
      <c r="K1194" t="b">
        <v>0</v>
      </c>
      <c r="L1194">
        <v>31</v>
      </c>
      <c r="M1194" t="b">
        <v>1</v>
      </c>
      <c r="N1194" t="s">
        <v>8274</v>
      </c>
      <c r="O1194">
        <f>ROUND(E1194/D1194*100,0)</f>
        <v>116</v>
      </c>
      <c r="P1194">
        <f>IFERROR(ROUND(E1194/L1194,2),0)</f>
        <v>48.71</v>
      </c>
      <c r="Q1194" s="10" t="s">
        <v>8323</v>
      </c>
      <c r="R1194" t="s">
        <v>8324</v>
      </c>
      <c r="S1194" s="15">
        <f>(((I1194/60)/60)/24)+DATE(1970,1,1)</f>
        <v>42769.174305555556</v>
      </c>
    </row>
    <row r="1195" spans="1:19" ht="60" x14ac:dyDescent="0.25">
      <c r="A1195">
        <v>1851</v>
      </c>
      <c r="B1195" s="3" t="s">
        <v>1852</v>
      </c>
      <c r="C1195" s="3" t="s">
        <v>5961</v>
      </c>
      <c r="D1195" s="6">
        <v>1300</v>
      </c>
      <c r="E1195" s="8">
        <v>1301</v>
      </c>
      <c r="F1195" t="s">
        <v>8218</v>
      </c>
      <c r="G1195" t="s">
        <v>8223</v>
      </c>
      <c r="H1195" t="s">
        <v>8245</v>
      </c>
      <c r="I1195">
        <v>1406509200</v>
      </c>
      <c r="J1195">
        <v>1404769538</v>
      </c>
      <c r="K1195" t="b">
        <v>0</v>
      </c>
      <c r="L1195">
        <v>26</v>
      </c>
      <c r="M1195" t="b">
        <v>1</v>
      </c>
      <c r="N1195" t="s">
        <v>8274</v>
      </c>
      <c r="O1195">
        <f>ROUND(E1195/D1195*100,0)</f>
        <v>100</v>
      </c>
      <c r="P1195">
        <f>IFERROR(ROUND(E1195/L1195,2),0)</f>
        <v>50.04</v>
      </c>
      <c r="Q1195" s="10" t="s">
        <v>8323</v>
      </c>
      <c r="R1195" t="s">
        <v>8324</v>
      </c>
      <c r="S1195" s="15">
        <f>(((I1195/60)/60)/24)+DATE(1970,1,1)</f>
        <v>41848.041666666664</v>
      </c>
    </row>
    <row r="1196" spans="1:19" ht="30" x14ac:dyDescent="0.25">
      <c r="A1196">
        <v>3710</v>
      </c>
      <c r="B1196" s="3" t="s">
        <v>3707</v>
      </c>
      <c r="C1196" s="3" t="s">
        <v>7820</v>
      </c>
      <c r="D1196" s="6">
        <v>1300</v>
      </c>
      <c r="E1196" s="8">
        <v>1835</v>
      </c>
      <c r="F1196" t="s">
        <v>8218</v>
      </c>
      <c r="G1196" t="s">
        <v>8223</v>
      </c>
      <c r="H1196" t="s">
        <v>8245</v>
      </c>
      <c r="I1196">
        <v>1428068988</v>
      </c>
      <c r="J1196">
        <v>1425908988</v>
      </c>
      <c r="K1196" t="b">
        <v>0</v>
      </c>
      <c r="L1196">
        <v>27</v>
      </c>
      <c r="M1196" t="b">
        <v>1</v>
      </c>
      <c r="N1196" t="s">
        <v>8269</v>
      </c>
      <c r="O1196">
        <f>ROUND(E1196/D1196*100,0)</f>
        <v>141</v>
      </c>
      <c r="P1196">
        <f>IFERROR(ROUND(E1196/L1196,2),0)</f>
        <v>67.959999999999994</v>
      </c>
      <c r="Q1196" s="10" t="s">
        <v>8315</v>
      </c>
      <c r="R1196" t="s">
        <v>8316</v>
      </c>
      <c r="S1196" s="15">
        <f>(((I1196/60)/60)/24)+DATE(1970,1,1)</f>
        <v>42097.576249999998</v>
      </c>
    </row>
    <row r="1197" spans="1:19" ht="60" x14ac:dyDescent="0.25">
      <c r="A1197">
        <v>1033</v>
      </c>
      <c r="B1197" s="3" t="s">
        <v>1034</v>
      </c>
      <c r="C1197" s="3" t="s">
        <v>5143</v>
      </c>
      <c r="D1197" s="6">
        <v>1328</v>
      </c>
      <c r="E1197" s="8">
        <v>1366</v>
      </c>
      <c r="F1197" t="s">
        <v>8218</v>
      </c>
      <c r="G1197" t="s">
        <v>8224</v>
      </c>
      <c r="H1197" t="s">
        <v>8246</v>
      </c>
      <c r="I1197">
        <v>1481564080</v>
      </c>
      <c r="J1197">
        <v>1479144880</v>
      </c>
      <c r="K1197" t="b">
        <v>0</v>
      </c>
      <c r="L1197">
        <v>27</v>
      </c>
      <c r="M1197" t="b">
        <v>1</v>
      </c>
      <c r="N1197" t="s">
        <v>8278</v>
      </c>
      <c r="O1197">
        <f>ROUND(E1197/D1197*100,0)</f>
        <v>103</v>
      </c>
      <c r="P1197">
        <f>IFERROR(ROUND(E1197/L1197,2),0)</f>
        <v>50.59</v>
      </c>
      <c r="Q1197" s="10" t="s">
        <v>8323</v>
      </c>
      <c r="R1197" t="s">
        <v>8328</v>
      </c>
      <c r="S1197" s="15">
        <f>(((I1197/60)/60)/24)+DATE(1970,1,1)</f>
        <v>42716.732407407413</v>
      </c>
    </row>
    <row r="1198" spans="1:19" ht="60" x14ac:dyDescent="0.25">
      <c r="A1198">
        <v>2999</v>
      </c>
      <c r="B1198" s="3" t="s">
        <v>2999</v>
      </c>
      <c r="C1198" s="3" t="s">
        <v>7109</v>
      </c>
      <c r="D1198" s="6">
        <v>1350</v>
      </c>
      <c r="E1198" s="8">
        <v>1605</v>
      </c>
      <c r="F1198" t="s">
        <v>8218</v>
      </c>
      <c r="G1198" t="s">
        <v>8223</v>
      </c>
      <c r="H1198" t="s">
        <v>8245</v>
      </c>
      <c r="I1198">
        <v>1488333600</v>
      </c>
      <c r="J1198">
        <v>1487094360</v>
      </c>
      <c r="K1198" t="b">
        <v>0</v>
      </c>
      <c r="L1198">
        <v>20</v>
      </c>
      <c r="M1198" t="b">
        <v>1</v>
      </c>
      <c r="N1198" t="s">
        <v>8301</v>
      </c>
      <c r="O1198">
        <f>ROUND(E1198/D1198*100,0)</f>
        <v>119</v>
      </c>
      <c r="P1198">
        <f>IFERROR(ROUND(E1198/L1198,2),0)</f>
        <v>80.25</v>
      </c>
      <c r="Q1198" s="10" t="s">
        <v>8315</v>
      </c>
      <c r="R1198" t="s">
        <v>8355</v>
      </c>
      <c r="S1198" s="15">
        <f>(((I1198/60)/60)/24)+DATE(1970,1,1)</f>
        <v>42795.083333333328</v>
      </c>
    </row>
    <row r="1199" spans="1:19" ht="60" x14ac:dyDescent="0.25">
      <c r="A1199">
        <v>2043</v>
      </c>
      <c r="B1199" s="3" t="s">
        <v>2044</v>
      </c>
      <c r="C1199" s="3" t="s">
        <v>6153</v>
      </c>
      <c r="D1199" s="6">
        <v>1385</v>
      </c>
      <c r="E1199" s="8">
        <v>7011</v>
      </c>
      <c r="F1199" t="s">
        <v>8218</v>
      </c>
      <c r="G1199" t="s">
        <v>8223</v>
      </c>
      <c r="H1199" t="s">
        <v>8245</v>
      </c>
      <c r="I1199">
        <v>1481432340</v>
      </c>
      <c r="J1199">
        <v>1476764077</v>
      </c>
      <c r="K1199" t="b">
        <v>0</v>
      </c>
      <c r="L1199">
        <v>193</v>
      </c>
      <c r="M1199" t="b">
        <v>1</v>
      </c>
      <c r="N1199" t="s">
        <v>8293</v>
      </c>
      <c r="O1199">
        <f>ROUND(E1199/D1199*100,0)</f>
        <v>506</v>
      </c>
      <c r="P1199">
        <f>IFERROR(ROUND(E1199/L1199,2),0)</f>
        <v>36.33</v>
      </c>
      <c r="Q1199" s="10" t="s">
        <v>8317</v>
      </c>
      <c r="R1199" t="s">
        <v>8347</v>
      </c>
      <c r="S1199" s="15">
        <f>(((I1199/60)/60)/24)+DATE(1970,1,1)</f>
        <v>42715.207638888889</v>
      </c>
    </row>
    <row r="1200" spans="1:19" ht="60" x14ac:dyDescent="0.25">
      <c r="A1200">
        <v>3522</v>
      </c>
      <c r="B1200" s="3" t="s">
        <v>3521</v>
      </c>
      <c r="C1200" s="3" t="s">
        <v>7632</v>
      </c>
      <c r="D1200" s="6">
        <v>1395</v>
      </c>
      <c r="E1200" s="8">
        <v>1395</v>
      </c>
      <c r="F1200" t="s">
        <v>8218</v>
      </c>
      <c r="G1200" t="s">
        <v>8224</v>
      </c>
      <c r="H1200" t="s">
        <v>8246</v>
      </c>
      <c r="I1200">
        <v>1442311560</v>
      </c>
      <c r="J1200">
        <v>1439924246</v>
      </c>
      <c r="K1200" t="b">
        <v>0</v>
      </c>
      <c r="L1200">
        <v>34</v>
      </c>
      <c r="M1200" t="b">
        <v>1</v>
      </c>
      <c r="N1200" t="s">
        <v>8269</v>
      </c>
      <c r="O1200">
        <f>ROUND(E1200/D1200*100,0)</f>
        <v>100</v>
      </c>
      <c r="P1200">
        <f>IFERROR(ROUND(E1200/L1200,2),0)</f>
        <v>41.03</v>
      </c>
      <c r="Q1200" s="10" t="s">
        <v>8315</v>
      </c>
      <c r="R1200" t="s">
        <v>8316</v>
      </c>
      <c r="S1200" s="15">
        <f>(((I1200/60)/60)/24)+DATE(1970,1,1)</f>
        <v>42262.420833333337</v>
      </c>
    </row>
    <row r="1201" spans="1:19" ht="60" x14ac:dyDescent="0.25">
      <c r="A1201">
        <v>415</v>
      </c>
      <c r="B1201" s="3" t="s">
        <v>416</v>
      </c>
      <c r="C1201" s="3" t="s">
        <v>4525</v>
      </c>
      <c r="D1201" s="6">
        <v>1400</v>
      </c>
      <c r="E1201" s="8">
        <v>1430.06</v>
      </c>
      <c r="F1201" t="s">
        <v>8218</v>
      </c>
      <c r="G1201" t="s">
        <v>8228</v>
      </c>
      <c r="H1201" t="s">
        <v>8250</v>
      </c>
      <c r="I1201">
        <v>1413547200</v>
      </c>
      <c r="J1201">
        <v>1411417602</v>
      </c>
      <c r="K1201" t="b">
        <v>0</v>
      </c>
      <c r="L1201">
        <v>21</v>
      </c>
      <c r="M1201" t="b">
        <v>1</v>
      </c>
      <c r="N1201" t="s">
        <v>8267</v>
      </c>
      <c r="O1201">
        <f>ROUND(E1201/D1201*100,0)</f>
        <v>102</v>
      </c>
      <c r="P1201">
        <f>IFERROR(ROUND(E1201/L1201,2),0)</f>
        <v>68.099999999999994</v>
      </c>
      <c r="Q1201" s="10" t="s">
        <v>8308</v>
      </c>
      <c r="R1201" t="s">
        <v>8313</v>
      </c>
      <c r="S1201" s="15">
        <f>(((I1201/60)/60)/24)+DATE(1970,1,1)</f>
        <v>41929.5</v>
      </c>
    </row>
    <row r="1202" spans="1:19" ht="60" x14ac:dyDescent="0.25">
      <c r="A1202">
        <v>742</v>
      </c>
      <c r="B1202" s="3" t="s">
        <v>743</v>
      </c>
      <c r="C1202" s="3" t="s">
        <v>4852</v>
      </c>
      <c r="D1202" s="6">
        <v>1400</v>
      </c>
      <c r="E1202" s="8">
        <v>1550</v>
      </c>
      <c r="F1202" t="s">
        <v>8218</v>
      </c>
      <c r="G1202" t="s">
        <v>8223</v>
      </c>
      <c r="H1202" t="s">
        <v>8245</v>
      </c>
      <c r="I1202">
        <v>1395435712</v>
      </c>
      <c r="J1202">
        <v>1392847312</v>
      </c>
      <c r="K1202" t="b">
        <v>0</v>
      </c>
      <c r="L1202">
        <v>23</v>
      </c>
      <c r="M1202" t="b">
        <v>1</v>
      </c>
      <c r="N1202" t="s">
        <v>8272</v>
      </c>
      <c r="O1202">
        <f>ROUND(E1202/D1202*100,0)</f>
        <v>111</v>
      </c>
      <c r="P1202">
        <f>IFERROR(ROUND(E1202/L1202,2),0)</f>
        <v>67.39</v>
      </c>
      <c r="Q1202" s="10" t="s">
        <v>8320</v>
      </c>
      <c r="R1202" t="s">
        <v>8321</v>
      </c>
      <c r="S1202" s="15">
        <f>(((I1202/60)/60)/24)+DATE(1970,1,1)</f>
        <v>41719.876296296294</v>
      </c>
    </row>
    <row r="1203" spans="1:19" ht="45" x14ac:dyDescent="0.25">
      <c r="A1203">
        <v>855</v>
      </c>
      <c r="B1203" s="3" t="s">
        <v>856</v>
      </c>
      <c r="C1203" s="3" t="s">
        <v>4965</v>
      </c>
      <c r="D1203" s="6">
        <v>1450</v>
      </c>
      <c r="E1203" s="8">
        <v>1500</v>
      </c>
      <c r="F1203" t="s">
        <v>8218</v>
      </c>
      <c r="G1203" t="s">
        <v>8223</v>
      </c>
      <c r="H1203" t="s">
        <v>8245</v>
      </c>
      <c r="I1203">
        <v>1469329217</v>
      </c>
      <c r="J1203">
        <v>1466737217</v>
      </c>
      <c r="K1203" t="b">
        <v>0</v>
      </c>
      <c r="L1203">
        <v>47</v>
      </c>
      <c r="M1203" t="b">
        <v>1</v>
      </c>
      <c r="N1203" t="s">
        <v>8275</v>
      </c>
      <c r="O1203">
        <f>ROUND(E1203/D1203*100,0)</f>
        <v>103</v>
      </c>
      <c r="P1203">
        <f>IFERROR(ROUND(E1203/L1203,2),0)</f>
        <v>31.91</v>
      </c>
      <c r="Q1203" s="10" t="s">
        <v>8323</v>
      </c>
      <c r="R1203" t="s">
        <v>8325</v>
      </c>
      <c r="S1203" s="15">
        <f>(((I1203/60)/60)/24)+DATE(1970,1,1)</f>
        <v>42575.125196759262</v>
      </c>
    </row>
    <row r="1204" spans="1:19" ht="60" x14ac:dyDescent="0.25">
      <c r="A1204">
        <v>17</v>
      </c>
      <c r="B1204" s="3" t="s">
        <v>19</v>
      </c>
      <c r="C1204" s="3" t="s">
        <v>4128</v>
      </c>
      <c r="D1204" s="6">
        <v>1500</v>
      </c>
      <c r="E1204" s="8">
        <v>1510</v>
      </c>
      <c r="F1204" t="s">
        <v>8218</v>
      </c>
      <c r="G1204" t="s">
        <v>8224</v>
      </c>
      <c r="H1204" t="s">
        <v>8246</v>
      </c>
      <c r="I1204">
        <v>1415126022</v>
      </c>
      <c r="J1204">
        <v>1412530422</v>
      </c>
      <c r="K1204" t="b">
        <v>0</v>
      </c>
      <c r="L1204">
        <v>36</v>
      </c>
      <c r="M1204" t="b">
        <v>1</v>
      </c>
      <c r="N1204" t="s">
        <v>8263</v>
      </c>
      <c r="O1204">
        <f>ROUND(E1204/D1204*100,0)</f>
        <v>101</v>
      </c>
      <c r="P1204">
        <f>IFERROR(ROUND(E1204/L1204,2),0)</f>
        <v>41.94</v>
      </c>
      <c r="Q1204" s="10" t="s">
        <v>8308</v>
      </c>
      <c r="R1204" t="s">
        <v>8309</v>
      </c>
      <c r="S1204" s="15">
        <f>(((I1204/60)/60)/24)+DATE(1970,1,1)</f>
        <v>41947.773402777777</v>
      </c>
    </row>
    <row r="1205" spans="1:19" ht="60" x14ac:dyDescent="0.25">
      <c r="A1205">
        <v>96</v>
      </c>
      <c r="B1205" s="3" t="s">
        <v>98</v>
      </c>
      <c r="C1205" s="3" t="s">
        <v>4207</v>
      </c>
      <c r="D1205" s="6">
        <v>1500</v>
      </c>
      <c r="E1205" s="8">
        <v>1720</v>
      </c>
      <c r="F1205" t="s">
        <v>8218</v>
      </c>
      <c r="G1205" t="s">
        <v>8223</v>
      </c>
      <c r="H1205" t="s">
        <v>8245</v>
      </c>
      <c r="I1205">
        <v>1280631600</v>
      </c>
      <c r="J1205">
        <v>1274889241</v>
      </c>
      <c r="K1205" t="b">
        <v>0</v>
      </c>
      <c r="L1205">
        <v>34</v>
      </c>
      <c r="M1205" t="b">
        <v>1</v>
      </c>
      <c r="N1205" t="s">
        <v>8264</v>
      </c>
      <c r="O1205">
        <f>ROUND(E1205/D1205*100,0)</f>
        <v>115</v>
      </c>
      <c r="P1205">
        <f>IFERROR(ROUND(E1205/L1205,2),0)</f>
        <v>50.59</v>
      </c>
      <c r="Q1205" s="10" t="s">
        <v>8308</v>
      </c>
      <c r="R1205" t="s">
        <v>8310</v>
      </c>
      <c r="S1205" s="15">
        <f>(((I1205/60)/60)/24)+DATE(1970,1,1)</f>
        <v>40391.125</v>
      </c>
    </row>
    <row r="1206" spans="1:19" ht="45" x14ac:dyDescent="0.25">
      <c r="A1206">
        <v>99</v>
      </c>
      <c r="B1206" s="3" t="s">
        <v>101</v>
      </c>
      <c r="C1206" s="3" t="s">
        <v>4210</v>
      </c>
      <c r="D1206" s="6">
        <v>1500</v>
      </c>
      <c r="E1206" s="8">
        <v>1590.29</v>
      </c>
      <c r="F1206" t="s">
        <v>8218</v>
      </c>
      <c r="G1206" t="s">
        <v>8223</v>
      </c>
      <c r="H1206" t="s">
        <v>8245</v>
      </c>
      <c r="I1206">
        <v>1390426799</v>
      </c>
      <c r="J1206">
        <v>1387834799</v>
      </c>
      <c r="K1206" t="b">
        <v>0</v>
      </c>
      <c r="L1206">
        <v>39</v>
      </c>
      <c r="M1206" t="b">
        <v>1</v>
      </c>
      <c r="N1206" t="s">
        <v>8264</v>
      </c>
      <c r="O1206">
        <f>ROUND(E1206/D1206*100,0)</f>
        <v>106</v>
      </c>
      <c r="P1206">
        <f>IFERROR(ROUND(E1206/L1206,2),0)</f>
        <v>40.78</v>
      </c>
      <c r="Q1206" s="10" t="s">
        <v>8308</v>
      </c>
      <c r="R1206" t="s">
        <v>8310</v>
      </c>
      <c r="S1206" s="15">
        <f>(((I1206/60)/60)/24)+DATE(1970,1,1)</f>
        <v>41661.902766203704</v>
      </c>
    </row>
    <row r="1207" spans="1:19" ht="45" x14ac:dyDescent="0.25">
      <c r="A1207">
        <v>108</v>
      </c>
      <c r="B1207" s="3" t="s">
        <v>110</v>
      </c>
      <c r="C1207" s="3" t="s">
        <v>4219</v>
      </c>
      <c r="D1207" s="6">
        <v>1500</v>
      </c>
      <c r="E1207" s="8">
        <v>3700</v>
      </c>
      <c r="F1207" t="s">
        <v>8218</v>
      </c>
      <c r="G1207" t="s">
        <v>8223</v>
      </c>
      <c r="H1207" t="s">
        <v>8245</v>
      </c>
      <c r="I1207">
        <v>1370011370</v>
      </c>
      <c r="J1207">
        <v>1364827370</v>
      </c>
      <c r="K1207" t="b">
        <v>0</v>
      </c>
      <c r="L1207">
        <v>47</v>
      </c>
      <c r="M1207" t="b">
        <v>1</v>
      </c>
      <c r="N1207" t="s">
        <v>8264</v>
      </c>
      <c r="O1207">
        <f>ROUND(E1207/D1207*100,0)</f>
        <v>247</v>
      </c>
      <c r="P1207">
        <f>IFERROR(ROUND(E1207/L1207,2),0)</f>
        <v>78.72</v>
      </c>
      <c r="Q1207" s="10" t="s">
        <v>8308</v>
      </c>
      <c r="R1207" t="s">
        <v>8310</v>
      </c>
      <c r="S1207" s="15">
        <f>(((I1207/60)/60)/24)+DATE(1970,1,1)</f>
        <v>41425.613078703704</v>
      </c>
    </row>
    <row r="1208" spans="1:19" ht="60" x14ac:dyDescent="0.25">
      <c r="A1208">
        <v>253</v>
      </c>
      <c r="B1208" s="3" t="s">
        <v>254</v>
      </c>
      <c r="C1208" s="3" t="s">
        <v>4363</v>
      </c>
      <c r="D1208" s="6">
        <v>1500</v>
      </c>
      <c r="E1208" s="8">
        <v>1511</v>
      </c>
      <c r="F1208" t="s">
        <v>8218</v>
      </c>
      <c r="G1208" t="s">
        <v>8223</v>
      </c>
      <c r="H1208" t="s">
        <v>8245</v>
      </c>
      <c r="I1208">
        <v>1329320235</v>
      </c>
      <c r="J1208">
        <v>1326728235</v>
      </c>
      <c r="K1208" t="b">
        <v>1</v>
      </c>
      <c r="L1208">
        <v>7</v>
      </c>
      <c r="M1208" t="b">
        <v>1</v>
      </c>
      <c r="N1208" t="s">
        <v>8267</v>
      </c>
      <c r="O1208">
        <f>ROUND(E1208/D1208*100,0)</f>
        <v>101</v>
      </c>
      <c r="P1208">
        <f>IFERROR(ROUND(E1208/L1208,2),0)</f>
        <v>215.86</v>
      </c>
      <c r="Q1208" s="10" t="s">
        <v>8308</v>
      </c>
      <c r="R1208" t="s">
        <v>8313</v>
      </c>
      <c r="S1208" s="15">
        <f>(((I1208/60)/60)/24)+DATE(1970,1,1)</f>
        <v>40954.650868055556</v>
      </c>
    </row>
    <row r="1209" spans="1:19" ht="45" x14ac:dyDescent="0.25">
      <c r="A1209">
        <v>526</v>
      </c>
      <c r="B1209" s="3" t="s">
        <v>527</v>
      </c>
      <c r="C1209" s="3" t="s">
        <v>4636</v>
      </c>
      <c r="D1209" s="6">
        <v>1500</v>
      </c>
      <c r="E1209" s="8">
        <v>1710</v>
      </c>
      <c r="F1209" t="s">
        <v>8218</v>
      </c>
      <c r="G1209" t="s">
        <v>8224</v>
      </c>
      <c r="H1209" t="s">
        <v>8246</v>
      </c>
      <c r="I1209">
        <v>1438966800</v>
      </c>
      <c r="J1209">
        <v>1436278344</v>
      </c>
      <c r="K1209" t="b">
        <v>0</v>
      </c>
      <c r="L1209">
        <v>23</v>
      </c>
      <c r="M1209" t="b">
        <v>1</v>
      </c>
      <c r="N1209" t="s">
        <v>8269</v>
      </c>
      <c r="O1209">
        <f>ROUND(E1209/D1209*100,0)</f>
        <v>114</v>
      </c>
      <c r="P1209">
        <f>IFERROR(ROUND(E1209/L1209,2),0)</f>
        <v>74.349999999999994</v>
      </c>
      <c r="Q1209" s="10" t="s">
        <v>8315</v>
      </c>
      <c r="R1209" t="s">
        <v>8316</v>
      </c>
      <c r="S1209" s="15">
        <f>(((I1209/60)/60)/24)+DATE(1970,1,1)</f>
        <v>42223.708333333328</v>
      </c>
    </row>
    <row r="1210" spans="1:19" ht="60" x14ac:dyDescent="0.25">
      <c r="A1210">
        <v>650</v>
      </c>
      <c r="B1210" s="3" t="s">
        <v>651</v>
      </c>
      <c r="C1210" s="3" t="s">
        <v>4760</v>
      </c>
      <c r="D1210" s="6">
        <v>1500</v>
      </c>
      <c r="E1210" s="8">
        <v>1686</v>
      </c>
      <c r="F1210" t="s">
        <v>8218</v>
      </c>
      <c r="G1210" t="s">
        <v>8223</v>
      </c>
      <c r="H1210" t="s">
        <v>8245</v>
      </c>
      <c r="I1210">
        <v>1418953984</v>
      </c>
      <c r="J1210">
        <v>1413766384</v>
      </c>
      <c r="K1210" t="b">
        <v>0</v>
      </c>
      <c r="L1210">
        <v>48</v>
      </c>
      <c r="M1210" t="b">
        <v>1</v>
      </c>
      <c r="N1210" t="s">
        <v>8271</v>
      </c>
      <c r="O1210">
        <f>ROUND(E1210/D1210*100,0)</f>
        <v>112</v>
      </c>
      <c r="P1210">
        <f>IFERROR(ROUND(E1210/L1210,2),0)</f>
        <v>35.130000000000003</v>
      </c>
      <c r="Q1210" s="10" t="s">
        <v>8317</v>
      </c>
      <c r="R1210" t="s">
        <v>8319</v>
      </c>
      <c r="S1210" s="15">
        <f>(((I1210/60)/60)/24)+DATE(1970,1,1)</f>
        <v>41992.078518518523</v>
      </c>
    </row>
    <row r="1211" spans="1:19" ht="30" x14ac:dyDescent="0.25">
      <c r="A1211">
        <v>738</v>
      </c>
      <c r="B1211" s="3" t="s">
        <v>739</v>
      </c>
      <c r="C1211" s="3" t="s">
        <v>4848</v>
      </c>
      <c r="D1211" s="6">
        <v>1500</v>
      </c>
      <c r="E1211" s="8">
        <v>1601</v>
      </c>
      <c r="F1211" t="s">
        <v>8218</v>
      </c>
      <c r="G1211" t="s">
        <v>8223</v>
      </c>
      <c r="H1211" t="s">
        <v>8245</v>
      </c>
      <c r="I1211">
        <v>1417409940</v>
      </c>
      <c r="J1211">
        <v>1414765794</v>
      </c>
      <c r="K1211" t="b">
        <v>0</v>
      </c>
      <c r="L1211">
        <v>41</v>
      </c>
      <c r="M1211" t="b">
        <v>1</v>
      </c>
      <c r="N1211" t="s">
        <v>8272</v>
      </c>
      <c r="O1211">
        <f>ROUND(E1211/D1211*100,0)</f>
        <v>107</v>
      </c>
      <c r="P1211">
        <f>IFERROR(ROUND(E1211/L1211,2),0)</f>
        <v>39.049999999999997</v>
      </c>
      <c r="Q1211" s="10" t="s">
        <v>8320</v>
      </c>
      <c r="R1211" t="s">
        <v>8321</v>
      </c>
      <c r="S1211" s="15">
        <f>(((I1211/60)/60)/24)+DATE(1970,1,1)</f>
        <v>41974.207638888889</v>
      </c>
    </row>
    <row r="1212" spans="1:19" ht="60" x14ac:dyDescent="0.25">
      <c r="A1212">
        <v>783</v>
      </c>
      <c r="B1212" s="3" t="s">
        <v>784</v>
      </c>
      <c r="C1212" s="3" t="s">
        <v>4893</v>
      </c>
      <c r="D1212" s="6">
        <v>1500</v>
      </c>
      <c r="E1212" s="8">
        <v>2222</v>
      </c>
      <c r="F1212" t="s">
        <v>8218</v>
      </c>
      <c r="G1212" t="s">
        <v>8223</v>
      </c>
      <c r="H1212" t="s">
        <v>8245</v>
      </c>
      <c r="I1212">
        <v>1335564000</v>
      </c>
      <c r="J1212">
        <v>1332182049</v>
      </c>
      <c r="K1212" t="b">
        <v>0</v>
      </c>
      <c r="L1212">
        <v>35</v>
      </c>
      <c r="M1212" t="b">
        <v>1</v>
      </c>
      <c r="N1212" t="s">
        <v>8274</v>
      </c>
      <c r="O1212">
        <f>ROUND(E1212/D1212*100,0)</f>
        <v>148</v>
      </c>
      <c r="P1212">
        <f>IFERROR(ROUND(E1212/L1212,2),0)</f>
        <v>63.49</v>
      </c>
      <c r="Q1212" s="10" t="s">
        <v>8323</v>
      </c>
      <c r="R1212" t="s">
        <v>8324</v>
      </c>
      <c r="S1212" s="15">
        <f>(((I1212/60)/60)/24)+DATE(1970,1,1)</f>
        <v>41026.916666666664</v>
      </c>
    </row>
    <row r="1213" spans="1:19" ht="45" x14ac:dyDescent="0.25">
      <c r="A1213">
        <v>800</v>
      </c>
      <c r="B1213" s="3" t="s">
        <v>801</v>
      </c>
      <c r="C1213" s="3" t="s">
        <v>4910</v>
      </c>
      <c r="D1213" s="6">
        <v>1500</v>
      </c>
      <c r="E1213" s="8">
        <v>2282</v>
      </c>
      <c r="F1213" t="s">
        <v>8218</v>
      </c>
      <c r="G1213" t="s">
        <v>8224</v>
      </c>
      <c r="H1213" t="s">
        <v>8246</v>
      </c>
      <c r="I1213">
        <v>1410431054</v>
      </c>
      <c r="J1213">
        <v>1407839054</v>
      </c>
      <c r="K1213" t="b">
        <v>0</v>
      </c>
      <c r="L1213">
        <v>56</v>
      </c>
      <c r="M1213" t="b">
        <v>1</v>
      </c>
      <c r="N1213" t="s">
        <v>8274</v>
      </c>
      <c r="O1213">
        <f>ROUND(E1213/D1213*100,0)</f>
        <v>152</v>
      </c>
      <c r="P1213">
        <f>IFERROR(ROUND(E1213/L1213,2),0)</f>
        <v>40.75</v>
      </c>
      <c r="Q1213" s="10" t="s">
        <v>8323</v>
      </c>
      <c r="R1213" t="s">
        <v>8324</v>
      </c>
      <c r="S1213" s="15">
        <f>(((I1213/60)/60)/24)+DATE(1970,1,1)</f>
        <v>41893.433495370373</v>
      </c>
    </row>
    <row r="1214" spans="1:19" ht="60" x14ac:dyDescent="0.25">
      <c r="A1214">
        <v>810</v>
      </c>
      <c r="B1214" s="3" t="s">
        <v>811</v>
      </c>
      <c r="C1214" s="3" t="s">
        <v>4920</v>
      </c>
      <c r="D1214" s="6">
        <v>1500</v>
      </c>
      <c r="E1214" s="8">
        <v>1575</v>
      </c>
      <c r="F1214" t="s">
        <v>8218</v>
      </c>
      <c r="G1214" t="s">
        <v>8223</v>
      </c>
      <c r="H1214" t="s">
        <v>8245</v>
      </c>
      <c r="I1214">
        <v>1346462462</v>
      </c>
      <c r="J1214">
        <v>1343870462</v>
      </c>
      <c r="K1214" t="b">
        <v>0</v>
      </c>
      <c r="L1214">
        <v>27</v>
      </c>
      <c r="M1214" t="b">
        <v>1</v>
      </c>
      <c r="N1214" t="s">
        <v>8274</v>
      </c>
      <c r="O1214">
        <f>ROUND(E1214/D1214*100,0)</f>
        <v>105</v>
      </c>
      <c r="P1214">
        <f>IFERROR(ROUND(E1214/L1214,2),0)</f>
        <v>58.33</v>
      </c>
      <c r="Q1214" s="10" t="s">
        <v>8323</v>
      </c>
      <c r="R1214" t="s">
        <v>8324</v>
      </c>
      <c r="S1214" s="15">
        <f>(((I1214/60)/60)/24)+DATE(1970,1,1)</f>
        <v>41153.056273148148</v>
      </c>
    </row>
    <row r="1215" spans="1:19" ht="30" x14ac:dyDescent="0.25">
      <c r="A1215">
        <v>813</v>
      </c>
      <c r="B1215" s="3" t="s">
        <v>814</v>
      </c>
      <c r="C1215" s="3" t="s">
        <v>4923</v>
      </c>
      <c r="D1215" s="6">
        <v>1500</v>
      </c>
      <c r="E1215" s="8">
        <v>2399.94</v>
      </c>
      <c r="F1215" t="s">
        <v>8218</v>
      </c>
      <c r="G1215" t="s">
        <v>8223</v>
      </c>
      <c r="H1215" t="s">
        <v>8245</v>
      </c>
      <c r="I1215">
        <v>1342825365</v>
      </c>
      <c r="J1215">
        <v>1340233365</v>
      </c>
      <c r="K1215" t="b">
        <v>0</v>
      </c>
      <c r="L1215">
        <v>96</v>
      </c>
      <c r="M1215" t="b">
        <v>1</v>
      </c>
      <c r="N1215" t="s">
        <v>8274</v>
      </c>
      <c r="O1215">
        <f>ROUND(E1215/D1215*100,0)</f>
        <v>160</v>
      </c>
      <c r="P1215">
        <f>IFERROR(ROUND(E1215/L1215,2),0)</f>
        <v>25</v>
      </c>
      <c r="Q1215" s="10" t="s">
        <v>8323</v>
      </c>
      <c r="R1215" t="s">
        <v>8324</v>
      </c>
      <c r="S1215" s="15">
        <f>(((I1215/60)/60)/24)+DATE(1970,1,1)</f>
        <v>41110.960243055553</v>
      </c>
    </row>
    <row r="1216" spans="1:19" ht="45" x14ac:dyDescent="0.25">
      <c r="A1216">
        <v>817</v>
      </c>
      <c r="B1216" s="3" t="s">
        <v>818</v>
      </c>
      <c r="C1216" s="3" t="s">
        <v>4927</v>
      </c>
      <c r="D1216" s="6">
        <v>1500</v>
      </c>
      <c r="E1216" s="8">
        <v>2056.66</v>
      </c>
      <c r="F1216" t="s">
        <v>8218</v>
      </c>
      <c r="G1216" t="s">
        <v>8223</v>
      </c>
      <c r="H1216" t="s">
        <v>8245</v>
      </c>
      <c r="I1216">
        <v>1331441940</v>
      </c>
      <c r="J1216">
        <v>1326810211</v>
      </c>
      <c r="K1216" t="b">
        <v>0</v>
      </c>
      <c r="L1216">
        <v>23</v>
      </c>
      <c r="M1216" t="b">
        <v>1</v>
      </c>
      <c r="N1216" t="s">
        <v>8274</v>
      </c>
      <c r="O1216">
        <f>ROUND(E1216/D1216*100,0)</f>
        <v>137</v>
      </c>
      <c r="P1216">
        <f>IFERROR(ROUND(E1216/L1216,2),0)</f>
        <v>89.42</v>
      </c>
      <c r="Q1216" s="10" t="s">
        <v>8323</v>
      </c>
      <c r="R1216" t="s">
        <v>8324</v>
      </c>
      <c r="S1216" s="15">
        <f>(((I1216/60)/60)/24)+DATE(1970,1,1)</f>
        <v>40979.207638888889</v>
      </c>
    </row>
    <row r="1217" spans="1:19" ht="45" x14ac:dyDescent="0.25">
      <c r="A1217">
        <v>831</v>
      </c>
      <c r="B1217" s="3" t="s">
        <v>832</v>
      </c>
      <c r="C1217" s="3" t="s">
        <v>4941</v>
      </c>
      <c r="D1217" s="6">
        <v>1500</v>
      </c>
      <c r="E1217" s="8">
        <v>3500</v>
      </c>
      <c r="F1217" t="s">
        <v>8218</v>
      </c>
      <c r="G1217" t="s">
        <v>8223</v>
      </c>
      <c r="H1217" t="s">
        <v>8245</v>
      </c>
      <c r="I1217">
        <v>1335540694</v>
      </c>
      <c r="J1217">
        <v>1332948694</v>
      </c>
      <c r="K1217" t="b">
        <v>0</v>
      </c>
      <c r="L1217">
        <v>20</v>
      </c>
      <c r="M1217" t="b">
        <v>1</v>
      </c>
      <c r="N1217" t="s">
        <v>8274</v>
      </c>
      <c r="O1217">
        <f>ROUND(E1217/D1217*100,0)</f>
        <v>233</v>
      </c>
      <c r="P1217">
        <f>IFERROR(ROUND(E1217/L1217,2),0)</f>
        <v>175</v>
      </c>
      <c r="Q1217" s="10" t="s">
        <v>8323</v>
      </c>
      <c r="R1217" t="s">
        <v>8324</v>
      </c>
      <c r="S1217" s="15">
        <f>(((I1217/60)/60)/24)+DATE(1970,1,1)</f>
        <v>41026.646921296298</v>
      </c>
    </row>
    <row r="1218" spans="1:19" ht="45" x14ac:dyDescent="0.25">
      <c r="A1218">
        <v>1038</v>
      </c>
      <c r="B1218" s="3" t="s">
        <v>1039</v>
      </c>
      <c r="C1218" s="3" t="s">
        <v>5148</v>
      </c>
      <c r="D1218" s="6">
        <v>1500</v>
      </c>
      <c r="E1218" s="8">
        <v>2180</v>
      </c>
      <c r="F1218" t="s">
        <v>8218</v>
      </c>
      <c r="G1218" t="s">
        <v>8223</v>
      </c>
      <c r="H1218" t="s">
        <v>8245</v>
      </c>
      <c r="I1218">
        <v>1458362023</v>
      </c>
      <c r="J1218">
        <v>1455773623</v>
      </c>
      <c r="K1218" t="b">
        <v>0</v>
      </c>
      <c r="L1218">
        <v>61</v>
      </c>
      <c r="M1218" t="b">
        <v>1</v>
      </c>
      <c r="N1218" t="s">
        <v>8278</v>
      </c>
      <c r="O1218">
        <f>ROUND(E1218/D1218*100,0)</f>
        <v>145</v>
      </c>
      <c r="P1218">
        <f>IFERROR(ROUND(E1218/L1218,2),0)</f>
        <v>35.74</v>
      </c>
      <c r="Q1218" s="10" t="s">
        <v>8323</v>
      </c>
      <c r="R1218" t="s">
        <v>8328</v>
      </c>
      <c r="S1218" s="15">
        <f>(((I1218/60)/60)/24)+DATE(1970,1,1)</f>
        <v>42448.190081018518</v>
      </c>
    </row>
    <row r="1219" spans="1:19" ht="30" x14ac:dyDescent="0.25">
      <c r="A1219">
        <v>1263</v>
      </c>
      <c r="B1219" s="3" t="s">
        <v>1264</v>
      </c>
      <c r="C1219" s="3" t="s">
        <v>5373</v>
      </c>
      <c r="D1219" s="6">
        <v>1500</v>
      </c>
      <c r="E1219" s="8">
        <v>1785</v>
      </c>
      <c r="F1219" t="s">
        <v>8218</v>
      </c>
      <c r="G1219" t="s">
        <v>8223</v>
      </c>
      <c r="H1219" t="s">
        <v>8245</v>
      </c>
      <c r="I1219">
        <v>1396054800</v>
      </c>
      <c r="J1219">
        <v>1393034470</v>
      </c>
      <c r="K1219" t="b">
        <v>1</v>
      </c>
      <c r="L1219">
        <v>41</v>
      </c>
      <c r="M1219" t="b">
        <v>1</v>
      </c>
      <c r="N1219" t="s">
        <v>8274</v>
      </c>
      <c r="O1219">
        <f>ROUND(E1219/D1219*100,0)</f>
        <v>119</v>
      </c>
      <c r="P1219">
        <f>IFERROR(ROUND(E1219/L1219,2),0)</f>
        <v>43.54</v>
      </c>
      <c r="Q1219" s="10" t="s">
        <v>8323</v>
      </c>
      <c r="R1219" t="s">
        <v>8324</v>
      </c>
      <c r="S1219" s="15">
        <f>(((I1219/60)/60)/24)+DATE(1970,1,1)</f>
        <v>41727.041666666664</v>
      </c>
    </row>
    <row r="1220" spans="1:19" ht="45" x14ac:dyDescent="0.25">
      <c r="A1220">
        <v>1286</v>
      </c>
      <c r="B1220" s="3" t="s">
        <v>1287</v>
      </c>
      <c r="C1220" s="3" t="s">
        <v>5396</v>
      </c>
      <c r="D1220" s="6">
        <v>1500</v>
      </c>
      <c r="E1220" s="8">
        <v>1625</v>
      </c>
      <c r="F1220" t="s">
        <v>8218</v>
      </c>
      <c r="G1220" t="s">
        <v>8224</v>
      </c>
      <c r="H1220" t="s">
        <v>8246</v>
      </c>
      <c r="I1220">
        <v>1424181600</v>
      </c>
      <c r="J1220">
        <v>1423041227</v>
      </c>
      <c r="K1220" t="b">
        <v>0</v>
      </c>
      <c r="L1220">
        <v>20</v>
      </c>
      <c r="M1220" t="b">
        <v>1</v>
      </c>
      <c r="N1220" t="s">
        <v>8269</v>
      </c>
      <c r="O1220">
        <f>ROUND(E1220/D1220*100,0)</f>
        <v>108</v>
      </c>
      <c r="P1220">
        <f>IFERROR(ROUND(E1220/L1220,2),0)</f>
        <v>81.25</v>
      </c>
      <c r="Q1220" s="10" t="s">
        <v>8315</v>
      </c>
      <c r="R1220" t="s">
        <v>8316</v>
      </c>
      <c r="S1220" s="15">
        <f>(((I1220/60)/60)/24)+DATE(1970,1,1)</f>
        <v>42052.583333333328</v>
      </c>
    </row>
    <row r="1221" spans="1:19" ht="45" x14ac:dyDescent="0.25">
      <c r="A1221">
        <v>1289</v>
      </c>
      <c r="B1221" s="3" t="s">
        <v>1290</v>
      </c>
      <c r="C1221" s="3" t="s">
        <v>5399</v>
      </c>
      <c r="D1221" s="6">
        <v>1500</v>
      </c>
      <c r="E1221" s="8">
        <v>1876</v>
      </c>
      <c r="F1221" t="s">
        <v>8218</v>
      </c>
      <c r="G1221" t="s">
        <v>8223</v>
      </c>
      <c r="H1221" t="s">
        <v>8245</v>
      </c>
      <c r="I1221">
        <v>1483499645</v>
      </c>
      <c r="J1221">
        <v>1480907645</v>
      </c>
      <c r="K1221" t="b">
        <v>0</v>
      </c>
      <c r="L1221">
        <v>52</v>
      </c>
      <c r="M1221" t="b">
        <v>1</v>
      </c>
      <c r="N1221" t="s">
        <v>8269</v>
      </c>
      <c r="O1221">
        <f>ROUND(E1221/D1221*100,0)</f>
        <v>125</v>
      </c>
      <c r="P1221">
        <f>IFERROR(ROUND(E1221/L1221,2),0)</f>
        <v>36.08</v>
      </c>
      <c r="Q1221" s="10" t="s">
        <v>8315</v>
      </c>
      <c r="R1221" t="s">
        <v>8316</v>
      </c>
      <c r="S1221" s="15">
        <f>(((I1221/60)/60)/24)+DATE(1970,1,1)</f>
        <v>42739.134780092587</v>
      </c>
    </row>
    <row r="1222" spans="1:19" ht="60" x14ac:dyDescent="0.25">
      <c r="A1222">
        <v>1344</v>
      </c>
      <c r="B1222" s="3" t="s">
        <v>1345</v>
      </c>
      <c r="C1222" s="3" t="s">
        <v>5454</v>
      </c>
      <c r="D1222" s="6">
        <v>1500</v>
      </c>
      <c r="E1222" s="8">
        <v>5666</v>
      </c>
      <c r="F1222" t="s">
        <v>8218</v>
      </c>
      <c r="G1222" t="s">
        <v>8228</v>
      </c>
      <c r="H1222" t="s">
        <v>8250</v>
      </c>
      <c r="I1222">
        <v>1467313039</v>
      </c>
      <c r="J1222">
        <v>1464807439</v>
      </c>
      <c r="K1222" t="b">
        <v>0</v>
      </c>
      <c r="L1222">
        <v>139</v>
      </c>
      <c r="M1222" t="b">
        <v>1</v>
      </c>
      <c r="N1222" t="s">
        <v>8272</v>
      </c>
      <c r="O1222">
        <f>ROUND(E1222/D1222*100,0)</f>
        <v>378</v>
      </c>
      <c r="P1222">
        <f>IFERROR(ROUND(E1222/L1222,2),0)</f>
        <v>40.76</v>
      </c>
      <c r="Q1222" s="10" t="s">
        <v>8320</v>
      </c>
      <c r="R1222" t="s">
        <v>8321</v>
      </c>
      <c r="S1222" s="15">
        <f>(((I1222/60)/60)/24)+DATE(1970,1,1)</f>
        <v>42551.789803240739</v>
      </c>
    </row>
    <row r="1223" spans="1:19" ht="30" x14ac:dyDescent="0.25">
      <c r="A1223">
        <v>1360</v>
      </c>
      <c r="B1223" s="3" t="s">
        <v>1361</v>
      </c>
      <c r="C1223" s="3" t="s">
        <v>5470</v>
      </c>
      <c r="D1223" s="6">
        <v>1500</v>
      </c>
      <c r="E1223" s="8">
        <v>2598</v>
      </c>
      <c r="F1223" t="s">
        <v>8218</v>
      </c>
      <c r="G1223" t="s">
        <v>8223</v>
      </c>
      <c r="H1223" t="s">
        <v>8245</v>
      </c>
      <c r="I1223">
        <v>1343943420</v>
      </c>
      <c r="J1223">
        <v>1341524220</v>
      </c>
      <c r="K1223" t="b">
        <v>0</v>
      </c>
      <c r="L1223">
        <v>81</v>
      </c>
      <c r="M1223" t="b">
        <v>1</v>
      </c>
      <c r="N1223" t="s">
        <v>8272</v>
      </c>
      <c r="O1223">
        <f>ROUND(E1223/D1223*100,0)</f>
        <v>173</v>
      </c>
      <c r="P1223">
        <f>IFERROR(ROUND(E1223/L1223,2),0)</f>
        <v>32.07</v>
      </c>
      <c r="Q1223" s="10" t="s">
        <v>8320</v>
      </c>
      <c r="R1223" t="s">
        <v>8321</v>
      </c>
      <c r="S1223" s="15">
        <f>(((I1223/60)/60)/24)+DATE(1970,1,1)</f>
        <v>41123.900694444441</v>
      </c>
    </row>
    <row r="1224" spans="1:19" ht="30" x14ac:dyDescent="0.25">
      <c r="A1224">
        <v>1370</v>
      </c>
      <c r="B1224" s="3" t="s">
        <v>1371</v>
      </c>
      <c r="C1224" s="3" t="s">
        <v>5480</v>
      </c>
      <c r="D1224" s="6">
        <v>1500</v>
      </c>
      <c r="E1224" s="8">
        <v>1555</v>
      </c>
      <c r="F1224" t="s">
        <v>8218</v>
      </c>
      <c r="G1224" t="s">
        <v>8223</v>
      </c>
      <c r="H1224" t="s">
        <v>8245</v>
      </c>
      <c r="I1224">
        <v>1381881890</v>
      </c>
      <c r="J1224">
        <v>1380585890</v>
      </c>
      <c r="K1224" t="b">
        <v>0</v>
      </c>
      <c r="L1224">
        <v>20</v>
      </c>
      <c r="M1224" t="b">
        <v>1</v>
      </c>
      <c r="N1224" t="s">
        <v>8274</v>
      </c>
      <c r="O1224">
        <f>ROUND(E1224/D1224*100,0)</f>
        <v>104</v>
      </c>
      <c r="P1224">
        <f>IFERROR(ROUND(E1224/L1224,2),0)</f>
        <v>77.75</v>
      </c>
      <c r="Q1224" s="10" t="s">
        <v>8323</v>
      </c>
      <c r="R1224" t="s">
        <v>8324</v>
      </c>
      <c r="S1224" s="15">
        <f>(((I1224/60)/60)/24)+DATE(1970,1,1)</f>
        <v>41563.00335648148</v>
      </c>
    </row>
    <row r="1225" spans="1:19" ht="60" x14ac:dyDescent="0.25">
      <c r="A1225">
        <v>1374</v>
      </c>
      <c r="B1225" s="3" t="s">
        <v>1375</v>
      </c>
      <c r="C1225" s="3" t="s">
        <v>5484</v>
      </c>
      <c r="D1225" s="6">
        <v>1500</v>
      </c>
      <c r="E1225" s="8">
        <v>2842</v>
      </c>
      <c r="F1225" t="s">
        <v>8218</v>
      </c>
      <c r="G1225" t="s">
        <v>8223</v>
      </c>
      <c r="H1225" t="s">
        <v>8245</v>
      </c>
      <c r="I1225">
        <v>1458874388</v>
      </c>
      <c r="J1225">
        <v>1456285988</v>
      </c>
      <c r="K1225" t="b">
        <v>0</v>
      </c>
      <c r="L1225">
        <v>66</v>
      </c>
      <c r="M1225" t="b">
        <v>1</v>
      </c>
      <c r="N1225" t="s">
        <v>8274</v>
      </c>
      <c r="O1225">
        <f>ROUND(E1225/D1225*100,0)</f>
        <v>189</v>
      </c>
      <c r="P1225">
        <f>IFERROR(ROUND(E1225/L1225,2),0)</f>
        <v>43.06</v>
      </c>
      <c r="Q1225" s="10" t="s">
        <v>8323</v>
      </c>
      <c r="R1225" t="s">
        <v>8324</v>
      </c>
      <c r="S1225" s="15">
        <f>(((I1225/60)/60)/24)+DATE(1970,1,1)</f>
        <v>42454.12023148148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 s="15">
        <f>(((I1226/60)/60)/24)+DATE(1970,1,1)</f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 s="15">
        <f>(((I1227/60)/60)/24)+DATE(1970,1,1)</f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 s="15">
        <f>(((I1228/60)/60)/24)+DATE(1970,1,1)</f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 s="15">
        <f>(((I1229/60)/60)/24)+DATE(1970,1,1)</f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 s="15">
        <f>(((I1230/60)/60)/24)+DATE(1970,1,1)</f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 s="15">
        <f>(((I1231/60)/60)/24)+DATE(1970,1,1)</f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 s="15">
        <f>(((I1232/60)/60)/24)+DATE(1970,1,1)</f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 s="15">
        <f>(((I1233/60)/60)/24)+DATE(1970,1,1)</f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 s="15">
        <f>(((I1234/60)/60)/24)+DATE(1970,1,1)</f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8323</v>
      </c>
      <c r="R1235" t="s">
        <v>8338</v>
      </c>
      <c r="S1235" s="15">
        <f>(((I1235/60)/60)/24)+DATE(1970,1,1)</f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 s="15">
        <f>(((I1236/60)/60)/24)+DATE(1970,1,1)</f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 s="15">
        <f>(((I1237/60)/60)/24)+DATE(1970,1,1)</f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 s="15">
        <f>(((I1238/60)/60)/24)+DATE(1970,1,1)</f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 s="15">
        <f>(((I1239/60)/60)/24)+DATE(1970,1,1)</f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8323</v>
      </c>
      <c r="R1240" t="s">
        <v>8338</v>
      </c>
      <c r="S1240" s="15">
        <f>(((I1240/60)/60)/24)+DATE(1970,1,1)</f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 s="15">
        <f>(((I1241/60)/60)/24)+DATE(1970,1,1)</f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 s="15">
        <f>(((I1242/60)/60)/24)+DATE(1970,1,1)</f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 s="15">
        <f>(((I1243/60)/60)/24)+DATE(1970,1,1)</f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8323</v>
      </c>
      <c r="R1244" t="s">
        <v>8338</v>
      </c>
      <c r="S1244" s="15">
        <f>(((I1244/60)/60)/24)+DATE(1970,1,1)</f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 s="15">
        <f>(((I1245/60)/60)/24)+DATE(1970,1,1)</f>
        <v>40732.875</v>
      </c>
    </row>
    <row r="1246" spans="1:19" ht="60" x14ac:dyDescent="0.25">
      <c r="A1246">
        <v>1470</v>
      </c>
      <c r="B1246" s="3" t="s">
        <v>1471</v>
      </c>
      <c r="C1246" s="3" t="s">
        <v>5580</v>
      </c>
      <c r="D1246" s="6">
        <v>1500</v>
      </c>
      <c r="E1246" s="8">
        <v>1877</v>
      </c>
      <c r="F1246" t="s">
        <v>8218</v>
      </c>
      <c r="G1246" t="s">
        <v>8223</v>
      </c>
      <c r="H1246" t="s">
        <v>8245</v>
      </c>
      <c r="I1246">
        <v>1356724263</v>
      </c>
      <c r="J1246">
        <v>1354909863</v>
      </c>
      <c r="K1246" t="b">
        <v>1</v>
      </c>
      <c r="L1246">
        <v>81</v>
      </c>
      <c r="M1246" t="b">
        <v>1</v>
      </c>
      <c r="N1246" t="s">
        <v>8286</v>
      </c>
      <c r="O1246">
        <f>ROUND(E1246/D1246*100,0)</f>
        <v>125</v>
      </c>
      <c r="P1246">
        <f>IFERROR(ROUND(E1246/L1246,2),0)</f>
        <v>23.17</v>
      </c>
      <c r="Q1246" s="10" t="s">
        <v>8320</v>
      </c>
      <c r="R1246" t="s">
        <v>8340</v>
      </c>
      <c r="S1246" s="15">
        <f>(((I1246/60)/60)/24)+DATE(1970,1,1)</f>
        <v>41271.827118055553</v>
      </c>
    </row>
    <row r="1247" spans="1:19" ht="15.75" x14ac:dyDescent="0.25">
      <c r="A1247">
        <v>1473</v>
      </c>
      <c r="B1247" s="3" t="s">
        <v>1474</v>
      </c>
      <c r="C1247" s="3" t="s">
        <v>5583</v>
      </c>
      <c r="D1247" s="6">
        <v>1500</v>
      </c>
      <c r="E1247" s="8">
        <v>1807.74</v>
      </c>
      <c r="F1247" t="s">
        <v>8218</v>
      </c>
      <c r="G1247" t="s">
        <v>8223</v>
      </c>
      <c r="H1247" t="s">
        <v>8245</v>
      </c>
      <c r="I1247">
        <v>1330644639</v>
      </c>
      <c r="J1247">
        <v>1328052639</v>
      </c>
      <c r="K1247" t="b">
        <v>1</v>
      </c>
      <c r="L1247">
        <v>47</v>
      </c>
      <c r="M1247" t="b">
        <v>1</v>
      </c>
      <c r="N1247" t="s">
        <v>8286</v>
      </c>
      <c r="O1247">
        <f>ROUND(E1247/D1247*100,0)</f>
        <v>121</v>
      </c>
      <c r="P1247">
        <f>IFERROR(ROUND(E1247/L1247,2),0)</f>
        <v>38.46</v>
      </c>
      <c r="Q1247" s="10" t="s">
        <v>8320</v>
      </c>
      <c r="R1247" t="s">
        <v>8340</v>
      </c>
      <c r="S1247" s="15">
        <f>(((I1247/60)/60)/24)+DATE(1970,1,1)</f>
        <v>40969.979618055557</v>
      </c>
    </row>
    <row r="1248" spans="1:19" ht="45" x14ac:dyDescent="0.25">
      <c r="A1248">
        <v>1506</v>
      </c>
      <c r="B1248" s="3" t="s">
        <v>1507</v>
      </c>
      <c r="C1248" s="3" t="s">
        <v>5616</v>
      </c>
      <c r="D1248" s="6">
        <v>1500</v>
      </c>
      <c r="E1248" s="8">
        <v>1671</v>
      </c>
      <c r="F1248" t="s">
        <v>8218</v>
      </c>
      <c r="G1248" t="s">
        <v>8224</v>
      </c>
      <c r="H1248" t="s">
        <v>8246</v>
      </c>
      <c r="I1248">
        <v>1406227904</v>
      </c>
      <c r="J1248">
        <v>1403635904</v>
      </c>
      <c r="K1248" t="b">
        <v>1</v>
      </c>
      <c r="L1248">
        <v>43</v>
      </c>
      <c r="M1248" t="b">
        <v>1</v>
      </c>
      <c r="N1248" t="s">
        <v>8283</v>
      </c>
      <c r="O1248">
        <f>ROUND(E1248/D1248*100,0)</f>
        <v>111</v>
      </c>
      <c r="P1248">
        <f>IFERROR(ROUND(E1248/L1248,2),0)</f>
        <v>38.86</v>
      </c>
      <c r="Q1248" s="10" t="s">
        <v>8336</v>
      </c>
      <c r="R1248" t="s">
        <v>8337</v>
      </c>
      <c r="S1248" s="15">
        <f>(((I1248/60)/60)/24)+DATE(1970,1,1)</f>
        <v>41844.785925925928</v>
      </c>
    </row>
    <row r="1249" spans="1:19" ht="45" x14ac:dyDescent="0.25">
      <c r="A1249">
        <v>1602</v>
      </c>
      <c r="B1249" s="3" t="s">
        <v>1603</v>
      </c>
      <c r="C1249" s="3" t="s">
        <v>5712</v>
      </c>
      <c r="D1249" s="6">
        <v>1500</v>
      </c>
      <c r="E1249" s="8">
        <v>1502.5</v>
      </c>
      <c r="F1249" t="s">
        <v>8218</v>
      </c>
      <c r="G1249" t="s">
        <v>8223</v>
      </c>
      <c r="H1249" t="s">
        <v>8245</v>
      </c>
      <c r="I1249">
        <v>1318633200</v>
      </c>
      <c r="J1249">
        <v>1314947317</v>
      </c>
      <c r="K1249" t="b">
        <v>0</v>
      </c>
      <c r="L1249">
        <v>32</v>
      </c>
      <c r="M1249" t="b">
        <v>1</v>
      </c>
      <c r="N1249" t="s">
        <v>8274</v>
      </c>
      <c r="O1249">
        <f>ROUND(E1249/D1249*100,0)</f>
        <v>100</v>
      </c>
      <c r="P1249">
        <f>IFERROR(ROUND(E1249/L1249,2),0)</f>
        <v>46.95</v>
      </c>
      <c r="Q1249" s="10" t="s">
        <v>8323</v>
      </c>
      <c r="R1249" t="s">
        <v>8324</v>
      </c>
      <c r="S1249" s="15">
        <f>(((I1249/60)/60)/24)+DATE(1970,1,1)</f>
        <v>40830.958333333336</v>
      </c>
    </row>
    <row r="1250" spans="1:19" ht="45" x14ac:dyDescent="0.25">
      <c r="A1250">
        <v>1609</v>
      </c>
      <c r="B1250" s="3" t="s">
        <v>1610</v>
      </c>
      <c r="C1250" s="3" t="s">
        <v>5719</v>
      </c>
      <c r="D1250" s="6">
        <v>1500</v>
      </c>
      <c r="E1250" s="8">
        <v>1775</v>
      </c>
      <c r="F1250" t="s">
        <v>8218</v>
      </c>
      <c r="G1250" t="s">
        <v>8223</v>
      </c>
      <c r="H1250" t="s">
        <v>8245</v>
      </c>
      <c r="I1250">
        <v>1320220800</v>
      </c>
      <c r="J1250">
        <v>1315612909</v>
      </c>
      <c r="K1250" t="b">
        <v>0</v>
      </c>
      <c r="L1250">
        <v>4</v>
      </c>
      <c r="M1250" t="b">
        <v>1</v>
      </c>
      <c r="N1250" t="s">
        <v>8274</v>
      </c>
      <c r="O1250">
        <f>ROUND(E1250/D1250*100,0)</f>
        <v>118</v>
      </c>
      <c r="P1250">
        <f>IFERROR(ROUND(E1250/L1250,2),0)</f>
        <v>443.75</v>
      </c>
      <c r="Q1250" s="10" t="s">
        <v>8323</v>
      </c>
      <c r="R1250" t="s">
        <v>8324</v>
      </c>
      <c r="S1250" s="15">
        <f>(((I1250/60)/60)/24)+DATE(1970,1,1)</f>
        <v>40849.333333333336</v>
      </c>
    </row>
    <row r="1251" spans="1:19" ht="45" x14ac:dyDescent="0.25">
      <c r="A1251">
        <v>1618</v>
      </c>
      <c r="B1251" s="3" t="s">
        <v>1619</v>
      </c>
      <c r="C1251" s="3" t="s">
        <v>5728</v>
      </c>
      <c r="D1251" s="6">
        <v>1500</v>
      </c>
      <c r="E1251" s="8">
        <v>1576</v>
      </c>
      <c r="F1251" t="s">
        <v>8218</v>
      </c>
      <c r="G1251" t="s">
        <v>8223</v>
      </c>
      <c r="H1251" t="s">
        <v>8245</v>
      </c>
      <c r="I1251">
        <v>1362757335</v>
      </c>
      <c r="J1251">
        <v>1359301335</v>
      </c>
      <c r="K1251" t="b">
        <v>0</v>
      </c>
      <c r="L1251">
        <v>27</v>
      </c>
      <c r="M1251" t="b">
        <v>1</v>
      </c>
      <c r="N1251" t="s">
        <v>8274</v>
      </c>
      <c r="O1251">
        <f>ROUND(E1251/D1251*100,0)</f>
        <v>105</v>
      </c>
      <c r="P1251">
        <f>IFERROR(ROUND(E1251/L1251,2),0)</f>
        <v>58.37</v>
      </c>
      <c r="Q1251" s="10" t="s">
        <v>8323</v>
      </c>
      <c r="R1251" t="s">
        <v>8324</v>
      </c>
      <c r="S1251" s="15">
        <f>(((I1251/60)/60)/24)+DATE(1970,1,1)</f>
        <v>41341.654340277775</v>
      </c>
    </row>
    <row r="1252" spans="1:19" ht="60" x14ac:dyDescent="0.25">
      <c r="A1252">
        <v>1619</v>
      </c>
      <c r="B1252" s="3" t="s">
        <v>1620</v>
      </c>
      <c r="C1252" s="3" t="s">
        <v>5729</v>
      </c>
      <c r="D1252" s="6">
        <v>1500</v>
      </c>
      <c r="E1252" s="8">
        <v>2000</v>
      </c>
      <c r="F1252" t="s">
        <v>8218</v>
      </c>
      <c r="G1252" t="s">
        <v>8223</v>
      </c>
      <c r="H1252" t="s">
        <v>8245</v>
      </c>
      <c r="I1252">
        <v>1410755286</v>
      </c>
      <c r="J1252">
        <v>1408940886</v>
      </c>
      <c r="K1252" t="b">
        <v>0</v>
      </c>
      <c r="L1252">
        <v>23</v>
      </c>
      <c r="M1252" t="b">
        <v>1</v>
      </c>
      <c r="N1252" t="s">
        <v>8274</v>
      </c>
      <c r="O1252">
        <f>ROUND(E1252/D1252*100,0)</f>
        <v>133</v>
      </c>
      <c r="P1252">
        <f>IFERROR(ROUND(E1252/L1252,2),0)</f>
        <v>86.96</v>
      </c>
      <c r="Q1252" s="10" t="s">
        <v>8323</v>
      </c>
      <c r="R1252" t="s">
        <v>8324</v>
      </c>
      <c r="S1252" s="15">
        <f>(((I1252/60)/60)/24)+DATE(1970,1,1)</f>
        <v>41897.18618055556</v>
      </c>
    </row>
    <row r="1253" spans="1:19" ht="45" x14ac:dyDescent="0.25">
      <c r="A1253">
        <v>1655</v>
      </c>
      <c r="B1253" s="3" t="s">
        <v>1656</v>
      </c>
      <c r="C1253" s="3" t="s">
        <v>5765</v>
      </c>
      <c r="D1253" s="6">
        <v>1500</v>
      </c>
      <c r="E1253" s="8">
        <v>2143</v>
      </c>
      <c r="F1253" t="s">
        <v>8218</v>
      </c>
      <c r="G1253" t="s">
        <v>8223</v>
      </c>
      <c r="H1253" t="s">
        <v>8245</v>
      </c>
      <c r="I1253">
        <v>1333648820</v>
      </c>
      <c r="J1253">
        <v>1331060420</v>
      </c>
      <c r="K1253" t="b">
        <v>0</v>
      </c>
      <c r="L1253">
        <v>48</v>
      </c>
      <c r="M1253" t="b">
        <v>1</v>
      </c>
      <c r="N1253" t="s">
        <v>8290</v>
      </c>
      <c r="O1253">
        <f>ROUND(E1253/D1253*100,0)</f>
        <v>143</v>
      </c>
      <c r="P1253">
        <f>IFERROR(ROUND(E1253/L1253,2),0)</f>
        <v>44.65</v>
      </c>
      <c r="Q1253" s="10" t="s">
        <v>8323</v>
      </c>
      <c r="R1253" t="s">
        <v>8344</v>
      </c>
      <c r="S1253" s="15">
        <f>(((I1253/60)/60)/24)+DATE(1970,1,1)</f>
        <v>41004.750231481477</v>
      </c>
    </row>
    <row r="1254" spans="1:19" ht="45" x14ac:dyDescent="0.25">
      <c r="A1254">
        <v>1678</v>
      </c>
      <c r="B1254" s="3" t="s">
        <v>1679</v>
      </c>
      <c r="C1254" s="3" t="s">
        <v>5788</v>
      </c>
      <c r="D1254" s="6">
        <v>1500</v>
      </c>
      <c r="E1254" s="8">
        <v>1776</v>
      </c>
      <c r="F1254" t="s">
        <v>8218</v>
      </c>
      <c r="G1254" t="s">
        <v>8223</v>
      </c>
      <c r="H1254" t="s">
        <v>8245</v>
      </c>
      <c r="I1254">
        <v>1391718671</v>
      </c>
      <c r="J1254">
        <v>1390509071</v>
      </c>
      <c r="K1254" t="b">
        <v>0</v>
      </c>
      <c r="L1254">
        <v>49</v>
      </c>
      <c r="M1254" t="b">
        <v>1</v>
      </c>
      <c r="N1254" t="s">
        <v>8290</v>
      </c>
      <c r="O1254">
        <f>ROUND(E1254/D1254*100,0)</f>
        <v>118</v>
      </c>
      <c r="P1254">
        <f>IFERROR(ROUND(E1254/L1254,2),0)</f>
        <v>36.24</v>
      </c>
      <c r="Q1254" s="10" t="s">
        <v>8323</v>
      </c>
      <c r="R1254" t="s">
        <v>8344</v>
      </c>
      <c r="S1254" s="15">
        <f>(((I1254/60)/60)/24)+DATE(1970,1,1)</f>
        <v>41676.854988425926</v>
      </c>
    </row>
    <row r="1255" spans="1:19" ht="45" x14ac:dyDescent="0.25">
      <c r="A1255">
        <v>1829</v>
      </c>
      <c r="B1255" s="3" t="s">
        <v>1830</v>
      </c>
      <c r="C1255" s="3" t="s">
        <v>5939</v>
      </c>
      <c r="D1255" s="6">
        <v>1500</v>
      </c>
      <c r="E1255" s="8">
        <v>2500.25</v>
      </c>
      <c r="F1255" t="s">
        <v>8218</v>
      </c>
      <c r="G1255" t="s">
        <v>8223</v>
      </c>
      <c r="H1255" t="s">
        <v>8245</v>
      </c>
      <c r="I1255">
        <v>1295647200</v>
      </c>
      <c r="J1255">
        <v>1291428371</v>
      </c>
      <c r="K1255" t="b">
        <v>0</v>
      </c>
      <c r="L1255">
        <v>33</v>
      </c>
      <c r="M1255" t="b">
        <v>1</v>
      </c>
      <c r="N1255" t="s">
        <v>8274</v>
      </c>
      <c r="O1255">
        <f>ROUND(E1255/D1255*100,0)</f>
        <v>167</v>
      </c>
      <c r="P1255">
        <f>IFERROR(ROUND(E1255/L1255,2),0)</f>
        <v>75.77</v>
      </c>
      <c r="Q1255" s="10" t="s">
        <v>8323</v>
      </c>
      <c r="R1255" t="s">
        <v>8324</v>
      </c>
      <c r="S1255" s="15">
        <f>(((I1255/60)/60)/24)+DATE(1970,1,1)</f>
        <v>40564.916666666664</v>
      </c>
    </row>
    <row r="1256" spans="1:19" ht="60" x14ac:dyDescent="0.25">
      <c r="A1256">
        <v>1844</v>
      </c>
      <c r="B1256" s="3" t="s">
        <v>1845</v>
      </c>
      <c r="C1256" s="3" t="s">
        <v>5954</v>
      </c>
      <c r="D1256" s="6">
        <v>1500</v>
      </c>
      <c r="E1256" s="8">
        <v>1521</v>
      </c>
      <c r="F1256" t="s">
        <v>8218</v>
      </c>
      <c r="G1256" t="s">
        <v>8223</v>
      </c>
      <c r="H1256" t="s">
        <v>8245</v>
      </c>
      <c r="I1256">
        <v>1307761200</v>
      </c>
      <c r="J1256">
        <v>1304464914</v>
      </c>
      <c r="K1256" t="b">
        <v>0</v>
      </c>
      <c r="L1256">
        <v>20</v>
      </c>
      <c r="M1256" t="b">
        <v>1</v>
      </c>
      <c r="N1256" t="s">
        <v>8274</v>
      </c>
      <c r="O1256">
        <f>ROUND(E1256/D1256*100,0)</f>
        <v>101</v>
      </c>
      <c r="P1256">
        <f>IFERROR(ROUND(E1256/L1256,2),0)</f>
        <v>76.05</v>
      </c>
      <c r="Q1256" s="10" t="s">
        <v>8323</v>
      </c>
      <c r="R1256" t="s">
        <v>8324</v>
      </c>
      <c r="S1256" s="15">
        <f>(((I1256/60)/60)/24)+DATE(1970,1,1)</f>
        <v>40705.125</v>
      </c>
    </row>
    <row r="1257" spans="1:19" ht="30" x14ac:dyDescent="0.25">
      <c r="A1257">
        <v>1921</v>
      </c>
      <c r="B1257" s="3" t="s">
        <v>1922</v>
      </c>
      <c r="C1257" s="3" t="s">
        <v>6031</v>
      </c>
      <c r="D1257" s="6">
        <v>1500</v>
      </c>
      <c r="E1257" s="8">
        <v>2052</v>
      </c>
      <c r="F1257" t="s">
        <v>8218</v>
      </c>
      <c r="G1257" t="s">
        <v>8223</v>
      </c>
      <c r="H1257" t="s">
        <v>8245</v>
      </c>
      <c r="I1257">
        <v>1342243143</v>
      </c>
      <c r="J1257">
        <v>1339651143</v>
      </c>
      <c r="K1257" t="b">
        <v>0</v>
      </c>
      <c r="L1257">
        <v>38</v>
      </c>
      <c r="M1257" t="b">
        <v>1</v>
      </c>
      <c r="N1257" t="s">
        <v>8277</v>
      </c>
      <c r="O1257">
        <f>ROUND(E1257/D1257*100,0)</f>
        <v>137</v>
      </c>
      <c r="P1257">
        <f>IFERROR(ROUND(E1257/L1257,2),0)</f>
        <v>54</v>
      </c>
      <c r="Q1257" s="10" t="s">
        <v>8323</v>
      </c>
      <c r="R1257" t="s">
        <v>8327</v>
      </c>
      <c r="S1257" s="15">
        <f>(((I1257/60)/60)/24)+DATE(1970,1,1)</f>
        <v>41104.221562500003</v>
      </c>
    </row>
    <row r="1258" spans="1:19" ht="45" x14ac:dyDescent="0.25">
      <c r="A1258">
        <v>1925</v>
      </c>
      <c r="B1258" s="3" t="s">
        <v>1926</v>
      </c>
      <c r="C1258" s="3" t="s">
        <v>6035</v>
      </c>
      <c r="D1258" s="6">
        <v>1500</v>
      </c>
      <c r="E1258" s="8">
        <v>1655</v>
      </c>
      <c r="F1258" t="s">
        <v>8218</v>
      </c>
      <c r="G1258" t="s">
        <v>8223</v>
      </c>
      <c r="H1258" t="s">
        <v>8245</v>
      </c>
      <c r="I1258">
        <v>1381449600</v>
      </c>
      <c r="J1258">
        <v>1379540288</v>
      </c>
      <c r="K1258" t="b">
        <v>0</v>
      </c>
      <c r="L1258">
        <v>52</v>
      </c>
      <c r="M1258" t="b">
        <v>1</v>
      </c>
      <c r="N1258" t="s">
        <v>8277</v>
      </c>
      <c r="O1258">
        <f>ROUND(E1258/D1258*100,0)</f>
        <v>110</v>
      </c>
      <c r="P1258">
        <f>IFERROR(ROUND(E1258/L1258,2),0)</f>
        <v>31.83</v>
      </c>
      <c r="Q1258" s="10" t="s">
        <v>8323</v>
      </c>
      <c r="R1258" t="s">
        <v>8327</v>
      </c>
      <c r="S1258" s="15">
        <f>(((I1258/60)/60)/24)+DATE(1970,1,1)</f>
        <v>41558</v>
      </c>
    </row>
    <row r="1259" spans="1:19" ht="60" x14ac:dyDescent="0.25">
      <c r="A1259">
        <v>1926</v>
      </c>
      <c r="B1259" s="3" t="s">
        <v>1927</v>
      </c>
      <c r="C1259" s="3" t="s">
        <v>6036</v>
      </c>
      <c r="D1259" s="6">
        <v>1500</v>
      </c>
      <c r="E1259" s="8">
        <v>2930.69</v>
      </c>
      <c r="F1259" t="s">
        <v>8218</v>
      </c>
      <c r="G1259" t="s">
        <v>8223</v>
      </c>
      <c r="H1259" t="s">
        <v>8245</v>
      </c>
      <c r="I1259">
        <v>1288657560</v>
      </c>
      <c r="J1259">
        <v>1286319256</v>
      </c>
      <c r="K1259" t="b">
        <v>0</v>
      </c>
      <c r="L1259">
        <v>107</v>
      </c>
      <c r="M1259" t="b">
        <v>1</v>
      </c>
      <c r="N1259" t="s">
        <v>8277</v>
      </c>
      <c r="O1259">
        <f>ROUND(E1259/D1259*100,0)</f>
        <v>195</v>
      </c>
      <c r="P1259">
        <f>IFERROR(ROUND(E1259/L1259,2),0)</f>
        <v>27.39</v>
      </c>
      <c r="Q1259" s="10" t="s">
        <v>8323</v>
      </c>
      <c r="R1259" t="s">
        <v>8327</v>
      </c>
      <c r="S1259" s="15">
        <f>(((I1259/60)/60)/24)+DATE(1970,1,1)</f>
        <v>40484.018055555556</v>
      </c>
    </row>
    <row r="1260" spans="1:19" ht="60" x14ac:dyDescent="0.25">
      <c r="A1260">
        <v>2020</v>
      </c>
      <c r="B1260" s="3" t="s">
        <v>2021</v>
      </c>
      <c r="C1260" s="3" t="s">
        <v>6130</v>
      </c>
      <c r="D1260" s="6">
        <v>1500</v>
      </c>
      <c r="E1260" s="8">
        <v>2885</v>
      </c>
      <c r="F1260" t="s">
        <v>8218</v>
      </c>
      <c r="G1260" t="s">
        <v>8223</v>
      </c>
      <c r="H1260" t="s">
        <v>8245</v>
      </c>
      <c r="I1260">
        <v>1400108640</v>
      </c>
      <c r="J1260">
        <v>1396923624</v>
      </c>
      <c r="K1260" t="b">
        <v>1</v>
      </c>
      <c r="L1260">
        <v>122</v>
      </c>
      <c r="M1260" t="b">
        <v>1</v>
      </c>
      <c r="N1260" t="s">
        <v>8293</v>
      </c>
      <c r="O1260">
        <f>ROUND(E1260/D1260*100,0)</f>
        <v>192</v>
      </c>
      <c r="P1260">
        <f>IFERROR(ROUND(E1260/L1260,2),0)</f>
        <v>23.65</v>
      </c>
      <c r="Q1260" s="10" t="s">
        <v>8317</v>
      </c>
      <c r="R1260" t="s">
        <v>8347</v>
      </c>
      <c r="S1260" s="15">
        <f>(((I1260/60)/60)/24)+DATE(1970,1,1)</f>
        <v>41773.961111111108</v>
      </c>
    </row>
    <row r="1261" spans="1:19" ht="60" x14ac:dyDescent="0.25">
      <c r="A1261">
        <v>2082</v>
      </c>
      <c r="B1261" s="3" t="s">
        <v>2083</v>
      </c>
      <c r="C1261" s="3" t="s">
        <v>6192</v>
      </c>
      <c r="D1261" s="6">
        <v>1500</v>
      </c>
      <c r="E1261" s="8">
        <v>1661</v>
      </c>
      <c r="F1261" t="s">
        <v>8218</v>
      </c>
      <c r="G1261" t="s">
        <v>8223</v>
      </c>
      <c r="H1261" t="s">
        <v>8245</v>
      </c>
      <c r="I1261">
        <v>1322106796</v>
      </c>
      <c r="J1261">
        <v>1316919196</v>
      </c>
      <c r="K1261" t="b">
        <v>0</v>
      </c>
      <c r="L1261">
        <v>38</v>
      </c>
      <c r="M1261" t="b">
        <v>1</v>
      </c>
      <c r="N1261" t="s">
        <v>8277</v>
      </c>
      <c r="O1261">
        <f>ROUND(E1261/D1261*100,0)</f>
        <v>111</v>
      </c>
      <c r="P1261">
        <f>IFERROR(ROUND(E1261/L1261,2),0)</f>
        <v>43.71</v>
      </c>
      <c r="Q1261" s="10" t="s">
        <v>8323</v>
      </c>
      <c r="R1261" t="s">
        <v>8327</v>
      </c>
      <c r="S1261" s="15">
        <f>(((I1261/60)/60)/24)+DATE(1970,1,1)</f>
        <v>40871.161990740737</v>
      </c>
    </row>
    <row r="1262" spans="1:19" ht="60" x14ac:dyDescent="0.25">
      <c r="A1262">
        <v>2087</v>
      </c>
      <c r="B1262" s="3" t="s">
        <v>2088</v>
      </c>
      <c r="C1262" s="3" t="s">
        <v>6197</v>
      </c>
      <c r="D1262" s="6">
        <v>1500</v>
      </c>
      <c r="E1262" s="8">
        <v>1553</v>
      </c>
      <c r="F1262" t="s">
        <v>8218</v>
      </c>
      <c r="G1262" t="s">
        <v>8223</v>
      </c>
      <c r="H1262" t="s">
        <v>8245</v>
      </c>
      <c r="I1262">
        <v>1315457658</v>
      </c>
      <c r="J1262">
        <v>1312865658</v>
      </c>
      <c r="K1262" t="b">
        <v>0</v>
      </c>
      <c r="L1262">
        <v>25</v>
      </c>
      <c r="M1262" t="b">
        <v>1</v>
      </c>
      <c r="N1262" t="s">
        <v>8277</v>
      </c>
      <c r="O1262">
        <f>ROUND(E1262/D1262*100,0)</f>
        <v>104</v>
      </c>
      <c r="P1262">
        <f>IFERROR(ROUND(E1262/L1262,2),0)</f>
        <v>62.12</v>
      </c>
      <c r="Q1262" s="10" t="s">
        <v>8323</v>
      </c>
      <c r="R1262" t="s">
        <v>8327</v>
      </c>
      <c r="S1262" s="15">
        <f>(((I1262/60)/60)/24)+DATE(1970,1,1)</f>
        <v>40794.204375000001</v>
      </c>
    </row>
    <row r="1263" spans="1:19" ht="45" x14ac:dyDescent="0.25">
      <c r="A1263">
        <v>2093</v>
      </c>
      <c r="B1263" s="3" t="s">
        <v>2094</v>
      </c>
      <c r="C1263" s="3" t="s">
        <v>6203</v>
      </c>
      <c r="D1263" s="6">
        <v>1500</v>
      </c>
      <c r="E1263" s="8">
        <v>1537</v>
      </c>
      <c r="F1263" t="s">
        <v>8218</v>
      </c>
      <c r="G1263" t="s">
        <v>8223</v>
      </c>
      <c r="H1263" t="s">
        <v>8245</v>
      </c>
      <c r="I1263">
        <v>1356211832</v>
      </c>
      <c r="J1263">
        <v>1351024232</v>
      </c>
      <c r="K1263" t="b">
        <v>0</v>
      </c>
      <c r="L1263">
        <v>23</v>
      </c>
      <c r="M1263" t="b">
        <v>1</v>
      </c>
      <c r="N1263" t="s">
        <v>8277</v>
      </c>
      <c r="O1263">
        <f>ROUND(E1263/D1263*100,0)</f>
        <v>102</v>
      </c>
      <c r="P1263">
        <f>IFERROR(ROUND(E1263/L1263,2),0)</f>
        <v>66.83</v>
      </c>
      <c r="Q1263" s="10" t="s">
        <v>8323</v>
      </c>
      <c r="R1263" t="s">
        <v>8327</v>
      </c>
      <c r="S1263" s="15">
        <f>(((I1263/60)/60)/24)+DATE(1970,1,1)</f>
        <v>41265.896203703705</v>
      </c>
    </row>
    <row r="1264" spans="1:19" ht="45" x14ac:dyDescent="0.25">
      <c r="A1264">
        <v>2115</v>
      </c>
      <c r="B1264" s="3" t="s">
        <v>2116</v>
      </c>
      <c r="C1264" s="3" t="s">
        <v>6225</v>
      </c>
      <c r="D1264" s="6">
        <v>1500</v>
      </c>
      <c r="E1264" s="8">
        <v>3385</v>
      </c>
      <c r="F1264" t="s">
        <v>8218</v>
      </c>
      <c r="G1264" t="s">
        <v>8223</v>
      </c>
      <c r="H1264" t="s">
        <v>8245</v>
      </c>
      <c r="I1264">
        <v>1298167001</v>
      </c>
      <c r="J1264">
        <v>1295575001</v>
      </c>
      <c r="K1264" t="b">
        <v>0</v>
      </c>
      <c r="L1264">
        <v>36</v>
      </c>
      <c r="M1264" t="b">
        <v>1</v>
      </c>
      <c r="N1264" t="s">
        <v>8277</v>
      </c>
      <c r="O1264">
        <f>ROUND(E1264/D1264*100,0)</f>
        <v>226</v>
      </c>
      <c r="P1264">
        <f>IFERROR(ROUND(E1264/L1264,2),0)</f>
        <v>94.03</v>
      </c>
      <c r="Q1264" s="10" t="s">
        <v>8323</v>
      </c>
      <c r="R1264" t="s">
        <v>8327</v>
      </c>
      <c r="S1264" s="15">
        <f>(((I1264/60)/60)/24)+DATE(1970,1,1)</f>
        <v>40594.081030092595</v>
      </c>
    </row>
    <row r="1265" spans="1:19" ht="45" x14ac:dyDescent="0.25">
      <c r="A1265">
        <v>2204</v>
      </c>
      <c r="B1265" s="3" t="s">
        <v>2205</v>
      </c>
      <c r="C1265" s="3" t="s">
        <v>6314</v>
      </c>
      <c r="D1265" s="6">
        <v>1500</v>
      </c>
      <c r="E1265" s="8">
        <v>1993</v>
      </c>
      <c r="F1265" t="s">
        <v>8218</v>
      </c>
      <c r="G1265" t="s">
        <v>8223</v>
      </c>
      <c r="H1265" t="s">
        <v>8245</v>
      </c>
      <c r="I1265">
        <v>1362814119</v>
      </c>
      <c r="J1265">
        <v>1360222119</v>
      </c>
      <c r="K1265" t="b">
        <v>0</v>
      </c>
      <c r="L1265">
        <v>73</v>
      </c>
      <c r="M1265" t="b">
        <v>1</v>
      </c>
      <c r="N1265" t="s">
        <v>8278</v>
      </c>
      <c r="O1265">
        <f>ROUND(E1265/D1265*100,0)</f>
        <v>133</v>
      </c>
      <c r="P1265">
        <f>IFERROR(ROUND(E1265/L1265,2),0)</f>
        <v>27.3</v>
      </c>
      <c r="Q1265" s="10" t="s">
        <v>8323</v>
      </c>
      <c r="R1265" t="s">
        <v>8328</v>
      </c>
      <c r="S1265" s="15">
        <f>(((I1265/60)/60)/24)+DATE(1970,1,1)</f>
        <v>41342.311562499999</v>
      </c>
    </row>
    <row r="1266" spans="1:19" ht="45" x14ac:dyDescent="0.25">
      <c r="A1266">
        <v>2266</v>
      </c>
      <c r="B1266" s="3" t="s">
        <v>2267</v>
      </c>
      <c r="C1266" s="3" t="s">
        <v>6376</v>
      </c>
      <c r="D1266" s="6">
        <v>1500</v>
      </c>
      <c r="E1266" s="8">
        <v>4804</v>
      </c>
      <c r="F1266" t="s">
        <v>8218</v>
      </c>
      <c r="G1266" t="s">
        <v>8223</v>
      </c>
      <c r="H1266" t="s">
        <v>8245</v>
      </c>
      <c r="I1266">
        <v>1461722400</v>
      </c>
      <c r="J1266">
        <v>1460235592</v>
      </c>
      <c r="K1266" t="b">
        <v>0</v>
      </c>
      <c r="L1266">
        <v>194</v>
      </c>
      <c r="M1266" t="b">
        <v>1</v>
      </c>
      <c r="N1266" t="s">
        <v>8295</v>
      </c>
      <c r="O1266">
        <f>ROUND(E1266/D1266*100,0)</f>
        <v>320</v>
      </c>
      <c r="P1266">
        <f>IFERROR(ROUND(E1266/L1266,2),0)</f>
        <v>24.76</v>
      </c>
      <c r="Q1266" s="10" t="s">
        <v>8331</v>
      </c>
      <c r="R1266" t="s">
        <v>8349</v>
      </c>
      <c r="S1266" s="15">
        <f>(((I1266/60)/60)/24)+DATE(1970,1,1)</f>
        <v>42487.083333333328</v>
      </c>
    </row>
    <row r="1267" spans="1:19" ht="45" x14ac:dyDescent="0.25">
      <c r="A1267">
        <v>2286</v>
      </c>
      <c r="B1267" s="3" t="s">
        <v>2287</v>
      </c>
      <c r="C1267" s="3" t="s">
        <v>6396</v>
      </c>
      <c r="D1267" s="6">
        <v>1500</v>
      </c>
      <c r="E1267" s="8">
        <v>1501</v>
      </c>
      <c r="F1267" t="s">
        <v>8218</v>
      </c>
      <c r="G1267" t="s">
        <v>8223</v>
      </c>
      <c r="H1267" t="s">
        <v>8245</v>
      </c>
      <c r="I1267">
        <v>1378439940</v>
      </c>
      <c r="J1267">
        <v>1376003254</v>
      </c>
      <c r="K1267" t="b">
        <v>0</v>
      </c>
      <c r="L1267">
        <v>14</v>
      </c>
      <c r="M1267" t="b">
        <v>1</v>
      </c>
      <c r="N1267" t="s">
        <v>8274</v>
      </c>
      <c r="O1267">
        <f>ROUND(E1267/D1267*100,0)</f>
        <v>100</v>
      </c>
      <c r="P1267">
        <f>IFERROR(ROUND(E1267/L1267,2),0)</f>
        <v>107.21</v>
      </c>
      <c r="Q1267" s="10" t="s">
        <v>8323</v>
      </c>
      <c r="R1267" t="s">
        <v>8324</v>
      </c>
      <c r="S1267" s="15">
        <f>(((I1267/60)/60)/24)+DATE(1970,1,1)</f>
        <v>41523.165972222225</v>
      </c>
    </row>
    <row r="1268" spans="1:19" ht="60" x14ac:dyDescent="0.25">
      <c r="A1268">
        <v>2289</v>
      </c>
      <c r="B1268" s="3" t="s">
        <v>2290</v>
      </c>
      <c r="C1268" s="3" t="s">
        <v>6399</v>
      </c>
      <c r="D1268" s="6">
        <v>1500</v>
      </c>
      <c r="E1268" s="8">
        <v>1611</v>
      </c>
      <c r="F1268" t="s">
        <v>8218</v>
      </c>
      <c r="G1268" t="s">
        <v>8223</v>
      </c>
      <c r="H1268" t="s">
        <v>8245</v>
      </c>
      <c r="I1268">
        <v>1386372120</v>
      </c>
      <c r="J1268">
        <v>1382659060</v>
      </c>
      <c r="K1268" t="b">
        <v>0</v>
      </c>
      <c r="L1268">
        <v>25</v>
      </c>
      <c r="M1268" t="b">
        <v>1</v>
      </c>
      <c r="N1268" t="s">
        <v>8274</v>
      </c>
      <c r="O1268">
        <f>ROUND(E1268/D1268*100,0)</f>
        <v>107</v>
      </c>
      <c r="P1268">
        <f>IFERROR(ROUND(E1268/L1268,2),0)</f>
        <v>64.44</v>
      </c>
      <c r="Q1268" s="10" t="s">
        <v>8323</v>
      </c>
      <c r="R1268" t="s">
        <v>8324</v>
      </c>
      <c r="S1268" s="15">
        <f>(((I1268/60)/60)/24)+DATE(1970,1,1)</f>
        <v>41614.973611111112</v>
      </c>
    </row>
    <row r="1269" spans="1:19" ht="45" x14ac:dyDescent="0.25">
      <c r="A1269">
        <v>2290</v>
      </c>
      <c r="B1269" s="3" t="s">
        <v>2291</v>
      </c>
      <c r="C1269" s="3" t="s">
        <v>6400</v>
      </c>
      <c r="D1269" s="6">
        <v>1500</v>
      </c>
      <c r="E1269" s="8">
        <v>1561</v>
      </c>
      <c r="F1269" t="s">
        <v>8218</v>
      </c>
      <c r="G1269" t="s">
        <v>8223</v>
      </c>
      <c r="H1269" t="s">
        <v>8245</v>
      </c>
      <c r="I1269">
        <v>1259686800</v>
      </c>
      <c r="J1269">
        <v>1252908330</v>
      </c>
      <c r="K1269" t="b">
        <v>0</v>
      </c>
      <c r="L1269">
        <v>29</v>
      </c>
      <c r="M1269" t="b">
        <v>1</v>
      </c>
      <c r="N1269" t="s">
        <v>8274</v>
      </c>
      <c r="O1269">
        <f>ROUND(E1269/D1269*100,0)</f>
        <v>104</v>
      </c>
      <c r="P1269">
        <f>IFERROR(ROUND(E1269/L1269,2),0)</f>
        <v>53.83</v>
      </c>
      <c r="Q1269" s="10" t="s">
        <v>8323</v>
      </c>
      <c r="R1269" t="s">
        <v>8324</v>
      </c>
      <c r="S1269" s="15">
        <f>(((I1269/60)/60)/24)+DATE(1970,1,1)</f>
        <v>40148.708333333336</v>
      </c>
    </row>
    <row r="1270" spans="1:19" ht="45" x14ac:dyDescent="0.25">
      <c r="A1270">
        <v>2456</v>
      </c>
      <c r="B1270" s="3" t="s">
        <v>2457</v>
      </c>
      <c r="C1270" s="3" t="s">
        <v>6566</v>
      </c>
      <c r="D1270" s="6">
        <v>1500</v>
      </c>
      <c r="E1270" s="8">
        <v>2713</v>
      </c>
      <c r="F1270" t="s">
        <v>8218</v>
      </c>
      <c r="G1270" t="s">
        <v>8223</v>
      </c>
      <c r="H1270" t="s">
        <v>8245</v>
      </c>
      <c r="I1270">
        <v>1488063839</v>
      </c>
      <c r="J1270">
        <v>1485471839</v>
      </c>
      <c r="K1270" t="b">
        <v>0</v>
      </c>
      <c r="L1270">
        <v>67</v>
      </c>
      <c r="M1270" t="b">
        <v>1</v>
      </c>
      <c r="N1270" t="s">
        <v>8296</v>
      </c>
      <c r="O1270">
        <f>ROUND(E1270/D1270*100,0)</f>
        <v>181</v>
      </c>
      <c r="P1270">
        <f>IFERROR(ROUND(E1270/L1270,2),0)</f>
        <v>40.49</v>
      </c>
      <c r="Q1270" s="10" t="s">
        <v>8334</v>
      </c>
      <c r="R1270" t="s">
        <v>8350</v>
      </c>
      <c r="S1270" s="15">
        <f>(((I1270/60)/60)/24)+DATE(1970,1,1)</f>
        <v>42791.961099537039</v>
      </c>
    </row>
    <row r="1271" spans="1:19" ht="45" x14ac:dyDescent="0.25">
      <c r="A1271">
        <v>2487</v>
      </c>
      <c r="B1271" s="3" t="s">
        <v>2487</v>
      </c>
      <c r="C1271" s="3" t="s">
        <v>6597</v>
      </c>
      <c r="D1271" s="6">
        <v>1500</v>
      </c>
      <c r="E1271" s="8">
        <v>1500.76</v>
      </c>
      <c r="F1271" t="s">
        <v>8218</v>
      </c>
      <c r="G1271" t="s">
        <v>8223</v>
      </c>
      <c r="H1271" t="s">
        <v>8245</v>
      </c>
      <c r="I1271">
        <v>1338083997</v>
      </c>
      <c r="J1271">
        <v>1335491997</v>
      </c>
      <c r="K1271" t="b">
        <v>0</v>
      </c>
      <c r="L1271">
        <v>38</v>
      </c>
      <c r="M1271" t="b">
        <v>1</v>
      </c>
      <c r="N1271" t="s">
        <v>8277</v>
      </c>
      <c r="O1271">
        <f>ROUND(E1271/D1271*100,0)</f>
        <v>100</v>
      </c>
      <c r="P1271">
        <f>IFERROR(ROUND(E1271/L1271,2),0)</f>
        <v>39.49</v>
      </c>
      <c r="Q1271" s="10" t="s">
        <v>8323</v>
      </c>
      <c r="R1271" t="s">
        <v>8327</v>
      </c>
      <c r="S1271" s="15">
        <f>(((I1271/60)/60)/24)+DATE(1970,1,1)</f>
        <v>41056.083298611113</v>
      </c>
    </row>
    <row r="1272" spans="1:19" ht="45" x14ac:dyDescent="0.25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>ROUND(E1272/D1272*100,0)</f>
        <v>101</v>
      </c>
      <c r="P1272">
        <f>IFERROR(ROUND(E1272/L1272,2),0)</f>
        <v>38.85</v>
      </c>
      <c r="Q1272" s="10" t="s">
        <v>8323</v>
      </c>
      <c r="R1272" t="s">
        <v>8327</v>
      </c>
      <c r="S1272" s="15">
        <f>(((I1272/60)/60)/24)+DATE(1970,1,1)</f>
        <v>41052.645185185182</v>
      </c>
    </row>
    <row r="1273" spans="1:19" ht="45" x14ac:dyDescent="0.25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>ROUND(E1273/D1273*100,0)</f>
        <v>128</v>
      </c>
      <c r="P1273">
        <f>IFERROR(ROUND(E1273/L1273,2),0)</f>
        <v>45.55</v>
      </c>
      <c r="Q1273" s="10" t="s">
        <v>8323</v>
      </c>
      <c r="R1273" t="s">
        <v>8327</v>
      </c>
      <c r="S1273" s="15">
        <f>(((I1273/60)/60)/24)+DATE(1970,1,1)</f>
        <v>41066.946469907409</v>
      </c>
    </row>
    <row r="1274" spans="1:19" ht="45" x14ac:dyDescent="0.25">
      <c r="A1274">
        <v>2553</v>
      </c>
      <c r="B1274" s="3" t="s">
        <v>2553</v>
      </c>
      <c r="C1274" s="3" t="s">
        <v>6663</v>
      </c>
      <c r="D1274" s="6">
        <v>1500</v>
      </c>
      <c r="E1274" s="8">
        <v>2333</v>
      </c>
      <c r="F1274" t="s">
        <v>8218</v>
      </c>
      <c r="G1274" t="s">
        <v>8223</v>
      </c>
      <c r="H1274" t="s">
        <v>8245</v>
      </c>
      <c r="I1274">
        <v>1348202807</v>
      </c>
      <c r="J1274">
        <v>1343018807</v>
      </c>
      <c r="K1274" t="b">
        <v>0</v>
      </c>
      <c r="L1274">
        <v>60</v>
      </c>
      <c r="M1274" t="b">
        <v>1</v>
      </c>
      <c r="N1274" t="s">
        <v>8298</v>
      </c>
      <c r="O1274">
        <f>ROUND(E1274/D1274*100,0)</f>
        <v>156</v>
      </c>
      <c r="P1274">
        <f>IFERROR(ROUND(E1274/L1274,2),0)</f>
        <v>38.880000000000003</v>
      </c>
      <c r="Q1274" s="10" t="s">
        <v>8323</v>
      </c>
      <c r="R1274" t="s">
        <v>8352</v>
      </c>
      <c r="S1274" s="15">
        <f>(((I1274/60)/60)/24)+DATE(1970,1,1)</f>
        <v>41173.199155092596</v>
      </c>
    </row>
    <row r="1275" spans="1:19" ht="60" x14ac:dyDescent="0.25">
      <c r="A1275">
        <v>2622</v>
      </c>
      <c r="B1275" s="3" t="s">
        <v>2622</v>
      </c>
      <c r="C1275" s="3" t="s">
        <v>6732</v>
      </c>
      <c r="D1275" s="6">
        <v>1500</v>
      </c>
      <c r="E1275" s="8">
        <v>1967.76</v>
      </c>
      <c r="F1275" t="s">
        <v>8218</v>
      </c>
      <c r="G1275" t="s">
        <v>8236</v>
      </c>
      <c r="H1275" t="s">
        <v>8248</v>
      </c>
      <c r="I1275">
        <v>1483120216</v>
      </c>
      <c r="J1275">
        <v>1479232216</v>
      </c>
      <c r="K1275" t="b">
        <v>0</v>
      </c>
      <c r="L1275">
        <v>74</v>
      </c>
      <c r="M1275" t="b">
        <v>1</v>
      </c>
      <c r="N1275" t="s">
        <v>8299</v>
      </c>
      <c r="O1275">
        <f>ROUND(E1275/D1275*100,0)</f>
        <v>131</v>
      </c>
      <c r="P1275">
        <f>IFERROR(ROUND(E1275/L1275,2),0)</f>
        <v>26.59</v>
      </c>
      <c r="Q1275" s="10" t="s">
        <v>8317</v>
      </c>
      <c r="R1275" t="s">
        <v>8353</v>
      </c>
      <c r="S1275" s="15">
        <f>(((I1275/60)/60)/24)+DATE(1970,1,1)</f>
        <v>42734.74324074074</v>
      </c>
    </row>
    <row r="1276" spans="1:19" ht="60" x14ac:dyDescent="0.25">
      <c r="A1276">
        <v>2667</v>
      </c>
      <c r="B1276" s="3" t="s">
        <v>2667</v>
      </c>
      <c r="C1276" s="3" t="s">
        <v>6777</v>
      </c>
      <c r="D1276" s="6">
        <v>1500</v>
      </c>
      <c r="E1276" s="8">
        <v>1660</v>
      </c>
      <c r="F1276" t="s">
        <v>8218</v>
      </c>
      <c r="G1276" t="s">
        <v>8223</v>
      </c>
      <c r="H1276" t="s">
        <v>8245</v>
      </c>
      <c r="I1276">
        <v>1455142416</v>
      </c>
      <c r="J1276">
        <v>1452550416</v>
      </c>
      <c r="K1276" t="b">
        <v>0</v>
      </c>
      <c r="L1276">
        <v>18</v>
      </c>
      <c r="M1276" t="b">
        <v>1</v>
      </c>
      <c r="N1276" t="s">
        <v>8300</v>
      </c>
      <c r="O1276">
        <f>ROUND(E1276/D1276*100,0)</f>
        <v>111</v>
      </c>
      <c r="P1276">
        <f>IFERROR(ROUND(E1276/L1276,2),0)</f>
        <v>92.22</v>
      </c>
      <c r="Q1276" s="10" t="s">
        <v>8317</v>
      </c>
      <c r="R1276" t="s">
        <v>8354</v>
      </c>
      <c r="S1276" s="15">
        <f>(((I1276/60)/60)/24)+DATE(1970,1,1)</f>
        <v>42410.926111111112</v>
      </c>
    </row>
    <row r="1277" spans="1:19" ht="45" x14ac:dyDescent="0.25">
      <c r="A1277">
        <v>2814</v>
      </c>
      <c r="B1277" s="3" t="s">
        <v>2814</v>
      </c>
      <c r="C1277" s="3" t="s">
        <v>6924</v>
      </c>
      <c r="D1277" s="6">
        <v>1500</v>
      </c>
      <c r="E1277" s="8">
        <v>1616</v>
      </c>
      <c r="F1277" t="s">
        <v>8218</v>
      </c>
      <c r="G1277" t="s">
        <v>8224</v>
      </c>
      <c r="H1277" t="s">
        <v>8246</v>
      </c>
      <c r="I1277">
        <v>1431164115</v>
      </c>
      <c r="J1277">
        <v>1428572115</v>
      </c>
      <c r="K1277" t="b">
        <v>0</v>
      </c>
      <c r="L1277">
        <v>64</v>
      </c>
      <c r="M1277" t="b">
        <v>1</v>
      </c>
      <c r="N1277" t="s">
        <v>8269</v>
      </c>
      <c r="O1277">
        <f>ROUND(E1277/D1277*100,0)</f>
        <v>108</v>
      </c>
      <c r="P1277">
        <f>IFERROR(ROUND(E1277/L1277,2),0)</f>
        <v>25.25</v>
      </c>
      <c r="Q1277" s="10" t="s">
        <v>8315</v>
      </c>
      <c r="R1277" t="s">
        <v>8316</v>
      </c>
      <c r="S1277" s="15">
        <f>(((I1277/60)/60)/24)+DATE(1970,1,1)</f>
        <v>42133.399479166663</v>
      </c>
    </row>
    <row r="1278" spans="1:19" ht="30" x14ac:dyDescent="0.25">
      <c r="A1278">
        <v>2937</v>
      </c>
      <c r="B1278" s="3" t="s">
        <v>2937</v>
      </c>
      <c r="C1278" s="3" t="s">
        <v>7047</v>
      </c>
      <c r="D1278" s="6">
        <v>1500</v>
      </c>
      <c r="E1278" s="8">
        <v>2000</v>
      </c>
      <c r="F1278" t="s">
        <v>8218</v>
      </c>
      <c r="G1278" t="s">
        <v>8224</v>
      </c>
      <c r="H1278" t="s">
        <v>8246</v>
      </c>
      <c r="I1278">
        <v>1405249113</v>
      </c>
      <c r="J1278">
        <v>1402657113</v>
      </c>
      <c r="K1278" t="b">
        <v>0</v>
      </c>
      <c r="L1278">
        <v>55</v>
      </c>
      <c r="M1278" t="b">
        <v>1</v>
      </c>
      <c r="N1278" t="s">
        <v>8303</v>
      </c>
      <c r="O1278">
        <f>ROUND(E1278/D1278*100,0)</f>
        <v>133</v>
      </c>
      <c r="P1278">
        <f>IFERROR(ROUND(E1278/L1278,2),0)</f>
        <v>36.36</v>
      </c>
      <c r="Q1278" s="10" t="s">
        <v>8315</v>
      </c>
      <c r="R1278" t="s">
        <v>8357</v>
      </c>
      <c r="S1278" s="15">
        <f>(((I1278/60)/60)/24)+DATE(1970,1,1)</f>
        <v>41833.457326388889</v>
      </c>
    </row>
    <row r="1279" spans="1:19" ht="60" x14ac:dyDescent="0.25">
      <c r="A1279">
        <v>2965</v>
      </c>
      <c r="B1279" s="3" t="s">
        <v>2965</v>
      </c>
      <c r="C1279" s="3" t="s">
        <v>7075</v>
      </c>
      <c r="D1279" s="6">
        <v>1500</v>
      </c>
      <c r="E1279" s="8">
        <v>1635</v>
      </c>
      <c r="F1279" t="s">
        <v>8218</v>
      </c>
      <c r="G1279" t="s">
        <v>8223</v>
      </c>
      <c r="H1279" t="s">
        <v>8245</v>
      </c>
      <c r="I1279">
        <v>1436290233</v>
      </c>
      <c r="J1279">
        <v>1433698233</v>
      </c>
      <c r="K1279" t="b">
        <v>0</v>
      </c>
      <c r="L1279">
        <v>39</v>
      </c>
      <c r="M1279" t="b">
        <v>1</v>
      </c>
      <c r="N1279" t="s">
        <v>8269</v>
      </c>
      <c r="O1279">
        <f>ROUND(E1279/D1279*100,0)</f>
        <v>109</v>
      </c>
      <c r="P1279">
        <f>IFERROR(ROUND(E1279/L1279,2),0)</f>
        <v>41.92</v>
      </c>
      <c r="Q1279" s="10" t="s">
        <v>8315</v>
      </c>
      <c r="R1279" t="s">
        <v>8316</v>
      </c>
      <c r="S1279" s="15">
        <f>(((I1279/60)/60)/24)+DATE(1970,1,1)</f>
        <v>42192.729548611111</v>
      </c>
    </row>
    <row r="1280" spans="1:19" ht="60" x14ac:dyDescent="0.25">
      <c r="A1280">
        <v>3010</v>
      </c>
      <c r="B1280" s="3" t="s">
        <v>3010</v>
      </c>
      <c r="C1280" s="3" t="s">
        <v>7120</v>
      </c>
      <c r="D1280" s="6">
        <v>1500</v>
      </c>
      <c r="E1280" s="8">
        <v>2370</v>
      </c>
      <c r="F1280" t="s">
        <v>8218</v>
      </c>
      <c r="G1280" t="s">
        <v>8223</v>
      </c>
      <c r="H1280" t="s">
        <v>8245</v>
      </c>
      <c r="I1280">
        <v>1424548719</v>
      </c>
      <c r="J1280">
        <v>1419364719</v>
      </c>
      <c r="K1280" t="b">
        <v>0</v>
      </c>
      <c r="L1280">
        <v>15</v>
      </c>
      <c r="M1280" t="b">
        <v>1</v>
      </c>
      <c r="N1280" t="s">
        <v>8301</v>
      </c>
      <c r="O1280">
        <f>ROUND(E1280/D1280*100,0)</f>
        <v>158</v>
      </c>
      <c r="P1280">
        <f>IFERROR(ROUND(E1280/L1280,2),0)</f>
        <v>158</v>
      </c>
      <c r="Q1280" s="10" t="s">
        <v>8315</v>
      </c>
      <c r="R1280" t="s">
        <v>8355</v>
      </c>
      <c r="S1280" s="15">
        <f>(((I1280/60)/60)/24)+DATE(1970,1,1)</f>
        <v>42056.832395833335</v>
      </c>
    </row>
    <row r="1281" spans="1:19" ht="75" x14ac:dyDescent="0.25">
      <c r="A1281">
        <v>3031</v>
      </c>
      <c r="B1281" s="3" t="s">
        <v>3031</v>
      </c>
      <c r="C1281" s="3" t="s">
        <v>7141</v>
      </c>
      <c r="D1281" s="6">
        <v>1500</v>
      </c>
      <c r="E1281" s="8">
        <v>1500</v>
      </c>
      <c r="F1281" t="s">
        <v>8218</v>
      </c>
      <c r="G1281" t="s">
        <v>8223</v>
      </c>
      <c r="H1281" t="s">
        <v>8245</v>
      </c>
      <c r="I1281">
        <v>1476479447</v>
      </c>
      <c r="J1281">
        <v>1471295447</v>
      </c>
      <c r="K1281" t="b">
        <v>0</v>
      </c>
      <c r="L1281">
        <v>29</v>
      </c>
      <c r="M1281" t="b">
        <v>1</v>
      </c>
      <c r="N1281" t="s">
        <v>8301</v>
      </c>
      <c r="O1281">
        <f>ROUND(E1281/D1281*100,0)</f>
        <v>100</v>
      </c>
      <c r="P1281">
        <f>IFERROR(ROUND(E1281/L1281,2),0)</f>
        <v>51.72</v>
      </c>
      <c r="Q1281" s="10" t="s">
        <v>8315</v>
      </c>
      <c r="R1281" t="s">
        <v>8355</v>
      </c>
      <c r="S1281" s="15">
        <f>(((I1281/60)/60)/24)+DATE(1970,1,1)</f>
        <v>42657.882488425923</v>
      </c>
    </row>
    <row r="1282" spans="1:19" ht="60" x14ac:dyDescent="0.25">
      <c r="A1282">
        <v>3042</v>
      </c>
      <c r="B1282" s="3" t="s">
        <v>3042</v>
      </c>
      <c r="C1282" s="3" t="s">
        <v>7152</v>
      </c>
      <c r="D1282" s="6">
        <v>1500</v>
      </c>
      <c r="E1282" s="8">
        <v>1920</v>
      </c>
      <c r="F1282" t="s">
        <v>8218</v>
      </c>
      <c r="G1282" t="s">
        <v>8224</v>
      </c>
      <c r="H1282" t="s">
        <v>8246</v>
      </c>
      <c r="I1282">
        <v>1444149047</v>
      </c>
      <c r="J1282">
        <v>1441557047</v>
      </c>
      <c r="K1282" t="b">
        <v>0</v>
      </c>
      <c r="L1282">
        <v>37</v>
      </c>
      <c r="M1282" t="b">
        <v>1</v>
      </c>
      <c r="N1282" t="s">
        <v>8301</v>
      </c>
      <c r="O1282">
        <f>ROUND(E1282/D1282*100,0)</f>
        <v>128</v>
      </c>
      <c r="P1282">
        <f>IFERROR(ROUND(E1282/L1282,2),0)</f>
        <v>51.89</v>
      </c>
      <c r="Q1282" s="10" t="s">
        <v>8315</v>
      </c>
      <c r="R1282" t="s">
        <v>8355</v>
      </c>
      <c r="S1282" s="15">
        <f>(((I1282/60)/60)/24)+DATE(1970,1,1)</f>
        <v>42283.688043981485</v>
      </c>
    </row>
    <row r="1283" spans="1:19" ht="45" x14ac:dyDescent="0.25">
      <c r="A1283">
        <v>3159</v>
      </c>
      <c r="B1283" s="3" t="s">
        <v>3159</v>
      </c>
      <c r="C1283" s="3" t="s">
        <v>7269</v>
      </c>
      <c r="D1283" s="6">
        <v>1500</v>
      </c>
      <c r="E1283" s="8">
        <v>2002.22</v>
      </c>
      <c r="F1283" t="s">
        <v>8218</v>
      </c>
      <c r="G1283" t="s">
        <v>8223</v>
      </c>
      <c r="H1283" t="s">
        <v>8245</v>
      </c>
      <c r="I1283">
        <v>1326927600</v>
      </c>
      <c r="J1283">
        <v>1323221761</v>
      </c>
      <c r="K1283" t="b">
        <v>1</v>
      </c>
      <c r="L1283">
        <v>52</v>
      </c>
      <c r="M1283" t="b">
        <v>1</v>
      </c>
      <c r="N1283" t="s">
        <v>8269</v>
      </c>
      <c r="O1283">
        <f>ROUND(E1283/D1283*100,0)</f>
        <v>133</v>
      </c>
      <c r="P1283">
        <f>IFERROR(ROUND(E1283/L1283,2),0)</f>
        <v>38.5</v>
      </c>
      <c r="Q1283" s="10" t="s">
        <v>8315</v>
      </c>
      <c r="R1283" t="s">
        <v>8316</v>
      </c>
      <c r="S1283" s="15">
        <f>(((I1283/60)/60)/24)+DATE(1970,1,1)</f>
        <v>40926.958333333336</v>
      </c>
    </row>
    <row r="1284" spans="1:19" ht="60" x14ac:dyDescent="0.25">
      <c r="A1284">
        <v>3178</v>
      </c>
      <c r="B1284" s="3" t="s">
        <v>3178</v>
      </c>
      <c r="C1284" s="3" t="s">
        <v>7288</v>
      </c>
      <c r="D1284" s="6">
        <v>1500</v>
      </c>
      <c r="E1284" s="8">
        <v>2576</v>
      </c>
      <c r="F1284" t="s">
        <v>8218</v>
      </c>
      <c r="G1284" t="s">
        <v>8224</v>
      </c>
      <c r="H1284" t="s">
        <v>8246</v>
      </c>
      <c r="I1284">
        <v>1405521075</v>
      </c>
      <c r="J1284">
        <v>1402929075</v>
      </c>
      <c r="K1284" t="b">
        <v>1</v>
      </c>
      <c r="L1284">
        <v>78</v>
      </c>
      <c r="M1284" t="b">
        <v>1</v>
      </c>
      <c r="N1284" t="s">
        <v>8269</v>
      </c>
      <c r="O1284">
        <f>ROUND(E1284/D1284*100,0)</f>
        <v>172</v>
      </c>
      <c r="P1284">
        <f>IFERROR(ROUND(E1284/L1284,2),0)</f>
        <v>33.03</v>
      </c>
      <c r="Q1284" s="10" t="s">
        <v>8315</v>
      </c>
      <c r="R1284" t="s">
        <v>8316</v>
      </c>
      <c r="S1284" s="15">
        <f>(((I1284/60)/60)/24)+DATE(1970,1,1)</f>
        <v>41836.605034722219</v>
      </c>
    </row>
    <row r="1285" spans="1:19" ht="60" x14ac:dyDescent="0.25">
      <c r="A1285">
        <v>3251</v>
      </c>
      <c r="B1285" s="3" t="s">
        <v>3251</v>
      </c>
      <c r="C1285" s="3" t="s">
        <v>7361</v>
      </c>
      <c r="D1285" s="6">
        <v>1500</v>
      </c>
      <c r="E1285" s="8">
        <v>1661</v>
      </c>
      <c r="F1285" t="s">
        <v>8218</v>
      </c>
      <c r="G1285" t="s">
        <v>8223</v>
      </c>
      <c r="H1285" t="s">
        <v>8245</v>
      </c>
      <c r="I1285">
        <v>1434907966</v>
      </c>
      <c r="J1285">
        <v>1432315966</v>
      </c>
      <c r="K1285" t="b">
        <v>1</v>
      </c>
      <c r="L1285">
        <v>20</v>
      </c>
      <c r="M1285" t="b">
        <v>1</v>
      </c>
      <c r="N1285" t="s">
        <v>8269</v>
      </c>
      <c r="O1285">
        <f>ROUND(E1285/D1285*100,0)</f>
        <v>111</v>
      </c>
      <c r="P1285">
        <f>IFERROR(ROUND(E1285/L1285,2),0)</f>
        <v>83.05</v>
      </c>
      <c r="Q1285" s="10" t="s">
        <v>8315</v>
      </c>
      <c r="R1285" t="s">
        <v>8316</v>
      </c>
      <c r="S1285" s="15">
        <f>(((I1285/60)/60)/24)+DATE(1970,1,1)</f>
        <v>42176.731087962966</v>
      </c>
    </row>
    <row r="1286" spans="1:19" ht="30" x14ac:dyDescent="0.25">
      <c r="A1286">
        <v>3271</v>
      </c>
      <c r="B1286" s="3" t="s">
        <v>3271</v>
      </c>
      <c r="C1286" s="3" t="s">
        <v>7381</v>
      </c>
      <c r="D1286" s="6">
        <v>1500</v>
      </c>
      <c r="E1286" s="8">
        <v>1950</v>
      </c>
      <c r="F1286" t="s">
        <v>8218</v>
      </c>
      <c r="G1286" t="s">
        <v>8224</v>
      </c>
      <c r="H1286" t="s">
        <v>8246</v>
      </c>
      <c r="I1286">
        <v>1414927775</v>
      </c>
      <c r="J1286">
        <v>1412332175</v>
      </c>
      <c r="K1286" t="b">
        <v>1</v>
      </c>
      <c r="L1286">
        <v>51</v>
      </c>
      <c r="M1286" t="b">
        <v>1</v>
      </c>
      <c r="N1286" t="s">
        <v>8269</v>
      </c>
      <c r="O1286">
        <f>ROUND(E1286/D1286*100,0)</f>
        <v>130</v>
      </c>
      <c r="P1286">
        <f>IFERROR(ROUND(E1286/L1286,2),0)</f>
        <v>38.24</v>
      </c>
      <c r="Q1286" s="10" t="s">
        <v>8315</v>
      </c>
      <c r="R1286" t="s">
        <v>8316</v>
      </c>
      <c r="S1286" s="15">
        <f>(((I1286/60)/60)/24)+DATE(1970,1,1)</f>
        <v>41945.478877314818</v>
      </c>
    </row>
    <row r="1287" spans="1:19" ht="60" x14ac:dyDescent="0.25">
      <c r="A1287">
        <v>3296</v>
      </c>
      <c r="B1287" s="3" t="s">
        <v>3296</v>
      </c>
      <c r="C1287" s="3" t="s">
        <v>7406</v>
      </c>
      <c r="D1287" s="6">
        <v>1500</v>
      </c>
      <c r="E1287" s="8">
        <v>2161</v>
      </c>
      <c r="F1287" t="s">
        <v>8218</v>
      </c>
      <c r="G1287" t="s">
        <v>8224</v>
      </c>
      <c r="H1287" t="s">
        <v>8246</v>
      </c>
      <c r="I1287">
        <v>1448229600</v>
      </c>
      <c r="J1287">
        <v>1446401372</v>
      </c>
      <c r="K1287" t="b">
        <v>0</v>
      </c>
      <c r="L1287">
        <v>47</v>
      </c>
      <c r="M1287" t="b">
        <v>1</v>
      </c>
      <c r="N1287" t="s">
        <v>8269</v>
      </c>
      <c r="O1287">
        <f>ROUND(E1287/D1287*100,0)</f>
        <v>144</v>
      </c>
      <c r="P1287">
        <f>IFERROR(ROUND(E1287/L1287,2),0)</f>
        <v>45.98</v>
      </c>
      <c r="Q1287" s="10" t="s">
        <v>8315</v>
      </c>
      <c r="R1287" t="s">
        <v>8316</v>
      </c>
      <c r="S1287" s="15">
        <f>(((I1287/60)/60)/24)+DATE(1970,1,1)</f>
        <v>42330.916666666672</v>
      </c>
    </row>
    <row r="1288" spans="1:19" ht="60" x14ac:dyDescent="0.25">
      <c r="A1288">
        <v>3306</v>
      </c>
      <c r="B1288" s="3" t="s">
        <v>3306</v>
      </c>
      <c r="C1288" s="3" t="s">
        <v>7416</v>
      </c>
      <c r="D1288" s="6">
        <v>1500</v>
      </c>
      <c r="E1288" s="8">
        <v>2630</v>
      </c>
      <c r="F1288" t="s">
        <v>8218</v>
      </c>
      <c r="G1288" t="s">
        <v>8223</v>
      </c>
      <c r="H1288" t="s">
        <v>8245</v>
      </c>
      <c r="I1288">
        <v>1465527600</v>
      </c>
      <c r="J1288">
        <v>1462252542</v>
      </c>
      <c r="K1288" t="b">
        <v>0</v>
      </c>
      <c r="L1288">
        <v>54</v>
      </c>
      <c r="M1288" t="b">
        <v>1</v>
      </c>
      <c r="N1288" t="s">
        <v>8269</v>
      </c>
      <c r="O1288">
        <f>ROUND(E1288/D1288*100,0)</f>
        <v>175</v>
      </c>
      <c r="P1288">
        <f>IFERROR(ROUND(E1288/L1288,2),0)</f>
        <v>48.7</v>
      </c>
      <c r="Q1288" s="10" t="s">
        <v>8315</v>
      </c>
      <c r="R1288" t="s">
        <v>8316</v>
      </c>
      <c r="S1288" s="15">
        <f>(((I1288/60)/60)/24)+DATE(1970,1,1)</f>
        <v>42531.125</v>
      </c>
    </row>
    <row r="1289" spans="1:19" ht="45" x14ac:dyDescent="0.25">
      <c r="A1289">
        <v>3324</v>
      </c>
      <c r="B1289" s="3" t="s">
        <v>3324</v>
      </c>
      <c r="C1289" s="3" t="s">
        <v>7434</v>
      </c>
      <c r="D1289" s="6">
        <v>1500</v>
      </c>
      <c r="E1289" s="8">
        <v>1525</v>
      </c>
      <c r="F1289" t="s">
        <v>8218</v>
      </c>
      <c r="G1289" t="s">
        <v>8240</v>
      </c>
      <c r="H1289" t="s">
        <v>8248</v>
      </c>
      <c r="I1289">
        <v>1465135190</v>
      </c>
      <c r="J1289">
        <v>1463925590</v>
      </c>
      <c r="K1289" t="b">
        <v>0</v>
      </c>
      <c r="L1289">
        <v>10</v>
      </c>
      <c r="M1289" t="b">
        <v>1</v>
      </c>
      <c r="N1289" t="s">
        <v>8269</v>
      </c>
      <c r="O1289">
        <f>ROUND(E1289/D1289*100,0)</f>
        <v>102</v>
      </c>
      <c r="P1289">
        <f>IFERROR(ROUND(E1289/L1289,2),0)</f>
        <v>152.5</v>
      </c>
      <c r="Q1289" s="10" t="s">
        <v>8315</v>
      </c>
      <c r="R1289" t="s">
        <v>8316</v>
      </c>
      <c r="S1289" s="15">
        <f>(((I1289/60)/60)/24)+DATE(1970,1,1)</f>
        <v>42526.58321759259</v>
      </c>
    </row>
    <row r="1290" spans="1:19" ht="45" x14ac:dyDescent="0.25">
      <c r="A1290">
        <v>3330</v>
      </c>
      <c r="B1290" s="3" t="s">
        <v>3330</v>
      </c>
      <c r="C1290" s="3" t="s">
        <v>7440</v>
      </c>
      <c r="D1290" s="6">
        <v>1500</v>
      </c>
      <c r="E1290" s="8">
        <v>1594</v>
      </c>
      <c r="F1290" t="s">
        <v>8218</v>
      </c>
      <c r="G1290" t="s">
        <v>8224</v>
      </c>
      <c r="H1290" t="s">
        <v>8246</v>
      </c>
      <c r="I1290">
        <v>1427919468</v>
      </c>
      <c r="J1290">
        <v>1425331068</v>
      </c>
      <c r="K1290" t="b">
        <v>0</v>
      </c>
      <c r="L1290">
        <v>69</v>
      </c>
      <c r="M1290" t="b">
        <v>1</v>
      </c>
      <c r="N1290" t="s">
        <v>8269</v>
      </c>
      <c r="O1290">
        <f>ROUND(E1290/D1290*100,0)</f>
        <v>106</v>
      </c>
      <c r="P1290">
        <f>IFERROR(ROUND(E1290/L1290,2),0)</f>
        <v>23.1</v>
      </c>
      <c r="Q1290" s="10" t="s">
        <v>8315</v>
      </c>
      <c r="R1290" t="s">
        <v>8316</v>
      </c>
      <c r="S1290" s="15">
        <f>(((I1290/60)/60)/24)+DATE(1970,1,1)</f>
        <v>42095.845694444448</v>
      </c>
    </row>
    <row r="1291" spans="1:19" ht="60" x14ac:dyDescent="0.25">
      <c r="A1291">
        <v>3346</v>
      </c>
      <c r="B1291" s="3" t="s">
        <v>3346</v>
      </c>
      <c r="C1291" s="3" t="s">
        <v>7456</v>
      </c>
      <c r="D1291" s="6">
        <v>1500</v>
      </c>
      <c r="E1291" s="8">
        <v>1650</v>
      </c>
      <c r="F1291" t="s">
        <v>8218</v>
      </c>
      <c r="G1291" t="s">
        <v>8223</v>
      </c>
      <c r="H1291" t="s">
        <v>8245</v>
      </c>
      <c r="I1291">
        <v>1424910910</v>
      </c>
      <c r="J1291">
        <v>1424306110</v>
      </c>
      <c r="K1291" t="b">
        <v>0</v>
      </c>
      <c r="L1291">
        <v>18</v>
      </c>
      <c r="M1291" t="b">
        <v>1</v>
      </c>
      <c r="N1291" t="s">
        <v>8269</v>
      </c>
      <c r="O1291">
        <f>ROUND(E1291/D1291*100,0)</f>
        <v>110</v>
      </c>
      <c r="P1291">
        <f>IFERROR(ROUND(E1291/L1291,2),0)</f>
        <v>91.67</v>
      </c>
      <c r="Q1291" s="10" t="s">
        <v>8315</v>
      </c>
      <c r="R1291" t="s">
        <v>8316</v>
      </c>
      <c r="S1291" s="15">
        <f>(((I1291/60)/60)/24)+DATE(1970,1,1)</f>
        <v>42061.024421296301</v>
      </c>
    </row>
    <row r="1292" spans="1:19" ht="60" x14ac:dyDescent="0.25">
      <c r="A1292">
        <v>3356</v>
      </c>
      <c r="B1292" s="3" t="s">
        <v>3355</v>
      </c>
      <c r="C1292" s="3" t="s">
        <v>7466</v>
      </c>
      <c r="D1292" s="6">
        <v>1500</v>
      </c>
      <c r="E1292" s="8">
        <v>1521</v>
      </c>
      <c r="F1292" t="s">
        <v>8218</v>
      </c>
      <c r="G1292" t="s">
        <v>8224</v>
      </c>
      <c r="H1292" t="s">
        <v>8246</v>
      </c>
      <c r="I1292">
        <v>1468611272</v>
      </c>
      <c r="J1292">
        <v>1466019272</v>
      </c>
      <c r="K1292" t="b">
        <v>0</v>
      </c>
      <c r="L1292">
        <v>27</v>
      </c>
      <c r="M1292" t="b">
        <v>1</v>
      </c>
      <c r="N1292" t="s">
        <v>8269</v>
      </c>
      <c r="O1292">
        <f>ROUND(E1292/D1292*100,0)</f>
        <v>101</v>
      </c>
      <c r="P1292">
        <f>IFERROR(ROUND(E1292/L1292,2),0)</f>
        <v>56.33</v>
      </c>
      <c r="Q1292" s="10" t="s">
        <v>8315</v>
      </c>
      <c r="R1292" t="s">
        <v>8316</v>
      </c>
      <c r="S1292" s="15">
        <f>(((I1292/60)/60)/24)+DATE(1970,1,1)</f>
        <v>42566.815648148149</v>
      </c>
    </row>
    <row r="1293" spans="1:19" ht="30" x14ac:dyDescent="0.25">
      <c r="A1293">
        <v>3370</v>
      </c>
      <c r="B1293" s="3" t="s">
        <v>3369</v>
      </c>
      <c r="C1293" s="3" t="s">
        <v>7480</v>
      </c>
      <c r="D1293" s="6">
        <v>1500</v>
      </c>
      <c r="E1293" s="8">
        <v>1766</v>
      </c>
      <c r="F1293" t="s">
        <v>8218</v>
      </c>
      <c r="G1293" t="s">
        <v>8223</v>
      </c>
      <c r="H1293" t="s">
        <v>8245</v>
      </c>
      <c r="I1293">
        <v>1481961600</v>
      </c>
      <c r="J1293">
        <v>1479283285</v>
      </c>
      <c r="K1293" t="b">
        <v>0</v>
      </c>
      <c r="L1293">
        <v>26</v>
      </c>
      <c r="M1293" t="b">
        <v>1</v>
      </c>
      <c r="N1293" t="s">
        <v>8269</v>
      </c>
      <c r="O1293">
        <f>ROUND(E1293/D1293*100,0)</f>
        <v>118</v>
      </c>
      <c r="P1293">
        <f>IFERROR(ROUND(E1293/L1293,2),0)</f>
        <v>67.92</v>
      </c>
      <c r="Q1293" s="10" t="s">
        <v>8315</v>
      </c>
      <c r="R1293" t="s">
        <v>8316</v>
      </c>
      <c r="S1293" s="15">
        <f>(((I1293/60)/60)/24)+DATE(1970,1,1)</f>
        <v>42721.333333333328</v>
      </c>
    </row>
    <row r="1294" spans="1:19" ht="60" x14ac:dyDescent="0.25">
      <c r="A1294">
        <v>3388</v>
      </c>
      <c r="B1294" s="3" t="s">
        <v>3387</v>
      </c>
      <c r="C1294" s="3" t="s">
        <v>7498</v>
      </c>
      <c r="D1294" s="6">
        <v>1500</v>
      </c>
      <c r="E1294" s="8">
        <v>1557</v>
      </c>
      <c r="F1294" t="s">
        <v>8218</v>
      </c>
      <c r="G1294" t="s">
        <v>8224</v>
      </c>
      <c r="H1294" t="s">
        <v>8246</v>
      </c>
      <c r="I1294">
        <v>1434625441</v>
      </c>
      <c r="J1294">
        <v>1432033441</v>
      </c>
      <c r="K1294" t="b">
        <v>0</v>
      </c>
      <c r="L1294">
        <v>45</v>
      </c>
      <c r="M1294" t="b">
        <v>1</v>
      </c>
      <c r="N1294" t="s">
        <v>8269</v>
      </c>
      <c r="O1294">
        <f>ROUND(E1294/D1294*100,0)</f>
        <v>104</v>
      </c>
      <c r="P1294">
        <f>IFERROR(ROUND(E1294/L1294,2),0)</f>
        <v>34.6</v>
      </c>
      <c r="Q1294" s="10" t="s">
        <v>8315</v>
      </c>
      <c r="R1294" t="s">
        <v>8316</v>
      </c>
      <c r="S1294" s="15">
        <f>(((I1294/60)/60)/24)+DATE(1970,1,1)</f>
        <v>42173.461122685185</v>
      </c>
    </row>
    <row r="1295" spans="1:19" ht="60" x14ac:dyDescent="0.25">
      <c r="A1295">
        <v>3390</v>
      </c>
      <c r="B1295" s="3" t="s">
        <v>3389</v>
      </c>
      <c r="C1295" s="3" t="s">
        <v>7500</v>
      </c>
      <c r="D1295" s="6">
        <v>1500</v>
      </c>
      <c r="E1295" s="8">
        <v>1536</v>
      </c>
      <c r="F1295" t="s">
        <v>8218</v>
      </c>
      <c r="G1295" t="s">
        <v>8223</v>
      </c>
      <c r="H1295" t="s">
        <v>8245</v>
      </c>
      <c r="I1295">
        <v>1405017345</v>
      </c>
      <c r="J1295">
        <v>1403721345</v>
      </c>
      <c r="K1295" t="b">
        <v>0</v>
      </c>
      <c r="L1295">
        <v>22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69.819999999999993</v>
      </c>
      <c r="Q1295" s="10" t="s">
        <v>8315</v>
      </c>
      <c r="R1295" t="s">
        <v>8316</v>
      </c>
      <c r="S1295" s="15">
        <f>(((I1295/60)/60)/24)+DATE(1970,1,1)</f>
        <v>41830.774826388886</v>
      </c>
    </row>
    <row r="1296" spans="1:19" ht="45" x14ac:dyDescent="0.25">
      <c r="A1296">
        <v>3393</v>
      </c>
      <c r="B1296" s="3" t="s">
        <v>3392</v>
      </c>
      <c r="C1296" s="3" t="s">
        <v>7503</v>
      </c>
      <c r="D1296" s="6">
        <v>1500</v>
      </c>
      <c r="E1296" s="8">
        <v>1587</v>
      </c>
      <c r="F1296" t="s">
        <v>8218</v>
      </c>
      <c r="G1296" t="s">
        <v>8223</v>
      </c>
      <c r="H1296" t="s">
        <v>8245</v>
      </c>
      <c r="I1296">
        <v>1415234760</v>
      </c>
      <c r="J1296">
        <v>1413065230</v>
      </c>
      <c r="K1296" t="b">
        <v>0</v>
      </c>
      <c r="L1296">
        <v>44</v>
      </c>
      <c r="M1296" t="b">
        <v>1</v>
      </c>
      <c r="N1296" t="s">
        <v>8269</v>
      </c>
      <c r="O1296">
        <f>ROUND(E1296/D1296*100,0)</f>
        <v>106</v>
      </c>
      <c r="P1296">
        <f>IFERROR(ROUND(E1296/L1296,2),0)</f>
        <v>36.07</v>
      </c>
      <c r="Q1296" s="10" t="s">
        <v>8315</v>
      </c>
      <c r="R1296" t="s">
        <v>8316</v>
      </c>
      <c r="S1296" s="15">
        <f>(((I1296/60)/60)/24)+DATE(1970,1,1)</f>
        <v>41949.031944444447</v>
      </c>
    </row>
    <row r="1297" spans="1:19" ht="45" x14ac:dyDescent="0.25">
      <c r="A1297">
        <v>3396</v>
      </c>
      <c r="B1297" s="3" t="s">
        <v>3395</v>
      </c>
      <c r="C1297" s="3" t="s">
        <v>7506</v>
      </c>
      <c r="D1297" s="6">
        <v>1500</v>
      </c>
      <c r="E1297" s="8">
        <v>1565</v>
      </c>
      <c r="F1297" t="s">
        <v>8218</v>
      </c>
      <c r="G1297" t="s">
        <v>8223</v>
      </c>
      <c r="H1297" t="s">
        <v>8245</v>
      </c>
      <c r="I1297">
        <v>1401595140</v>
      </c>
      <c r="J1297">
        <v>1399286589</v>
      </c>
      <c r="K1297" t="b">
        <v>0</v>
      </c>
      <c r="L1297">
        <v>28</v>
      </c>
      <c r="M1297" t="b">
        <v>1</v>
      </c>
      <c r="N1297" t="s">
        <v>8269</v>
      </c>
      <c r="O1297">
        <f>ROUND(E1297/D1297*100,0)</f>
        <v>104</v>
      </c>
      <c r="P1297">
        <f>IFERROR(ROUND(E1297/L1297,2),0)</f>
        <v>55.89</v>
      </c>
      <c r="Q1297" s="10" t="s">
        <v>8315</v>
      </c>
      <c r="R1297" t="s">
        <v>8316</v>
      </c>
      <c r="S1297" s="15">
        <f>(((I1297/60)/60)/24)+DATE(1970,1,1)</f>
        <v>41791.165972222225</v>
      </c>
    </row>
    <row r="1298" spans="1:19" ht="60" x14ac:dyDescent="0.25">
      <c r="A1298">
        <v>3427</v>
      </c>
      <c r="B1298" s="3" t="s">
        <v>3426</v>
      </c>
      <c r="C1298" s="3" t="s">
        <v>7537</v>
      </c>
      <c r="D1298" s="6">
        <v>1500</v>
      </c>
      <c r="E1298" s="8">
        <v>1500</v>
      </c>
      <c r="F1298" t="s">
        <v>8218</v>
      </c>
      <c r="G1298" t="s">
        <v>8224</v>
      </c>
      <c r="H1298" t="s">
        <v>8246</v>
      </c>
      <c r="I1298">
        <v>1404314952</v>
      </c>
      <c r="J1298">
        <v>1401722952</v>
      </c>
      <c r="K1298" t="b">
        <v>0</v>
      </c>
      <c r="L1298">
        <v>29</v>
      </c>
      <c r="M1298" t="b">
        <v>1</v>
      </c>
      <c r="N1298" t="s">
        <v>8269</v>
      </c>
      <c r="O1298">
        <f>ROUND(E1298/D1298*100,0)</f>
        <v>100</v>
      </c>
      <c r="P1298">
        <f>IFERROR(ROUND(E1298/L1298,2),0)</f>
        <v>51.72</v>
      </c>
      <c r="Q1298" s="10" t="s">
        <v>8315</v>
      </c>
      <c r="R1298" t="s">
        <v>8316</v>
      </c>
      <c r="S1298" s="15">
        <f>(((I1298/60)/60)/24)+DATE(1970,1,1)</f>
        <v>41822.645277777774</v>
      </c>
    </row>
    <row r="1299" spans="1:19" ht="45" x14ac:dyDescent="0.25">
      <c r="A1299">
        <v>3479</v>
      </c>
      <c r="B1299" s="3" t="s">
        <v>3478</v>
      </c>
      <c r="C1299" s="3" t="s">
        <v>7589</v>
      </c>
      <c r="D1299" s="6">
        <v>1500</v>
      </c>
      <c r="E1299" s="8">
        <v>1918</v>
      </c>
      <c r="F1299" t="s">
        <v>8218</v>
      </c>
      <c r="G1299" t="s">
        <v>8224</v>
      </c>
      <c r="H1299" t="s">
        <v>8246</v>
      </c>
      <c r="I1299">
        <v>1403382680</v>
      </c>
      <c r="J1299">
        <v>1400790680</v>
      </c>
      <c r="K1299" t="b">
        <v>0</v>
      </c>
      <c r="L1299">
        <v>56</v>
      </c>
      <c r="M1299" t="b">
        <v>1</v>
      </c>
      <c r="N1299" t="s">
        <v>8269</v>
      </c>
      <c r="O1299">
        <f>ROUND(E1299/D1299*100,0)</f>
        <v>128</v>
      </c>
      <c r="P1299">
        <f>IFERROR(ROUND(E1299/L1299,2),0)</f>
        <v>34.25</v>
      </c>
      <c r="Q1299" s="10" t="s">
        <v>8315</v>
      </c>
      <c r="R1299" t="s">
        <v>8316</v>
      </c>
      <c r="S1299" s="15">
        <f>(((I1299/60)/60)/24)+DATE(1970,1,1)</f>
        <v>41811.855092592588</v>
      </c>
    </row>
    <row r="1300" spans="1:19" ht="45" x14ac:dyDescent="0.25">
      <c r="A1300">
        <v>3480</v>
      </c>
      <c r="B1300" s="3" t="s">
        <v>3479</v>
      </c>
      <c r="C1300" s="3" t="s">
        <v>7590</v>
      </c>
      <c r="D1300" s="6">
        <v>1500</v>
      </c>
      <c r="E1300" s="8">
        <v>2140</v>
      </c>
      <c r="F1300" t="s">
        <v>8218</v>
      </c>
      <c r="G1300" t="s">
        <v>8223</v>
      </c>
      <c r="H1300" t="s">
        <v>8245</v>
      </c>
      <c r="I1300">
        <v>1436562000</v>
      </c>
      <c r="J1300">
        <v>1434440227</v>
      </c>
      <c r="K1300" t="b">
        <v>0</v>
      </c>
      <c r="L1300">
        <v>13</v>
      </c>
      <c r="M1300" t="b">
        <v>1</v>
      </c>
      <c r="N1300" t="s">
        <v>8269</v>
      </c>
      <c r="O1300">
        <f>ROUND(E1300/D1300*100,0)</f>
        <v>143</v>
      </c>
      <c r="P1300">
        <f>IFERROR(ROUND(E1300/L1300,2),0)</f>
        <v>164.62</v>
      </c>
      <c r="Q1300" s="10" t="s">
        <v>8315</v>
      </c>
      <c r="R1300" t="s">
        <v>8316</v>
      </c>
      <c r="S1300" s="15">
        <f>(((I1300/60)/60)/24)+DATE(1970,1,1)</f>
        <v>42195.875</v>
      </c>
    </row>
    <row r="1301" spans="1:19" ht="60" x14ac:dyDescent="0.25">
      <c r="A1301">
        <v>3493</v>
      </c>
      <c r="B1301" s="3" t="s">
        <v>3492</v>
      </c>
      <c r="C1301" s="3" t="s">
        <v>7603</v>
      </c>
      <c r="D1301" s="6">
        <v>1500</v>
      </c>
      <c r="E1301" s="8">
        <v>1500</v>
      </c>
      <c r="F1301" t="s">
        <v>8218</v>
      </c>
      <c r="G1301" t="s">
        <v>8223</v>
      </c>
      <c r="H1301" t="s">
        <v>8245</v>
      </c>
      <c r="I1301">
        <v>1408252260</v>
      </c>
      <c r="J1301">
        <v>1406580436</v>
      </c>
      <c r="K1301" t="b">
        <v>0</v>
      </c>
      <c r="L1301">
        <v>29</v>
      </c>
      <c r="M1301" t="b">
        <v>1</v>
      </c>
      <c r="N1301" t="s">
        <v>8269</v>
      </c>
      <c r="O1301">
        <f>ROUND(E1301/D1301*100,0)</f>
        <v>100</v>
      </c>
      <c r="P1301">
        <f>IFERROR(ROUND(E1301/L1301,2),0)</f>
        <v>51.72</v>
      </c>
      <c r="Q1301" s="10" t="s">
        <v>8315</v>
      </c>
      <c r="R1301" t="s">
        <v>8316</v>
      </c>
      <c r="S1301" s="15">
        <f>(((I1301/60)/60)/24)+DATE(1970,1,1)</f>
        <v>41868.21597222222</v>
      </c>
    </row>
    <row r="1302" spans="1:19" ht="45" x14ac:dyDescent="0.25">
      <c r="A1302">
        <v>3501</v>
      </c>
      <c r="B1302" s="3" t="s">
        <v>3500</v>
      </c>
      <c r="C1302" s="3" t="s">
        <v>7611</v>
      </c>
      <c r="D1302" s="6">
        <v>1500</v>
      </c>
      <c r="E1302" s="8">
        <v>1510</v>
      </c>
      <c r="F1302" t="s">
        <v>8218</v>
      </c>
      <c r="G1302" t="s">
        <v>8224</v>
      </c>
      <c r="H1302" t="s">
        <v>8246</v>
      </c>
      <c r="I1302">
        <v>1441995595</v>
      </c>
      <c r="J1302">
        <v>1439835595</v>
      </c>
      <c r="K1302" t="b">
        <v>0</v>
      </c>
      <c r="L1302">
        <v>42</v>
      </c>
      <c r="M1302" t="b">
        <v>1</v>
      </c>
      <c r="N1302" t="s">
        <v>8269</v>
      </c>
      <c r="O1302">
        <f>ROUND(E1302/D1302*100,0)</f>
        <v>101</v>
      </c>
      <c r="P1302">
        <f>IFERROR(ROUND(E1302/L1302,2),0)</f>
        <v>35.950000000000003</v>
      </c>
      <c r="Q1302" s="10" t="s">
        <v>8315</v>
      </c>
      <c r="R1302" t="s">
        <v>8316</v>
      </c>
      <c r="S1302" s="15">
        <f>(((I1302/60)/60)/24)+DATE(1970,1,1)</f>
        <v>42258.763831018514</v>
      </c>
    </row>
    <row r="1303" spans="1:19" ht="45" x14ac:dyDescent="0.25">
      <c r="A1303">
        <v>3511</v>
      </c>
      <c r="B1303" s="3" t="s">
        <v>3510</v>
      </c>
      <c r="C1303" s="3" t="s">
        <v>7621</v>
      </c>
      <c r="D1303" s="6">
        <v>1500</v>
      </c>
      <c r="E1303" s="8">
        <v>1518</v>
      </c>
      <c r="F1303" t="s">
        <v>8218</v>
      </c>
      <c r="G1303" t="s">
        <v>8224</v>
      </c>
      <c r="H1303" t="s">
        <v>8246</v>
      </c>
      <c r="I1303">
        <v>1415385000</v>
      </c>
      <c r="J1303">
        <v>1413406695</v>
      </c>
      <c r="K1303" t="b">
        <v>0</v>
      </c>
      <c r="L1303">
        <v>19</v>
      </c>
      <c r="M1303" t="b">
        <v>1</v>
      </c>
      <c r="N1303" t="s">
        <v>8269</v>
      </c>
      <c r="O1303">
        <f>ROUND(E1303/D1303*100,0)</f>
        <v>101</v>
      </c>
      <c r="P1303">
        <f>IFERROR(ROUND(E1303/L1303,2),0)</f>
        <v>79.89</v>
      </c>
      <c r="Q1303" s="10" t="s">
        <v>8315</v>
      </c>
      <c r="R1303" t="s">
        <v>8316</v>
      </c>
      <c r="S1303" s="15">
        <f>(((I1303/60)/60)/24)+DATE(1970,1,1)</f>
        <v>41950.770833333336</v>
      </c>
    </row>
    <row r="1304" spans="1:19" ht="60" x14ac:dyDescent="0.25">
      <c r="A1304">
        <v>3518</v>
      </c>
      <c r="B1304" s="3" t="s">
        <v>3517</v>
      </c>
      <c r="C1304" s="3" t="s">
        <v>7628</v>
      </c>
      <c r="D1304" s="6">
        <v>1500</v>
      </c>
      <c r="E1304" s="8">
        <v>1650.69</v>
      </c>
      <c r="F1304" t="s">
        <v>8218</v>
      </c>
      <c r="G1304" t="s">
        <v>8223</v>
      </c>
      <c r="H1304" t="s">
        <v>8245</v>
      </c>
      <c r="I1304">
        <v>1412259660</v>
      </c>
      <c r="J1304">
        <v>1410461299</v>
      </c>
      <c r="K1304" t="b">
        <v>0</v>
      </c>
      <c r="L1304">
        <v>33</v>
      </c>
      <c r="M1304" t="b">
        <v>1</v>
      </c>
      <c r="N1304" t="s">
        <v>8269</v>
      </c>
      <c r="O1304">
        <f>ROUND(E1304/D1304*100,0)</f>
        <v>110</v>
      </c>
      <c r="P1304">
        <f>IFERROR(ROUND(E1304/L1304,2),0)</f>
        <v>50.02</v>
      </c>
      <c r="Q1304" s="10" t="s">
        <v>8315</v>
      </c>
      <c r="R1304" t="s">
        <v>8316</v>
      </c>
      <c r="S1304" s="15">
        <f>(((I1304/60)/60)/24)+DATE(1970,1,1)</f>
        <v>41914.597916666666</v>
      </c>
    </row>
    <row r="1305" spans="1:19" ht="45" x14ac:dyDescent="0.25">
      <c r="A1305">
        <v>3543</v>
      </c>
      <c r="B1305" s="3" t="s">
        <v>3542</v>
      </c>
      <c r="C1305" s="3" t="s">
        <v>7653</v>
      </c>
      <c r="D1305" s="6">
        <v>1500</v>
      </c>
      <c r="E1305" s="8">
        <v>1570</v>
      </c>
      <c r="F1305" t="s">
        <v>8218</v>
      </c>
      <c r="G1305" t="s">
        <v>8235</v>
      </c>
      <c r="H1305" t="s">
        <v>8248</v>
      </c>
      <c r="I1305">
        <v>1435255659</v>
      </c>
      <c r="J1305">
        <v>1432663659</v>
      </c>
      <c r="K1305" t="b">
        <v>0</v>
      </c>
      <c r="L1305">
        <v>29</v>
      </c>
      <c r="M1305" t="b">
        <v>1</v>
      </c>
      <c r="N1305" t="s">
        <v>8269</v>
      </c>
      <c r="O1305">
        <f>ROUND(E1305/D1305*100,0)</f>
        <v>105</v>
      </c>
      <c r="P1305">
        <f>IFERROR(ROUND(E1305/L1305,2),0)</f>
        <v>54.14</v>
      </c>
      <c r="Q1305" s="10" t="s">
        <v>8315</v>
      </c>
      <c r="R1305" t="s">
        <v>8316</v>
      </c>
      <c r="S1305" s="15">
        <f>(((I1305/60)/60)/24)+DATE(1970,1,1)</f>
        <v>42180.755312499998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 s="15">
        <f>(((I1306/60)/60)/24)+DATE(1970,1,1)</f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 s="15">
        <f>(((I1307/60)/60)/24)+DATE(1970,1,1)</f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 s="15">
        <f>(((I1308/60)/60)/24)+DATE(1970,1,1)</f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 s="15">
        <f>(((I1309/60)/60)/24)+DATE(1970,1,1)</f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 s="15">
        <f>(((I1310/60)/60)/24)+DATE(1970,1,1)</f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 s="15">
        <f>(((I1311/60)/60)/24)+DATE(1970,1,1)</f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 s="15">
        <f>(((I1312/60)/60)/24)+DATE(1970,1,1)</f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 s="15">
        <f>(((I1313/60)/60)/24)+DATE(1970,1,1)</f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 s="15">
        <f>(((I1314/60)/60)/24)+DATE(1970,1,1)</f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 s="15">
        <f>(((I1315/60)/60)/24)+DATE(1970,1,1)</f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 s="15">
        <f>(((I1316/60)/60)/24)+DATE(1970,1,1)</f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 s="15">
        <f>(((I1317/60)/60)/24)+DATE(1970,1,1)</f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 s="15">
        <f>(((I1318/60)/60)/24)+DATE(1970,1,1)</f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 s="15">
        <f>(((I1319/60)/60)/24)+DATE(1970,1,1)</f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 s="15">
        <f>(((I1320/60)/60)/24)+DATE(1970,1,1)</f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 s="15">
        <f>(((I1321/60)/60)/24)+DATE(1970,1,1)</f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 s="15">
        <f>(((I1322/60)/60)/24)+DATE(1970,1,1)</f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 s="15">
        <f>(((I1323/60)/60)/24)+DATE(1970,1,1)</f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 s="15">
        <f>(((I1324/60)/60)/24)+DATE(1970,1,1)</f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 s="15">
        <f>(((I1325/60)/60)/24)+DATE(1970,1,1)</f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 s="15">
        <f>(((I1326/60)/60)/24)+DATE(1970,1,1)</f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 s="15">
        <f>(((I1327/60)/60)/24)+DATE(1970,1,1)</f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 s="15">
        <f>(((I1328/60)/60)/24)+DATE(1970,1,1)</f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 s="15">
        <f>(((I1329/60)/60)/24)+DATE(1970,1,1)</f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 s="15">
        <f>(((I1330/60)/60)/24)+DATE(1970,1,1)</f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 s="15">
        <f>(((I1331/60)/60)/24)+DATE(1970,1,1)</f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 s="15">
        <f>(((I1332/60)/60)/24)+DATE(1970,1,1)</f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 s="15">
        <f>(((I1333/60)/60)/24)+DATE(1970,1,1)</f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 s="15">
        <f>(((I1334/60)/60)/24)+DATE(1970,1,1)</f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 s="15">
        <f>(((I1335/60)/60)/24)+DATE(1970,1,1)</f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 s="15">
        <f>(((I1336/60)/60)/24)+DATE(1970,1,1)</f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 s="15">
        <f>(((I1337/60)/60)/24)+DATE(1970,1,1)</f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 s="15">
        <f>(((I1338/60)/60)/24)+DATE(1970,1,1)</f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 s="15">
        <f>(((I1339/60)/60)/24)+DATE(1970,1,1)</f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 s="15">
        <f>(((I1340/60)/60)/24)+DATE(1970,1,1)</f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 s="15">
        <f>(((I1341/60)/60)/24)+DATE(1970,1,1)</f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 s="15">
        <f>(((I1342/60)/60)/24)+DATE(1970,1,1)</f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 s="15">
        <f>(((I1343/60)/60)/24)+DATE(1970,1,1)</f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 s="15">
        <f>(((I1344/60)/60)/24)+DATE(1970,1,1)</f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 s="15">
        <f>(((I1345/60)/60)/24)+DATE(1970,1,1)</f>
        <v>42601.165972222225</v>
      </c>
    </row>
    <row r="1346" spans="1:19" ht="60" x14ac:dyDescent="0.25">
      <c r="A1346">
        <v>3551</v>
      </c>
      <c r="B1346" s="3" t="s">
        <v>3550</v>
      </c>
      <c r="C1346" s="3" t="s">
        <v>7661</v>
      </c>
      <c r="D1346" s="6">
        <v>1500</v>
      </c>
      <c r="E1346" s="8">
        <v>1527.5</v>
      </c>
      <c r="F1346" t="s">
        <v>8218</v>
      </c>
      <c r="G1346" t="s">
        <v>8223</v>
      </c>
      <c r="H1346" t="s">
        <v>8245</v>
      </c>
      <c r="I1346">
        <v>1400796420</v>
      </c>
      <c r="J1346">
        <v>1398342170</v>
      </c>
      <c r="K1346" t="b">
        <v>0</v>
      </c>
      <c r="L1346">
        <v>25</v>
      </c>
      <c r="M1346" t="b">
        <v>1</v>
      </c>
      <c r="N1346" t="s">
        <v>8269</v>
      </c>
      <c r="O1346">
        <f>ROUND(E1346/D1346*100,0)</f>
        <v>102</v>
      </c>
      <c r="P1346">
        <f>IFERROR(ROUND(E1346/L1346,2),0)</f>
        <v>61.1</v>
      </c>
      <c r="Q1346" s="10" t="s">
        <v>8315</v>
      </c>
      <c r="R1346" t="s">
        <v>8316</v>
      </c>
      <c r="S1346" s="15">
        <f>(((I1346/60)/60)/24)+DATE(1970,1,1)</f>
        <v>41781.921527777777</v>
      </c>
    </row>
    <row r="1347" spans="1:19" ht="45" x14ac:dyDescent="0.25">
      <c r="A1347">
        <v>3571</v>
      </c>
      <c r="B1347" s="3" t="s">
        <v>3570</v>
      </c>
      <c r="C1347" s="3" t="s">
        <v>7681</v>
      </c>
      <c r="D1347" s="6">
        <v>1500</v>
      </c>
      <c r="E1347" s="8">
        <v>1831</v>
      </c>
      <c r="F1347" t="s">
        <v>8218</v>
      </c>
      <c r="G1347" t="s">
        <v>8224</v>
      </c>
      <c r="H1347" t="s">
        <v>8246</v>
      </c>
      <c r="I1347">
        <v>1414701413</v>
      </c>
      <c r="J1347">
        <v>1412109413</v>
      </c>
      <c r="K1347" t="b">
        <v>0</v>
      </c>
      <c r="L1347">
        <v>25</v>
      </c>
      <c r="M1347" t="b">
        <v>1</v>
      </c>
      <c r="N1347" t="s">
        <v>8269</v>
      </c>
      <c r="O1347">
        <f>ROUND(E1347/D1347*100,0)</f>
        <v>122</v>
      </c>
      <c r="P1347">
        <f>IFERROR(ROUND(E1347/L1347,2),0)</f>
        <v>73.239999999999995</v>
      </c>
      <c r="Q1347" s="10" t="s">
        <v>8315</v>
      </c>
      <c r="R1347" t="s">
        <v>8316</v>
      </c>
      <c r="S1347" s="15">
        <f>(((I1347/60)/60)/24)+DATE(1970,1,1)</f>
        <v>41942.858946759261</v>
      </c>
    </row>
    <row r="1348" spans="1:19" ht="45" x14ac:dyDescent="0.25">
      <c r="A1348">
        <v>3578</v>
      </c>
      <c r="B1348" s="3" t="s">
        <v>3577</v>
      </c>
      <c r="C1348" s="3" t="s">
        <v>7688</v>
      </c>
      <c r="D1348" s="6">
        <v>1500</v>
      </c>
      <c r="E1348" s="8">
        <v>1500.2</v>
      </c>
      <c r="F1348" t="s">
        <v>8218</v>
      </c>
      <c r="G1348" t="s">
        <v>8224</v>
      </c>
      <c r="H1348" t="s">
        <v>8246</v>
      </c>
      <c r="I1348">
        <v>1462037777</v>
      </c>
      <c r="J1348">
        <v>1459445777</v>
      </c>
      <c r="K1348" t="b">
        <v>0</v>
      </c>
      <c r="L1348">
        <v>37</v>
      </c>
      <c r="M1348" t="b">
        <v>1</v>
      </c>
      <c r="N1348" t="s">
        <v>8269</v>
      </c>
      <c r="O1348">
        <f>ROUND(E1348/D1348*100,0)</f>
        <v>100</v>
      </c>
      <c r="P1348">
        <f>IFERROR(ROUND(E1348/L1348,2),0)</f>
        <v>40.549999999999997</v>
      </c>
      <c r="Q1348" s="10" t="s">
        <v>8315</v>
      </c>
      <c r="R1348" t="s">
        <v>8316</v>
      </c>
      <c r="S1348" s="15">
        <f>(((I1348/60)/60)/24)+DATE(1970,1,1)</f>
        <v>42490.733530092592</v>
      </c>
    </row>
    <row r="1349" spans="1:19" ht="60" x14ac:dyDescent="0.25">
      <c r="A1349">
        <v>3581</v>
      </c>
      <c r="B1349" s="3" t="s">
        <v>3580</v>
      </c>
      <c r="C1349" s="3" t="s">
        <v>7691</v>
      </c>
      <c r="D1349" s="6">
        <v>1500</v>
      </c>
      <c r="E1349" s="8">
        <v>1500</v>
      </c>
      <c r="F1349" t="s">
        <v>8218</v>
      </c>
      <c r="G1349" t="s">
        <v>8224</v>
      </c>
      <c r="H1349" t="s">
        <v>8246</v>
      </c>
      <c r="I1349">
        <v>1406719110</v>
      </c>
      <c r="J1349">
        <v>1405509510</v>
      </c>
      <c r="K1349" t="b">
        <v>0</v>
      </c>
      <c r="L1349">
        <v>45</v>
      </c>
      <c r="M1349" t="b">
        <v>1</v>
      </c>
      <c r="N1349" t="s">
        <v>8269</v>
      </c>
      <c r="O1349">
        <f>ROUND(E1349/D1349*100,0)</f>
        <v>100</v>
      </c>
      <c r="P1349">
        <f>IFERROR(ROUND(E1349/L1349,2),0)</f>
        <v>33.33</v>
      </c>
      <c r="Q1349" s="10" t="s">
        <v>8315</v>
      </c>
      <c r="R1349" t="s">
        <v>8316</v>
      </c>
      <c r="S1349" s="15">
        <f>(((I1349/60)/60)/24)+DATE(1970,1,1)</f>
        <v>41850.471180555556</v>
      </c>
    </row>
    <row r="1350" spans="1:19" ht="60" x14ac:dyDescent="0.25">
      <c r="A1350">
        <v>3603</v>
      </c>
      <c r="B1350" s="3" t="s">
        <v>3602</v>
      </c>
      <c r="C1350" s="3" t="s">
        <v>7713</v>
      </c>
      <c r="D1350" s="6">
        <v>1500</v>
      </c>
      <c r="E1350" s="8">
        <v>2560</v>
      </c>
      <c r="F1350" t="s">
        <v>8218</v>
      </c>
      <c r="G1350" t="s">
        <v>8223</v>
      </c>
      <c r="H1350" t="s">
        <v>8245</v>
      </c>
      <c r="I1350">
        <v>1446759880</v>
      </c>
      <c r="J1350">
        <v>1444164280</v>
      </c>
      <c r="K1350" t="b">
        <v>0</v>
      </c>
      <c r="L1350">
        <v>57</v>
      </c>
      <c r="M1350" t="b">
        <v>1</v>
      </c>
      <c r="N1350" t="s">
        <v>8269</v>
      </c>
      <c r="O1350">
        <f>ROUND(E1350/D1350*100,0)</f>
        <v>171</v>
      </c>
      <c r="P1350">
        <f>IFERROR(ROUND(E1350/L1350,2),0)</f>
        <v>44.91</v>
      </c>
      <c r="Q1350" s="10" t="s">
        <v>8315</v>
      </c>
      <c r="R1350" t="s">
        <v>8316</v>
      </c>
      <c r="S1350" s="15">
        <f>(((I1350/60)/60)/24)+DATE(1970,1,1)</f>
        <v>42313.906018518523</v>
      </c>
    </row>
    <row r="1351" spans="1:19" ht="60" x14ac:dyDescent="0.25">
      <c r="A1351">
        <v>3654</v>
      </c>
      <c r="B1351" s="3" t="s">
        <v>3651</v>
      </c>
      <c r="C1351" s="3" t="s">
        <v>7764</v>
      </c>
      <c r="D1351" s="6">
        <v>1500</v>
      </c>
      <c r="E1351" s="8">
        <v>2616</v>
      </c>
      <c r="F1351" t="s">
        <v>8218</v>
      </c>
      <c r="G1351" t="s">
        <v>8224</v>
      </c>
      <c r="H1351" t="s">
        <v>8246</v>
      </c>
      <c r="I1351">
        <v>1459702800</v>
      </c>
      <c r="J1351">
        <v>1457690386</v>
      </c>
      <c r="K1351" t="b">
        <v>0</v>
      </c>
      <c r="L1351">
        <v>38</v>
      </c>
      <c r="M1351" t="b">
        <v>1</v>
      </c>
      <c r="N1351" t="s">
        <v>8269</v>
      </c>
      <c r="O1351">
        <f>ROUND(E1351/D1351*100,0)</f>
        <v>174</v>
      </c>
      <c r="P1351">
        <f>IFERROR(ROUND(E1351/L1351,2),0)</f>
        <v>68.84</v>
      </c>
      <c r="Q1351" s="10" t="s">
        <v>8315</v>
      </c>
      <c r="R1351" t="s">
        <v>8316</v>
      </c>
      <c r="S1351" s="15">
        <f>(((I1351/60)/60)/24)+DATE(1970,1,1)</f>
        <v>42463.708333333328</v>
      </c>
    </row>
    <row r="1352" spans="1:19" ht="30" x14ac:dyDescent="0.25">
      <c r="A1352">
        <v>3658</v>
      </c>
      <c r="B1352" s="3" t="s">
        <v>3655</v>
      </c>
      <c r="C1352" s="3" t="s">
        <v>7768</v>
      </c>
      <c r="D1352" s="6">
        <v>1500</v>
      </c>
      <c r="E1352" s="8">
        <v>1510</v>
      </c>
      <c r="F1352" t="s">
        <v>8218</v>
      </c>
      <c r="G1352" t="s">
        <v>8223</v>
      </c>
      <c r="H1352" t="s">
        <v>8245</v>
      </c>
      <c r="I1352">
        <v>1404273540</v>
      </c>
      <c r="J1352">
        <v>1400272580</v>
      </c>
      <c r="K1352" t="b">
        <v>0</v>
      </c>
      <c r="L1352">
        <v>20</v>
      </c>
      <c r="M1352" t="b">
        <v>1</v>
      </c>
      <c r="N1352" t="s">
        <v>8269</v>
      </c>
      <c r="O1352">
        <f>ROUND(E1352/D1352*100,0)</f>
        <v>101</v>
      </c>
      <c r="P1352">
        <f>IFERROR(ROUND(E1352/L1352,2),0)</f>
        <v>75.5</v>
      </c>
      <c r="Q1352" s="10" t="s">
        <v>8315</v>
      </c>
      <c r="R1352" t="s">
        <v>8316</v>
      </c>
      <c r="S1352" s="15">
        <f>(((I1352/60)/60)/24)+DATE(1970,1,1)</f>
        <v>41822.165972222225</v>
      </c>
    </row>
    <row r="1353" spans="1:19" ht="60" x14ac:dyDescent="0.25">
      <c r="A1353">
        <v>3690</v>
      </c>
      <c r="B1353" s="3" t="s">
        <v>3687</v>
      </c>
      <c r="C1353" s="3" t="s">
        <v>7800</v>
      </c>
      <c r="D1353" s="6">
        <v>1500</v>
      </c>
      <c r="E1353" s="8">
        <v>1800</v>
      </c>
      <c r="F1353" t="s">
        <v>8218</v>
      </c>
      <c r="G1353" t="s">
        <v>8223</v>
      </c>
      <c r="H1353" t="s">
        <v>8245</v>
      </c>
      <c r="I1353">
        <v>1417101683</v>
      </c>
      <c r="J1353">
        <v>1414506083</v>
      </c>
      <c r="K1353" t="b">
        <v>0</v>
      </c>
      <c r="L1353">
        <v>31</v>
      </c>
      <c r="M1353" t="b">
        <v>1</v>
      </c>
      <c r="N1353" t="s">
        <v>8269</v>
      </c>
      <c r="O1353">
        <f>ROUND(E1353/D1353*100,0)</f>
        <v>120</v>
      </c>
      <c r="P1353">
        <f>IFERROR(ROUND(E1353/L1353,2),0)</f>
        <v>58.06</v>
      </c>
      <c r="Q1353" s="10" t="s">
        <v>8315</v>
      </c>
      <c r="R1353" t="s">
        <v>8316</v>
      </c>
      <c r="S1353" s="15">
        <f>(((I1353/60)/60)/24)+DATE(1970,1,1)</f>
        <v>41970.639849537038</v>
      </c>
    </row>
    <row r="1354" spans="1:19" ht="60" x14ac:dyDescent="0.25">
      <c r="A1354">
        <v>3701</v>
      </c>
      <c r="B1354" s="3" t="s">
        <v>3698</v>
      </c>
      <c r="C1354" s="3" t="s">
        <v>7811</v>
      </c>
      <c r="D1354" s="6">
        <v>1500</v>
      </c>
      <c r="E1354" s="8">
        <v>1505</v>
      </c>
      <c r="F1354" t="s">
        <v>8218</v>
      </c>
      <c r="G1354" t="s">
        <v>8224</v>
      </c>
      <c r="H1354" t="s">
        <v>8246</v>
      </c>
      <c r="I1354">
        <v>1433422793</v>
      </c>
      <c r="J1354">
        <v>1430830793</v>
      </c>
      <c r="K1354" t="b">
        <v>0</v>
      </c>
      <c r="L1354">
        <v>39</v>
      </c>
      <c r="M1354" t="b">
        <v>1</v>
      </c>
      <c r="N1354" t="s">
        <v>8269</v>
      </c>
      <c r="O1354">
        <f>ROUND(E1354/D1354*100,0)</f>
        <v>100</v>
      </c>
      <c r="P1354">
        <f>IFERROR(ROUND(E1354/L1354,2),0)</f>
        <v>38.590000000000003</v>
      </c>
      <c r="Q1354" s="10" t="s">
        <v>8315</v>
      </c>
      <c r="R1354" t="s">
        <v>8316</v>
      </c>
      <c r="S1354" s="15">
        <f>(((I1354/60)/60)/24)+DATE(1970,1,1)</f>
        <v>42159.541585648149</v>
      </c>
    </row>
    <row r="1355" spans="1:19" ht="45" x14ac:dyDescent="0.25">
      <c r="A1355">
        <v>3706</v>
      </c>
      <c r="B1355" s="3" t="s">
        <v>3703</v>
      </c>
      <c r="C1355" s="3" t="s">
        <v>7816</v>
      </c>
      <c r="D1355" s="6">
        <v>1500</v>
      </c>
      <c r="E1355" s="8">
        <v>1820</v>
      </c>
      <c r="F1355" t="s">
        <v>8218</v>
      </c>
      <c r="G1355" t="s">
        <v>8223</v>
      </c>
      <c r="H1355" t="s">
        <v>8245</v>
      </c>
      <c r="I1355">
        <v>1410558949</v>
      </c>
      <c r="J1355">
        <v>1409262949</v>
      </c>
      <c r="K1355" t="b">
        <v>0</v>
      </c>
      <c r="L1355">
        <v>13</v>
      </c>
      <c r="M1355" t="b">
        <v>1</v>
      </c>
      <c r="N1355" t="s">
        <v>8269</v>
      </c>
      <c r="O1355">
        <f>ROUND(E1355/D1355*100,0)</f>
        <v>121</v>
      </c>
      <c r="P1355">
        <f>IFERROR(ROUND(E1355/L1355,2),0)</f>
        <v>140</v>
      </c>
      <c r="Q1355" s="10" t="s">
        <v>8315</v>
      </c>
      <c r="R1355" t="s">
        <v>8316</v>
      </c>
      <c r="S1355" s="15">
        <f>(((I1355/60)/60)/24)+DATE(1970,1,1)</f>
        <v>41894.913761574076</v>
      </c>
    </row>
    <row r="1356" spans="1:19" ht="60" x14ac:dyDescent="0.25">
      <c r="A1356">
        <v>3722</v>
      </c>
      <c r="B1356" s="3" t="s">
        <v>3719</v>
      </c>
      <c r="C1356" s="3" t="s">
        <v>7832</v>
      </c>
      <c r="D1356" s="6">
        <v>1500</v>
      </c>
      <c r="E1356" s="8">
        <v>1668</v>
      </c>
      <c r="F1356" t="s">
        <v>8218</v>
      </c>
      <c r="G1356" t="s">
        <v>8228</v>
      </c>
      <c r="H1356" t="s">
        <v>8250</v>
      </c>
      <c r="I1356">
        <v>1455231540</v>
      </c>
      <c r="J1356">
        <v>1452614847</v>
      </c>
      <c r="K1356" t="b">
        <v>0</v>
      </c>
      <c r="L1356">
        <v>35</v>
      </c>
      <c r="M1356" t="b">
        <v>1</v>
      </c>
      <c r="N1356" t="s">
        <v>8269</v>
      </c>
      <c r="O1356">
        <f>ROUND(E1356/D1356*100,0)</f>
        <v>111</v>
      </c>
      <c r="P1356">
        <f>IFERROR(ROUND(E1356/L1356,2),0)</f>
        <v>47.66</v>
      </c>
      <c r="Q1356" s="10" t="s">
        <v>8315</v>
      </c>
      <c r="R1356" t="s">
        <v>8316</v>
      </c>
      <c r="S1356" s="15">
        <f>(((I1356/60)/60)/24)+DATE(1970,1,1)</f>
        <v>42411.957638888889</v>
      </c>
    </row>
    <row r="1357" spans="1:19" ht="30" x14ac:dyDescent="0.25">
      <c r="A1357">
        <v>3758</v>
      </c>
      <c r="B1357" s="3" t="s">
        <v>3755</v>
      </c>
      <c r="C1357" s="3" t="s">
        <v>7868</v>
      </c>
      <c r="D1357" s="6">
        <v>1500</v>
      </c>
      <c r="E1357" s="8">
        <v>1535</v>
      </c>
      <c r="F1357" t="s">
        <v>8218</v>
      </c>
      <c r="G1357" t="s">
        <v>8223</v>
      </c>
      <c r="H1357" t="s">
        <v>8245</v>
      </c>
      <c r="I1357">
        <v>1400475600</v>
      </c>
      <c r="J1357">
        <v>1397819938</v>
      </c>
      <c r="K1357" t="b">
        <v>0</v>
      </c>
      <c r="L1357">
        <v>26</v>
      </c>
      <c r="M1357" t="b">
        <v>1</v>
      </c>
      <c r="N1357" t="s">
        <v>8303</v>
      </c>
      <c r="O1357">
        <f>ROUND(E1357/D1357*100,0)</f>
        <v>102</v>
      </c>
      <c r="P1357">
        <f>IFERROR(ROUND(E1357/L1357,2),0)</f>
        <v>59.04</v>
      </c>
      <c r="Q1357" s="10" t="s">
        <v>8315</v>
      </c>
      <c r="R1357" t="s">
        <v>8357</v>
      </c>
      <c r="S1357" s="15">
        <f>(((I1357/60)/60)/24)+DATE(1970,1,1)</f>
        <v>41778.208333333336</v>
      </c>
    </row>
    <row r="1358" spans="1:19" ht="45" x14ac:dyDescent="0.25">
      <c r="A1358">
        <v>3764</v>
      </c>
      <c r="B1358" s="3" t="s">
        <v>3761</v>
      </c>
      <c r="C1358" s="3" t="s">
        <v>7874</v>
      </c>
      <c r="D1358" s="6">
        <v>1500</v>
      </c>
      <c r="E1358" s="8">
        <v>1500</v>
      </c>
      <c r="F1358" t="s">
        <v>8218</v>
      </c>
      <c r="G1358" t="s">
        <v>8223</v>
      </c>
      <c r="H1358" t="s">
        <v>8245</v>
      </c>
      <c r="I1358">
        <v>1464482160</v>
      </c>
      <c r="J1358">
        <v>1462824832</v>
      </c>
      <c r="K1358" t="b">
        <v>0</v>
      </c>
      <c r="L1358">
        <v>27</v>
      </c>
      <c r="M1358" t="b">
        <v>1</v>
      </c>
      <c r="N1358" t="s">
        <v>8303</v>
      </c>
      <c r="O1358">
        <f>ROUND(E1358/D1358*100,0)</f>
        <v>100</v>
      </c>
      <c r="P1358">
        <f>IFERROR(ROUND(E1358/L1358,2),0)</f>
        <v>55.56</v>
      </c>
      <c r="Q1358" s="10" t="s">
        <v>8315</v>
      </c>
      <c r="R1358" t="s">
        <v>8357</v>
      </c>
      <c r="S1358" s="15">
        <f>(((I1358/60)/60)/24)+DATE(1970,1,1)</f>
        <v>42519.024999999994</v>
      </c>
    </row>
    <row r="1359" spans="1:19" ht="60" x14ac:dyDescent="0.25">
      <c r="A1359">
        <v>3810</v>
      </c>
      <c r="B1359" s="3" t="s">
        <v>3807</v>
      </c>
      <c r="C1359" s="3" t="s">
        <v>7920</v>
      </c>
      <c r="D1359" s="6">
        <v>1500</v>
      </c>
      <c r="E1359" s="8">
        <v>1826</v>
      </c>
      <c r="F1359" t="s">
        <v>8218</v>
      </c>
      <c r="G1359" t="s">
        <v>8223</v>
      </c>
      <c r="H1359" t="s">
        <v>8245</v>
      </c>
      <c r="I1359">
        <v>1426965758</v>
      </c>
      <c r="J1359">
        <v>1424377358</v>
      </c>
      <c r="K1359" t="b">
        <v>0</v>
      </c>
      <c r="L1359">
        <v>26</v>
      </c>
      <c r="M1359" t="b">
        <v>1</v>
      </c>
      <c r="N1359" t="s">
        <v>8269</v>
      </c>
      <c r="O1359">
        <f>ROUND(E1359/D1359*100,0)</f>
        <v>122</v>
      </c>
      <c r="P1359">
        <f>IFERROR(ROUND(E1359/L1359,2),0)</f>
        <v>70.23</v>
      </c>
      <c r="Q1359" s="10" t="s">
        <v>8315</v>
      </c>
      <c r="R1359" t="s">
        <v>8316</v>
      </c>
      <c r="S1359" s="15">
        <f>(((I1359/60)/60)/24)+DATE(1970,1,1)</f>
        <v>42084.807384259257</v>
      </c>
    </row>
    <row r="1360" spans="1:19" ht="60" x14ac:dyDescent="0.25">
      <c r="A1360">
        <v>3814</v>
      </c>
      <c r="B1360" s="3" t="s">
        <v>3811</v>
      </c>
      <c r="C1360" s="3" t="s">
        <v>7924</v>
      </c>
      <c r="D1360" s="6">
        <v>1500</v>
      </c>
      <c r="E1360" s="8">
        <v>2102</v>
      </c>
      <c r="F1360" t="s">
        <v>8218</v>
      </c>
      <c r="G1360" t="s">
        <v>8223</v>
      </c>
      <c r="H1360" t="s">
        <v>8245</v>
      </c>
      <c r="I1360">
        <v>1427860740</v>
      </c>
      <c r="J1360">
        <v>1424727712</v>
      </c>
      <c r="K1360" t="b">
        <v>0</v>
      </c>
      <c r="L1360">
        <v>34</v>
      </c>
      <c r="M1360" t="b">
        <v>1</v>
      </c>
      <c r="N1360" t="s">
        <v>8269</v>
      </c>
      <c r="O1360">
        <f>ROUND(E1360/D1360*100,0)</f>
        <v>140</v>
      </c>
      <c r="P1360">
        <f>IFERROR(ROUND(E1360/L1360,2),0)</f>
        <v>61.82</v>
      </c>
      <c r="Q1360" s="10" t="s">
        <v>8315</v>
      </c>
      <c r="R1360" t="s">
        <v>8316</v>
      </c>
      <c r="S1360" s="15">
        <f>(((I1360/60)/60)/24)+DATE(1970,1,1)</f>
        <v>42095.165972222225</v>
      </c>
    </row>
    <row r="1361" spans="1:19" ht="60" x14ac:dyDescent="0.25">
      <c r="A1361">
        <v>3816</v>
      </c>
      <c r="B1361" s="3" t="s">
        <v>3813</v>
      </c>
      <c r="C1361" s="3" t="s">
        <v>7926</v>
      </c>
      <c r="D1361" s="6">
        <v>1500</v>
      </c>
      <c r="E1361" s="8">
        <v>1788.57</v>
      </c>
      <c r="F1361" t="s">
        <v>8218</v>
      </c>
      <c r="G1361" t="s">
        <v>8223</v>
      </c>
      <c r="H1361" t="s">
        <v>8245</v>
      </c>
      <c r="I1361">
        <v>1405614823</v>
      </c>
      <c r="J1361">
        <v>1403022823</v>
      </c>
      <c r="K1361" t="b">
        <v>0</v>
      </c>
      <c r="L1361">
        <v>37</v>
      </c>
      <c r="M1361" t="b">
        <v>1</v>
      </c>
      <c r="N1361" t="s">
        <v>8269</v>
      </c>
      <c r="O1361">
        <f>ROUND(E1361/D1361*100,0)</f>
        <v>119</v>
      </c>
      <c r="P1361">
        <f>IFERROR(ROUND(E1361/L1361,2),0)</f>
        <v>48.34</v>
      </c>
      <c r="Q1361" s="10" t="s">
        <v>8315</v>
      </c>
      <c r="R1361" t="s">
        <v>8316</v>
      </c>
      <c r="S1361" s="15">
        <f>(((I1361/60)/60)/24)+DATE(1970,1,1)</f>
        <v>41837.690081018518</v>
      </c>
    </row>
    <row r="1362" spans="1:19" ht="60" x14ac:dyDescent="0.25">
      <c r="A1362">
        <v>1020</v>
      </c>
      <c r="B1362" s="3" t="s">
        <v>1021</v>
      </c>
      <c r="C1362" s="3" t="s">
        <v>5130</v>
      </c>
      <c r="D1362" s="6">
        <v>1550</v>
      </c>
      <c r="E1362" s="8">
        <v>3186</v>
      </c>
      <c r="F1362" t="s">
        <v>8218</v>
      </c>
      <c r="G1362" t="s">
        <v>8228</v>
      </c>
      <c r="H1362" t="s">
        <v>8250</v>
      </c>
      <c r="I1362">
        <v>1433206020</v>
      </c>
      <c r="J1362">
        <v>1430617209</v>
      </c>
      <c r="K1362" t="b">
        <v>0</v>
      </c>
      <c r="L1362">
        <v>30</v>
      </c>
      <c r="M1362" t="b">
        <v>1</v>
      </c>
      <c r="N1362" t="s">
        <v>8278</v>
      </c>
      <c r="O1362">
        <f>ROUND(E1362/D1362*100,0)</f>
        <v>206</v>
      </c>
      <c r="P1362">
        <f>IFERROR(ROUND(E1362/L1362,2),0)</f>
        <v>106.2</v>
      </c>
      <c r="Q1362" s="10" t="s">
        <v>8323</v>
      </c>
      <c r="R1362" t="s">
        <v>8328</v>
      </c>
      <c r="S1362" s="15">
        <f>(((I1362/60)/60)/24)+DATE(1970,1,1)</f>
        <v>42157.032638888893</v>
      </c>
    </row>
    <row r="1363" spans="1:19" ht="60" x14ac:dyDescent="0.25">
      <c r="A1363">
        <v>3497</v>
      </c>
      <c r="B1363" s="3" t="s">
        <v>3496</v>
      </c>
      <c r="C1363" s="3" t="s">
        <v>7607</v>
      </c>
      <c r="D1363" s="6">
        <v>1551</v>
      </c>
      <c r="E1363" s="8">
        <v>1686</v>
      </c>
      <c r="F1363" t="s">
        <v>8218</v>
      </c>
      <c r="G1363" t="s">
        <v>8223</v>
      </c>
      <c r="H1363" t="s">
        <v>8245</v>
      </c>
      <c r="I1363">
        <v>1464904800</v>
      </c>
      <c r="J1363">
        <v>1463852904</v>
      </c>
      <c r="K1363" t="b">
        <v>0</v>
      </c>
      <c r="L1363">
        <v>49</v>
      </c>
      <c r="M1363" t="b">
        <v>1</v>
      </c>
      <c r="N1363" t="s">
        <v>8269</v>
      </c>
      <c r="O1363">
        <f>ROUND(E1363/D1363*100,0)</f>
        <v>109</v>
      </c>
      <c r="P1363">
        <f>IFERROR(ROUND(E1363/L1363,2),0)</f>
        <v>34.409999999999997</v>
      </c>
      <c r="Q1363" s="10" t="s">
        <v>8315</v>
      </c>
      <c r="R1363" t="s">
        <v>8316</v>
      </c>
      <c r="S1363" s="15">
        <f>(((I1363/60)/60)/24)+DATE(1970,1,1)</f>
        <v>42523.916666666672</v>
      </c>
    </row>
    <row r="1364" spans="1:19" ht="45" x14ac:dyDescent="0.25">
      <c r="A1364">
        <v>2549</v>
      </c>
      <c r="B1364" s="3" t="s">
        <v>2549</v>
      </c>
      <c r="C1364" s="3" t="s">
        <v>6659</v>
      </c>
      <c r="D1364" s="6">
        <v>1570</v>
      </c>
      <c r="E1364" s="8">
        <v>1614</v>
      </c>
      <c r="F1364" t="s">
        <v>8218</v>
      </c>
      <c r="G1364" t="s">
        <v>8224</v>
      </c>
      <c r="H1364" t="s">
        <v>8246</v>
      </c>
      <c r="I1364">
        <v>1370019600</v>
      </c>
      <c r="J1364">
        <v>1366999870</v>
      </c>
      <c r="K1364" t="b">
        <v>0</v>
      </c>
      <c r="L1364">
        <v>37</v>
      </c>
      <c r="M1364" t="b">
        <v>1</v>
      </c>
      <c r="N1364" t="s">
        <v>8298</v>
      </c>
      <c r="O1364">
        <f>ROUND(E1364/D1364*100,0)</f>
        <v>103</v>
      </c>
      <c r="P1364">
        <f>IFERROR(ROUND(E1364/L1364,2),0)</f>
        <v>43.62</v>
      </c>
      <c r="Q1364" s="10" t="s">
        <v>8323</v>
      </c>
      <c r="R1364" t="s">
        <v>8352</v>
      </c>
      <c r="S1364" s="15">
        <f>(((I1364/60)/60)/24)+DATE(1970,1,1)</f>
        <v>41425.708333333336</v>
      </c>
    </row>
    <row r="1365" spans="1:19" ht="60" x14ac:dyDescent="0.25">
      <c r="A1365">
        <v>2008</v>
      </c>
      <c r="B1365" s="3" t="s">
        <v>2009</v>
      </c>
      <c r="C1365" s="3" t="s">
        <v>6118</v>
      </c>
      <c r="D1365" s="6">
        <v>1570.79</v>
      </c>
      <c r="E1365" s="8">
        <v>1839</v>
      </c>
      <c r="F1365" t="s">
        <v>8218</v>
      </c>
      <c r="G1365" t="s">
        <v>8223</v>
      </c>
      <c r="H1365" t="s">
        <v>8245</v>
      </c>
      <c r="I1365">
        <v>1316442622</v>
      </c>
      <c r="J1365">
        <v>1312641022</v>
      </c>
      <c r="K1365" t="b">
        <v>1</v>
      </c>
      <c r="L1365">
        <v>41</v>
      </c>
      <c r="M1365" t="b">
        <v>1</v>
      </c>
      <c r="N1365" t="s">
        <v>8293</v>
      </c>
      <c r="O1365">
        <f>ROUND(E1365/D1365*100,0)</f>
        <v>117</v>
      </c>
      <c r="P1365">
        <f>IFERROR(ROUND(E1365/L1365,2),0)</f>
        <v>44.85</v>
      </c>
      <c r="Q1365" s="10" t="s">
        <v>8317</v>
      </c>
      <c r="R1365" t="s">
        <v>8347</v>
      </c>
      <c r="S1365" s="15">
        <f>(((I1365/60)/60)/24)+DATE(1970,1,1)</f>
        <v>40805.604421296295</v>
      </c>
    </row>
    <row r="1366" spans="1:19" ht="60" x14ac:dyDescent="0.25">
      <c r="A1366">
        <v>824</v>
      </c>
      <c r="B1366" s="3" t="s">
        <v>825</v>
      </c>
      <c r="C1366" s="3" t="s">
        <v>4934</v>
      </c>
      <c r="D1366" s="6">
        <v>1600</v>
      </c>
      <c r="E1366" s="8">
        <v>2150.1</v>
      </c>
      <c r="F1366" t="s">
        <v>8218</v>
      </c>
      <c r="G1366" t="s">
        <v>8223</v>
      </c>
      <c r="H1366" t="s">
        <v>8245</v>
      </c>
      <c r="I1366">
        <v>1271573940</v>
      </c>
      <c r="J1366">
        <v>1268459318</v>
      </c>
      <c r="K1366" t="b">
        <v>0</v>
      </c>
      <c r="L1366">
        <v>54</v>
      </c>
      <c r="M1366" t="b">
        <v>1</v>
      </c>
      <c r="N1366" t="s">
        <v>8274</v>
      </c>
      <c r="O1366">
        <f>ROUND(E1366/D1366*100,0)</f>
        <v>134</v>
      </c>
      <c r="P1366">
        <f>IFERROR(ROUND(E1366/L1366,2),0)</f>
        <v>39.82</v>
      </c>
      <c r="Q1366" s="10" t="s">
        <v>8323</v>
      </c>
      <c r="R1366" t="s">
        <v>8324</v>
      </c>
      <c r="S1366" s="15">
        <f>(((I1366/60)/60)/24)+DATE(1970,1,1)</f>
        <v>40286.290972222225</v>
      </c>
    </row>
    <row r="1367" spans="1:19" ht="60" x14ac:dyDescent="0.25">
      <c r="A1367">
        <v>1479</v>
      </c>
      <c r="B1367" s="3" t="s">
        <v>1480</v>
      </c>
      <c r="C1367" s="3" t="s">
        <v>5589</v>
      </c>
      <c r="D1367" s="6">
        <v>1600</v>
      </c>
      <c r="E1367" s="8">
        <v>2198</v>
      </c>
      <c r="F1367" t="s">
        <v>8218</v>
      </c>
      <c r="G1367" t="s">
        <v>8223</v>
      </c>
      <c r="H1367" t="s">
        <v>8245</v>
      </c>
      <c r="I1367">
        <v>1399694340</v>
      </c>
      <c r="J1367">
        <v>1398448389</v>
      </c>
      <c r="K1367" t="b">
        <v>1</v>
      </c>
      <c r="L1367">
        <v>71</v>
      </c>
      <c r="M1367" t="b">
        <v>1</v>
      </c>
      <c r="N1367" t="s">
        <v>8286</v>
      </c>
      <c r="O1367">
        <f>ROUND(E1367/D1367*100,0)</f>
        <v>137</v>
      </c>
      <c r="P1367">
        <f>IFERROR(ROUND(E1367/L1367,2),0)</f>
        <v>30.96</v>
      </c>
      <c r="Q1367" s="10" t="s">
        <v>8320</v>
      </c>
      <c r="R1367" t="s">
        <v>8340</v>
      </c>
      <c r="S1367" s="15">
        <f>(((I1367/60)/60)/24)+DATE(1970,1,1)</f>
        <v>41769.165972222225</v>
      </c>
    </row>
    <row r="1368" spans="1:19" ht="45" x14ac:dyDescent="0.25">
      <c r="A1368">
        <v>3244</v>
      </c>
      <c r="B1368" s="3" t="s">
        <v>3244</v>
      </c>
      <c r="C1368" s="3" t="s">
        <v>7354</v>
      </c>
      <c r="D1368" s="6">
        <v>1600</v>
      </c>
      <c r="E1368" s="8">
        <v>1647</v>
      </c>
      <c r="F1368" t="s">
        <v>8218</v>
      </c>
      <c r="G1368" t="s">
        <v>8224</v>
      </c>
      <c r="H1368" t="s">
        <v>8246</v>
      </c>
      <c r="I1368">
        <v>1480613982</v>
      </c>
      <c r="J1368">
        <v>1478018382</v>
      </c>
      <c r="K1368" t="b">
        <v>0</v>
      </c>
      <c r="L1368">
        <v>69</v>
      </c>
      <c r="M1368" t="b">
        <v>1</v>
      </c>
      <c r="N1368" t="s">
        <v>8269</v>
      </c>
      <c r="O1368">
        <f>ROUND(E1368/D1368*100,0)</f>
        <v>103</v>
      </c>
      <c r="P1368">
        <f>IFERROR(ROUND(E1368/L1368,2),0)</f>
        <v>23.87</v>
      </c>
      <c r="Q1368" s="10" t="s">
        <v>8315</v>
      </c>
      <c r="R1368" t="s">
        <v>8316</v>
      </c>
      <c r="S1368" s="15">
        <f>(((I1368/60)/60)/24)+DATE(1970,1,1)</f>
        <v>42705.735902777778</v>
      </c>
    </row>
    <row r="1369" spans="1:19" ht="60" x14ac:dyDescent="0.25">
      <c r="A1369">
        <v>3594</v>
      </c>
      <c r="B1369" s="3" t="s">
        <v>3593</v>
      </c>
      <c r="C1369" s="3" t="s">
        <v>7704</v>
      </c>
      <c r="D1369" s="6">
        <v>1600</v>
      </c>
      <c r="E1369" s="8">
        <v>2015</v>
      </c>
      <c r="F1369" t="s">
        <v>8218</v>
      </c>
      <c r="G1369" t="s">
        <v>8223</v>
      </c>
      <c r="H1369" t="s">
        <v>8245</v>
      </c>
      <c r="I1369">
        <v>1472952982</v>
      </c>
      <c r="J1369">
        <v>1470792982</v>
      </c>
      <c r="K1369" t="b">
        <v>0</v>
      </c>
      <c r="L1369">
        <v>36</v>
      </c>
      <c r="M1369" t="b">
        <v>1</v>
      </c>
      <c r="N1369" t="s">
        <v>8269</v>
      </c>
      <c r="O1369">
        <f>ROUND(E1369/D1369*100,0)</f>
        <v>126</v>
      </c>
      <c r="P1369">
        <f>IFERROR(ROUND(E1369/L1369,2),0)</f>
        <v>55.97</v>
      </c>
      <c r="Q1369" s="10" t="s">
        <v>8315</v>
      </c>
      <c r="R1369" t="s">
        <v>8316</v>
      </c>
      <c r="S1369" s="15">
        <f>(((I1369/60)/60)/24)+DATE(1970,1,1)</f>
        <v>42617.066921296297</v>
      </c>
    </row>
    <row r="1370" spans="1:19" ht="60" x14ac:dyDescent="0.25">
      <c r="A1370">
        <v>3485</v>
      </c>
      <c r="B1370" s="3" t="s">
        <v>3484</v>
      </c>
      <c r="C1370" s="3" t="s">
        <v>7595</v>
      </c>
      <c r="D1370" s="6">
        <v>1650</v>
      </c>
      <c r="E1370" s="8">
        <v>1660</v>
      </c>
      <c r="F1370" t="s">
        <v>8218</v>
      </c>
      <c r="G1370" t="s">
        <v>8223</v>
      </c>
      <c r="H1370" t="s">
        <v>8245</v>
      </c>
      <c r="I1370">
        <v>1454431080</v>
      </c>
      <c r="J1370">
        <v>1451839080</v>
      </c>
      <c r="K1370" t="b">
        <v>0</v>
      </c>
      <c r="L1370">
        <v>30</v>
      </c>
      <c r="M1370" t="b">
        <v>1</v>
      </c>
      <c r="N1370" t="s">
        <v>8269</v>
      </c>
      <c r="O1370">
        <f>ROUND(E1370/D1370*100,0)</f>
        <v>101</v>
      </c>
      <c r="P1370">
        <f>IFERROR(ROUND(E1370/L1370,2),0)</f>
        <v>55.33</v>
      </c>
      <c r="Q1370" s="10" t="s">
        <v>8315</v>
      </c>
      <c r="R1370" t="s">
        <v>8316</v>
      </c>
      <c r="S1370" s="15">
        <f>(((I1370/60)/60)/24)+DATE(1970,1,1)</f>
        <v>42402.693055555559</v>
      </c>
    </row>
    <row r="1371" spans="1:19" ht="60" x14ac:dyDescent="0.25">
      <c r="A1371">
        <v>3498</v>
      </c>
      <c r="B1371" s="3" t="s">
        <v>3497</v>
      </c>
      <c r="C1371" s="3" t="s">
        <v>7608</v>
      </c>
      <c r="D1371" s="6">
        <v>1650</v>
      </c>
      <c r="E1371" s="8">
        <v>1690</v>
      </c>
      <c r="F1371" t="s">
        <v>8218</v>
      </c>
      <c r="G1371" t="s">
        <v>8228</v>
      </c>
      <c r="H1371" t="s">
        <v>8250</v>
      </c>
      <c r="I1371">
        <v>1464471840</v>
      </c>
      <c r="J1371">
        <v>1459309704</v>
      </c>
      <c r="K1371" t="b">
        <v>0</v>
      </c>
      <c r="L1371">
        <v>42</v>
      </c>
      <c r="M1371" t="b">
        <v>1</v>
      </c>
      <c r="N1371" t="s">
        <v>8269</v>
      </c>
      <c r="O1371">
        <f>ROUND(E1371/D1371*100,0)</f>
        <v>102</v>
      </c>
      <c r="P1371">
        <f>IFERROR(ROUND(E1371/L1371,2),0)</f>
        <v>40.24</v>
      </c>
      <c r="Q1371" s="10" t="s">
        <v>8315</v>
      </c>
      <c r="R1371" t="s">
        <v>8316</v>
      </c>
      <c r="S1371" s="15">
        <f>(((I1371/60)/60)/24)+DATE(1970,1,1)</f>
        <v>42518.905555555553</v>
      </c>
    </row>
    <row r="1372" spans="1:19" ht="45" x14ac:dyDescent="0.25">
      <c r="A1372">
        <v>3528</v>
      </c>
      <c r="B1372" s="3" t="s">
        <v>3527</v>
      </c>
      <c r="C1372" s="3" t="s">
        <v>7638</v>
      </c>
      <c r="D1372" s="6">
        <v>1650</v>
      </c>
      <c r="E1372" s="8">
        <v>1669</v>
      </c>
      <c r="F1372" t="s">
        <v>8218</v>
      </c>
      <c r="G1372" t="s">
        <v>8224</v>
      </c>
      <c r="H1372" t="s">
        <v>8246</v>
      </c>
      <c r="I1372">
        <v>1484740918</v>
      </c>
      <c r="J1372">
        <v>1483012918</v>
      </c>
      <c r="K1372" t="b">
        <v>0</v>
      </c>
      <c r="L1372">
        <v>37</v>
      </c>
      <c r="M1372" t="b">
        <v>1</v>
      </c>
      <c r="N1372" t="s">
        <v>8269</v>
      </c>
      <c r="O1372">
        <f>ROUND(E1372/D1372*100,0)</f>
        <v>101</v>
      </c>
      <c r="P1372">
        <f>IFERROR(ROUND(E1372/L1372,2),0)</f>
        <v>45.11</v>
      </c>
      <c r="Q1372" s="10" t="s">
        <v>8315</v>
      </c>
      <c r="R1372" t="s">
        <v>8316</v>
      </c>
      <c r="S1372" s="15">
        <f>(((I1372/60)/60)/24)+DATE(1970,1,1)</f>
        <v>42753.50136574074</v>
      </c>
    </row>
    <row r="1373" spans="1:19" ht="45" x14ac:dyDescent="0.25">
      <c r="A1373">
        <v>789</v>
      </c>
      <c r="B1373" s="3" t="s">
        <v>790</v>
      </c>
      <c r="C1373" s="3" t="s">
        <v>4899</v>
      </c>
      <c r="D1373" s="6">
        <v>1700</v>
      </c>
      <c r="E1373" s="8">
        <v>1860</v>
      </c>
      <c r="F1373" t="s">
        <v>8218</v>
      </c>
      <c r="G1373" t="s">
        <v>8223</v>
      </c>
      <c r="H1373" t="s">
        <v>8245</v>
      </c>
      <c r="I1373">
        <v>1358755140</v>
      </c>
      <c r="J1373">
        <v>1357187280</v>
      </c>
      <c r="K1373" t="b">
        <v>0</v>
      </c>
      <c r="L1373">
        <v>14</v>
      </c>
      <c r="M1373" t="b">
        <v>1</v>
      </c>
      <c r="N1373" t="s">
        <v>8274</v>
      </c>
      <c r="O1373">
        <f>ROUND(E1373/D1373*100,0)</f>
        <v>109</v>
      </c>
      <c r="P1373">
        <f>IFERROR(ROUND(E1373/L1373,2),0)</f>
        <v>132.86000000000001</v>
      </c>
      <c r="Q1373" s="10" t="s">
        <v>8323</v>
      </c>
      <c r="R1373" t="s">
        <v>8324</v>
      </c>
      <c r="S1373" s="15">
        <f>(((I1373/60)/60)/24)+DATE(1970,1,1)</f>
        <v>41295.332638888889</v>
      </c>
    </row>
    <row r="1374" spans="1:19" ht="60" x14ac:dyDescent="0.25">
      <c r="A1374">
        <v>1292</v>
      </c>
      <c r="B1374" s="3" t="s">
        <v>1293</v>
      </c>
      <c r="C1374" s="3" t="s">
        <v>5402</v>
      </c>
      <c r="D1374" s="6">
        <v>1700</v>
      </c>
      <c r="E1374" s="8">
        <v>1870</v>
      </c>
      <c r="F1374" t="s">
        <v>8218</v>
      </c>
      <c r="G1374" t="s">
        <v>8224</v>
      </c>
      <c r="H1374" t="s">
        <v>8246</v>
      </c>
      <c r="I1374">
        <v>1444172340</v>
      </c>
      <c r="J1374">
        <v>1441822828</v>
      </c>
      <c r="K1374" t="b">
        <v>0</v>
      </c>
      <c r="L1374">
        <v>52</v>
      </c>
      <c r="M1374" t="b">
        <v>1</v>
      </c>
      <c r="N1374" t="s">
        <v>8269</v>
      </c>
      <c r="O1374">
        <f>ROUND(E1374/D1374*100,0)</f>
        <v>110</v>
      </c>
      <c r="P1374">
        <f>IFERROR(ROUND(E1374/L1374,2),0)</f>
        <v>35.96</v>
      </c>
      <c r="Q1374" s="10" t="s">
        <v>8315</v>
      </c>
      <c r="R1374" t="s">
        <v>8316</v>
      </c>
      <c r="S1374" s="15">
        <f>(((I1374/60)/60)/24)+DATE(1970,1,1)</f>
        <v>42283.957638888889</v>
      </c>
    </row>
    <row r="1375" spans="1:19" ht="45" x14ac:dyDescent="0.25">
      <c r="A1375">
        <v>1672</v>
      </c>
      <c r="B1375" s="3" t="s">
        <v>1673</v>
      </c>
      <c r="C1375" s="3" t="s">
        <v>5782</v>
      </c>
      <c r="D1375" s="6">
        <v>1700</v>
      </c>
      <c r="E1375" s="8">
        <v>1920</v>
      </c>
      <c r="F1375" t="s">
        <v>8218</v>
      </c>
      <c r="G1375" t="s">
        <v>8223</v>
      </c>
      <c r="H1375" t="s">
        <v>8245</v>
      </c>
      <c r="I1375">
        <v>1338824730</v>
      </c>
      <c r="J1375">
        <v>1336232730</v>
      </c>
      <c r="K1375" t="b">
        <v>0</v>
      </c>
      <c r="L1375">
        <v>49</v>
      </c>
      <c r="M1375" t="b">
        <v>1</v>
      </c>
      <c r="N1375" t="s">
        <v>8290</v>
      </c>
      <c r="O1375">
        <f>ROUND(E1375/D1375*100,0)</f>
        <v>113</v>
      </c>
      <c r="P1375">
        <f>IFERROR(ROUND(E1375/L1375,2),0)</f>
        <v>39.18</v>
      </c>
      <c r="Q1375" s="10" t="s">
        <v>8323</v>
      </c>
      <c r="R1375" t="s">
        <v>8344</v>
      </c>
      <c r="S1375" s="15">
        <f>(((I1375/60)/60)/24)+DATE(1970,1,1)</f>
        <v>41064.656597222223</v>
      </c>
    </row>
    <row r="1376" spans="1:19" ht="45" x14ac:dyDescent="0.25">
      <c r="A1376">
        <v>3417</v>
      </c>
      <c r="B1376" s="3" t="s">
        <v>3416</v>
      </c>
      <c r="C1376" s="3" t="s">
        <v>7527</v>
      </c>
      <c r="D1376" s="6">
        <v>1700</v>
      </c>
      <c r="E1376" s="8">
        <v>1700.01</v>
      </c>
      <c r="F1376" t="s">
        <v>8218</v>
      </c>
      <c r="G1376" t="s">
        <v>8223</v>
      </c>
      <c r="H1376" t="s">
        <v>8245</v>
      </c>
      <c r="I1376">
        <v>1414284180</v>
      </c>
      <c r="J1376">
        <v>1410558948</v>
      </c>
      <c r="K1376" t="b">
        <v>0</v>
      </c>
      <c r="L1376">
        <v>45</v>
      </c>
      <c r="M1376" t="b">
        <v>1</v>
      </c>
      <c r="N1376" t="s">
        <v>8269</v>
      </c>
      <c r="O1376">
        <f>ROUND(E1376/D1376*100,0)</f>
        <v>100</v>
      </c>
      <c r="P1376">
        <f>IFERROR(ROUND(E1376/L1376,2),0)</f>
        <v>37.78</v>
      </c>
      <c r="Q1376" s="10" t="s">
        <v>8315</v>
      </c>
      <c r="R1376" t="s">
        <v>8316</v>
      </c>
      <c r="S1376" s="15">
        <f>(((I1376/60)/60)/24)+DATE(1970,1,1)</f>
        <v>41938.029861111114</v>
      </c>
    </row>
    <row r="1377" spans="1:19" ht="30" x14ac:dyDescent="0.25">
      <c r="A1377">
        <v>2603</v>
      </c>
      <c r="B1377" s="3" t="s">
        <v>2603</v>
      </c>
      <c r="C1377" s="3" t="s">
        <v>6713</v>
      </c>
      <c r="D1377" s="6">
        <v>1750</v>
      </c>
      <c r="E1377" s="8">
        <v>1776</v>
      </c>
      <c r="F1377" t="s">
        <v>8218</v>
      </c>
      <c r="G1377" t="s">
        <v>8223</v>
      </c>
      <c r="H1377" t="s">
        <v>8245</v>
      </c>
      <c r="I1377">
        <v>1387835654</v>
      </c>
      <c r="J1377">
        <v>1386626054</v>
      </c>
      <c r="K1377" t="b">
        <v>1</v>
      </c>
      <c r="L1377">
        <v>50</v>
      </c>
      <c r="M1377" t="b">
        <v>1</v>
      </c>
      <c r="N1377" t="s">
        <v>8299</v>
      </c>
      <c r="O1377">
        <f>ROUND(E1377/D1377*100,0)</f>
        <v>101</v>
      </c>
      <c r="P1377">
        <f>IFERROR(ROUND(E1377/L1377,2),0)</f>
        <v>35.520000000000003</v>
      </c>
      <c r="Q1377" s="10" t="s">
        <v>8317</v>
      </c>
      <c r="R1377" t="s">
        <v>8353</v>
      </c>
      <c r="S1377" s="15">
        <f>(((I1377/60)/60)/24)+DATE(1970,1,1)</f>
        <v>41631.912662037037</v>
      </c>
    </row>
    <row r="1378" spans="1:19" ht="60" x14ac:dyDescent="0.25">
      <c r="A1378">
        <v>3030</v>
      </c>
      <c r="B1378" s="3" t="s">
        <v>3030</v>
      </c>
      <c r="C1378" s="3" t="s">
        <v>7140</v>
      </c>
      <c r="D1378" s="6">
        <v>1750</v>
      </c>
      <c r="E1378" s="8">
        <v>1867</v>
      </c>
      <c r="F1378" t="s">
        <v>8218</v>
      </c>
      <c r="G1378" t="s">
        <v>8223</v>
      </c>
      <c r="H1378" t="s">
        <v>8245</v>
      </c>
      <c r="I1378">
        <v>1442426171</v>
      </c>
      <c r="J1378">
        <v>1439834171</v>
      </c>
      <c r="K1378" t="b">
        <v>0</v>
      </c>
      <c r="L1378">
        <v>41</v>
      </c>
      <c r="M1378" t="b">
        <v>1</v>
      </c>
      <c r="N1378" t="s">
        <v>8301</v>
      </c>
      <c r="O1378">
        <f>ROUND(E1378/D1378*100,0)</f>
        <v>107</v>
      </c>
      <c r="P1378">
        <f>IFERROR(ROUND(E1378/L1378,2),0)</f>
        <v>45.54</v>
      </c>
      <c r="Q1378" s="10" t="s">
        <v>8315</v>
      </c>
      <c r="R1378" t="s">
        <v>8355</v>
      </c>
      <c r="S1378" s="15">
        <f>(((I1378/60)/60)/24)+DATE(1970,1,1)</f>
        <v>42263.747349537036</v>
      </c>
    </row>
    <row r="1379" spans="1:19" ht="45" x14ac:dyDescent="0.25">
      <c r="A1379">
        <v>3355</v>
      </c>
      <c r="B1379" s="3" t="s">
        <v>3354</v>
      </c>
      <c r="C1379" s="3" t="s">
        <v>7465</v>
      </c>
      <c r="D1379" s="6">
        <v>1750</v>
      </c>
      <c r="E1379" s="8">
        <v>2210</v>
      </c>
      <c r="F1379" t="s">
        <v>8218</v>
      </c>
      <c r="G1379" t="s">
        <v>8224</v>
      </c>
      <c r="H1379" t="s">
        <v>8246</v>
      </c>
      <c r="I1379">
        <v>1462879020</v>
      </c>
      <c r="J1379">
        <v>1461941527</v>
      </c>
      <c r="K1379" t="b">
        <v>0</v>
      </c>
      <c r="L1379">
        <v>15</v>
      </c>
      <c r="M1379" t="b">
        <v>1</v>
      </c>
      <c r="N1379" t="s">
        <v>8269</v>
      </c>
      <c r="O1379">
        <f>ROUND(E1379/D1379*100,0)</f>
        <v>126</v>
      </c>
      <c r="P1379">
        <f>IFERROR(ROUND(E1379/L1379,2),0)</f>
        <v>147.33000000000001</v>
      </c>
      <c r="Q1379" s="10" t="s">
        <v>8315</v>
      </c>
      <c r="R1379" t="s">
        <v>8316</v>
      </c>
      <c r="S1379" s="15">
        <f>(((I1379/60)/60)/24)+DATE(1970,1,1)</f>
        <v>42500.470138888893</v>
      </c>
    </row>
    <row r="1380" spans="1:19" ht="60" x14ac:dyDescent="0.25">
      <c r="A1380">
        <v>3383</v>
      </c>
      <c r="B1380" s="3" t="s">
        <v>3382</v>
      </c>
      <c r="C1380" s="3" t="s">
        <v>7493</v>
      </c>
      <c r="D1380" s="6">
        <v>1750</v>
      </c>
      <c r="E1380" s="8">
        <v>1955</v>
      </c>
      <c r="F1380" t="s">
        <v>8218</v>
      </c>
      <c r="G1380" t="s">
        <v>8223</v>
      </c>
      <c r="H1380" t="s">
        <v>8245</v>
      </c>
      <c r="I1380">
        <v>1466707620</v>
      </c>
      <c r="J1380">
        <v>1464979620</v>
      </c>
      <c r="K1380" t="b">
        <v>0</v>
      </c>
      <c r="L1380">
        <v>30</v>
      </c>
      <c r="M1380" t="b">
        <v>1</v>
      </c>
      <c r="N1380" t="s">
        <v>8269</v>
      </c>
      <c r="O1380">
        <f>ROUND(E1380/D1380*100,0)</f>
        <v>112</v>
      </c>
      <c r="P1380">
        <f>IFERROR(ROUND(E1380/L1380,2),0)</f>
        <v>65.17</v>
      </c>
      <c r="Q1380" s="10" t="s">
        <v>8315</v>
      </c>
      <c r="R1380" t="s">
        <v>8316</v>
      </c>
      <c r="S1380" s="15">
        <f>(((I1380/60)/60)/24)+DATE(1970,1,1)</f>
        <v>42544.782638888893</v>
      </c>
    </row>
    <row r="1381" spans="1:19" ht="45" x14ac:dyDescent="0.25">
      <c r="A1381">
        <v>71</v>
      </c>
      <c r="B1381" s="3" t="s">
        <v>73</v>
      </c>
      <c r="C1381" s="3" t="s">
        <v>4182</v>
      </c>
      <c r="D1381" s="6">
        <v>1800</v>
      </c>
      <c r="E1381" s="8">
        <v>2231</v>
      </c>
      <c r="F1381" t="s">
        <v>8218</v>
      </c>
      <c r="G1381" t="s">
        <v>8223</v>
      </c>
      <c r="H1381" t="s">
        <v>8245</v>
      </c>
      <c r="I1381">
        <v>1338186657</v>
      </c>
      <c r="J1381">
        <v>1333002657</v>
      </c>
      <c r="K1381" t="b">
        <v>0</v>
      </c>
      <c r="L1381">
        <v>32</v>
      </c>
      <c r="M1381" t="b">
        <v>1</v>
      </c>
      <c r="N1381" t="s">
        <v>8264</v>
      </c>
      <c r="O1381">
        <f>ROUND(E1381/D1381*100,0)</f>
        <v>124</v>
      </c>
      <c r="P1381">
        <f>IFERROR(ROUND(E1381/L1381,2),0)</f>
        <v>69.72</v>
      </c>
      <c r="Q1381" s="10" t="s">
        <v>8308</v>
      </c>
      <c r="R1381" t="s">
        <v>8310</v>
      </c>
      <c r="S1381" s="15">
        <f>(((I1381/60)/60)/24)+DATE(1970,1,1)</f>
        <v>41057.271493055552</v>
      </c>
    </row>
    <row r="1382" spans="1:19" ht="45" x14ac:dyDescent="0.25">
      <c r="A1382">
        <v>830</v>
      </c>
      <c r="B1382" s="3" t="s">
        <v>831</v>
      </c>
      <c r="C1382" s="3" t="s">
        <v>4940</v>
      </c>
      <c r="D1382" s="6">
        <v>1800</v>
      </c>
      <c r="E1382" s="8">
        <v>1941</v>
      </c>
      <c r="F1382" t="s">
        <v>8218</v>
      </c>
      <c r="G1382" t="s">
        <v>8223</v>
      </c>
      <c r="H1382" t="s">
        <v>8245</v>
      </c>
      <c r="I1382">
        <v>1363952225</v>
      </c>
      <c r="J1382">
        <v>1361363825</v>
      </c>
      <c r="K1382" t="b">
        <v>0</v>
      </c>
      <c r="L1382">
        <v>32</v>
      </c>
      <c r="M1382" t="b">
        <v>1</v>
      </c>
      <c r="N1382" t="s">
        <v>8274</v>
      </c>
      <c r="O1382">
        <f>ROUND(E1382/D1382*100,0)</f>
        <v>108</v>
      </c>
      <c r="P1382">
        <f>IFERROR(ROUND(E1382/L1382,2),0)</f>
        <v>60.66</v>
      </c>
      <c r="Q1382" s="10" t="s">
        <v>8323</v>
      </c>
      <c r="R1382" t="s">
        <v>8324</v>
      </c>
      <c r="S1382" s="15">
        <f>(((I1382/60)/60)/24)+DATE(1970,1,1)</f>
        <v>41355.484085648146</v>
      </c>
    </row>
    <row r="1383" spans="1:19" ht="60" x14ac:dyDescent="0.25">
      <c r="A1383">
        <v>1639</v>
      </c>
      <c r="B1383" s="3" t="s">
        <v>1640</v>
      </c>
      <c r="C1383" s="3" t="s">
        <v>5749</v>
      </c>
      <c r="D1383" s="6">
        <v>1800</v>
      </c>
      <c r="E1383" s="8">
        <v>1800</v>
      </c>
      <c r="F1383" t="s">
        <v>8218</v>
      </c>
      <c r="G1383" t="s">
        <v>8223</v>
      </c>
      <c r="H1383" t="s">
        <v>8245</v>
      </c>
      <c r="I1383">
        <v>1330789165</v>
      </c>
      <c r="J1383">
        <v>1328197165</v>
      </c>
      <c r="K1383" t="b">
        <v>0</v>
      </c>
      <c r="L1383">
        <v>19</v>
      </c>
      <c r="M1383" t="b">
        <v>1</v>
      </c>
      <c r="N1383" t="s">
        <v>8274</v>
      </c>
      <c r="O1383">
        <f>ROUND(E1383/D1383*100,0)</f>
        <v>100</v>
      </c>
      <c r="P1383">
        <f>IFERROR(ROUND(E1383/L1383,2),0)</f>
        <v>94.74</v>
      </c>
      <c r="Q1383" s="10" t="s">
        <v>8323</v>
      </c>
      <c r="R1383" t="s">
        <v>8324</v>
      </c>
      <c r="S1383" s="15">
        <f>(((I1383/60)/60)/24)+DATE(1970,1,1)</f>
        <v>40971.652372685188</v>
      </c>
    </row>
    <row r="1384" spans="1:19" ht="60" x14ac:dyDescent="0.25">
      <c r="A1384">
        <v>2183</v>
      </c>
      <c r="B1384" s="3" t="s">
        <v>2184</v>
      </c>
      <c r="C1384" s="3" t="s">
        <v>6293</v>
      </c>
      <c r="D1384" s="6">
        <v>1800</v>
      </c>
      <c r="E1384" s="8">
        <v>8807</v>
      </c>
      <c r="F1384" t="s">
        <v>8218</v>
      </c>
      <c r="G1384" t="s">
        <v>8223</v>
      </c>
      <c r="H1384" t="s">
        <v>8245</v>
      </c>
      <c r="I1384">
        <v>1486616400</v>
      </c>
      <c r="J1384">
        <v>1484037977</v>
      </c>
      <c r="K1384" t="b">
        <v>0</v>
      </c>
      <c r="L1384">
        <v>279</v>
      </c>
      <c r="M1384" t="b">
        <v>1</v>
      </c>
      <c r="N1384" t="s">
        <v>8295</v>
      </c>
      <c r="O1384">
        <f>ROUND(E1384/D1384*100,0)</f>
        <v>489</v>
      </c>
      <c r="P1384">
        <f>IFERROR(ROUND(E1384/L1384,2),0)</f>
        <v>31.57</v>
      </c>
      <c r="Q1384" s="10" t="s">
        <v>8331</v>
      </c>
      <c r="R1384" t="s">
        <v>8349</v>
      </c>
      <c r="S1384" s="15">
        <f>(((I1384/60)/60)/24)+DATE(1970,1,1)</f>
        <v>42775.208333333328</v>
      </c>
    </row>
    <row r="1385" spans="1:19" ht="60" x14ac:dyDescent="0.25">
      <c r="A1385">
        <v>2927</v>
      </c>
      <c r="B1385" s="3" t="s">
        <v>2927</v>
      </c>
      <c r="C1385" s="3" t="s">
        <v>7037</v>
      </c>
      <c r="D1385" s="6">
        <v>1800</v>
      </c>
      <c r="E1385" s="8">
        <v>2355</v>
      </c>
      <c r="F1385" t="s">
        <v>8218</v>
      </c>
      <c r="G1385" t="s">
        <v>8223</v>
      </c>
      <c r="H1385" t="s">
        <v>8245</v>
      </c>
      <c r="I1385">
        <v>1405400400</v>
      </c>
      <c r="J1385">
        <v>1402934629</v>
      </c>
      <c r="K1385" t="b">
        <v>0</v>
      </c>
      <c r="L1385">
        <v>21</v>
      </c>
      <c r="M1385" t="b">
        <v>1</v>
      </c>
      <c r="N1385" t="s">
        <v>8303</v>
      </c>
      <c r="O1385">
        <f>ROUND(E1385/D1385*100,0)</f>
        <v>131</v>
      </c>
      <c r="P1385">
        <f>IFERROR(ROUND(E1385/L1385,2),0)</f>
        <v>112.14</v>
      </c>
      <c r="Q1385" s="10" t="s">
        <v>8315</v>
      </c>
      <c r="R1385" t="s">
        <v>8357</v>
      </c>
      <c r="S1385" s="15">
        <f>(((I1385/60)/60)/24)+DATE(1970,1,1)</f>
        <v>41835.208333333336</v>
      </c>
    </row>
    <row r="1386" spans="1:19" ht="30" x14ac:dyDescent="0.25">
      <c r="A1386">
        <v>3148</v>
      </c>
      <c r="B1386" s="3" t="s">
        <v>3148</v>
      </c>
      <c r="C1386" s="3" t="s">
        <v>7258</v>
      </c>
      <c r="D1386" s="6">
        <v>1800</v>
      </c>
      <c r="E1386" s="8">
        <v>2361</v>
      </c>
      <c r="F1386" t="s">
        <v>8218</v>
      </c>
      <c r="G1386" t="s">
        <v>8223</v>
      </c>
      <c r="H1386" t="s">
        <v>8245</v>
      </c>
      <c r="I1386">
        <v>1412136000</v>
      </c>
      <c r="J1386">
        <v>1410278284</v>
      </c>
      <c r="K1386" t="b">
        <v>1</v>
      </c>
      <c r="L1386">
        <v>57</v>
      </c>
      <c r="M1386" t="b">
        <v>1</v>
      </c>
      <c r="N1386" t="s">
        <v>8269</v>
      </c>
      <c r="O1386">
        <f>ROUND(E1386/D1386*100,0)</f>
        <v>131</v>
      </c>
      <c r="P1386">
        <f>IFERROR(ROUND(E1386/L1386,2),0)</f>
        <v>41.42</v>
      </c>
      <c r="Q1386" s="10" t="s">
        <v>8315</v>
      </c>
      <c r="R1386" t="s">
        <v>8316</v>
      </c>
      <c r="S1386" s="15">
        <f>(((I1386/60)/60)/24)+DATE(1970,1,1)</f>
        <v>41913.166666666664</v>
      </c>
    </row>
    <row r="1387" spans="1:19" ht="60" x14ac:dyDescent="0.25">
      <c r="A1387">
        <v>3270</v>
      </c>
      <c r="B1387" s="3" t="s">
        <v>3270</v>
      </c>
      <c r="C1387" s="3" t="s">
        <v>7380</v>
      </c>
      <c r="D1387" s="6">
        <v>1800</v>
      </c>
      <c r="E1387" s="8">
        <v>1830</v>
      </c>
      <c r="F1387" t="s">
        <v>8218</v>
      </c>
      <c r="G1387" t="s">
        <v>8224</v>
      </c>
      <c r="H1387" t="s">
        <v>8246</v>
      </c>
      <c r="I1387">
        <v>1436705265</v>
      </c>
      <c r="J1387">
        <v>1434113265</v>
      </c>
      <c r="K1387" t="b">
        <v>1</v>
      </c>
      <c r="L1387">
        <v>30</v>
      </c>
      <c r="M1387" t="b">
        <v>1</v>
      </c>
      <c r="N1387" t="s">
        <v>8269</v>
      </c>
      <c r="O1387">
        <f>ROUND(E1387/D1387*100,0)</f>
        <v>102</v>
      </c>
      <c r="P1387">
        <f>IFERROR(ROUND(E1387/L1387,2),0)</f>
        <v>61</v>
      </c>
      <c r="Q1387" s="10" t="s">
        <v>8315</v>
      </c>
      <c r="R1387" t="s">
        <v>8316</v>
      </c>
      <c r="S1387" s="15">
        <f>(((I1387/60)/60)/24)+DATE(1970,1,1)</f>
        <v>42197.533159722225</v>
      </c>
    </row>
    <row r="1388" spans="1:19" ht="60" x14ac:dyDescent="0.25">
      <c r="A1388">
        <v>3275</v>
      </c>
      <c r="B1388" s="3" t="s">
        <v>3275</v>
      </c>
      <c r="C1388" s="3" t="s">
        <v>7385</v>
      </c>
      <c r="D1388" s="6">
        <v>1800</v>
      </c>
      <c r="E1388" s="8">
        <v>1805</v>
      </c>
      <c r="F1388" t="s">
        <v>8218</v>
      </c>
      <c r="G1388" t="s">
        <v>8223</v>
      </c>
      <c r="H1388" t="s">
        <v>8245</v>
      </c>
      <c r="I1388">
        <v>1423456200</v>
      </c>
      <c r="J1388">
        <v>1421183271</v>
      </c>
      <c r="K1388" t="b">
        <v>1</v>
      </c>
      <c r="L1388">
        <v>12</v>
      </c>
      <c r="M1388" t="b">
        <v>1</v>
      </c>
      <c r="N1388" t="s">
        <v>8269</v>
      </c>
      <c r="O1388">
        <f>ROUND(E1388/D1388*100,0)</f>
        <v>100</v>
      </c>
      <c r="P1388">
        <f>IFERROR(ROUND(E1388/L1388,2),0)</f>
        <v>150.41999999999999</v>
      </c>
      <c r="Q1388" s="10" t="s">
        <v>8315</v>
      </c>
      <c r="R1388" t="s">
        <v>8316</v>
      </c>
      <c r="S1388" s="15">
        <f>(((I1388/60)/60)/24)+DATE(1970,1,1)</f>
        <v>42044.1875</v>
      </c>
    </row>
    <row r="1389" spans="1:19" ht="60" x14ac:dyDescent="0.25">
      <c r="A1389">
        <v>3303</v>
      </c>
      <c r="B1389" s="3" t="s">
        <v>3303</v>
      </c>
      <c r="C1389" s="3" t="s">
        <v>7413</v>
      </c>
      <c r="D1389" s="6">
        <v>1800</v>
      </c>
      <c r="E1389" s="8">
        <v>2086</v>
      </c>
      <c r="F1389" t="s">
        <v>8218</v>
      </c>
      <c r="G1389" t="s">
        <v>8223</v>
      </c>
      <c r="H1389" t="s">
        <v>8245</v>
      </c>
      <c r="I1389">
        <v>1427553484</v>
      </c>
      <c r="J1389">
        <v>1424533084</v>
      </c>
      <c r="K1389" t="b">
        <v>0</v>
      </c>
      <c r="L1389">
        <v>35</v>
      </c>
      <c r="M1389" t="b">
        <v>1</v>
      </c>
      <c r="N1389" t="s">
        <v>8269</v>
      </c>
      <c r="O1389">
        <f>ROUND(E1389/D1389*100,0)</f>
        <v>116</v>
      </c>
      <c r="P1389">
        <f>IFERROR(ROUND(E1389/L1389,2),0)</f>
        <v>59.6</v>
      </c>
      <c r="Q1389" s="10" t="s">
        <v>8315</v>
      </c>
      <c r="R1389" t="s">
        <v>8316</v>
      </c>
      <c r="S1389" s="15">
        <f>(((I1389/60)/60)/24)+DATE(1970,1,1)</f>
        <v>42091.609768518523</v>
      </c>
    </row>
    <row r="1390" spans="1:19" ht="45" x14ac:dyDescent="0.25">
      <c r="A1390">
        <v>3328</v>
      </c>
      <c r="B1390" s="3" t="s">
        <v>3328</v>
      </c>
      <c r="C1390" s="3" t="s">
        <v>7438</v>
      </c>
      <c r="D1390" s="6">
        <v>1800</v>
      </c>
      <c r="E1390" s="8">
        <v>2635</v>
      </c>
      <c r="F1390" t="s">
        <v>8218</v>
      </c>
      <c r="G1390" t="s">
        <v>8223</v>
      </c>
      <c r="H1390" t="s">
        <v>8245</v>
      </c>
      <c r="I1390">
        <v>1404522000</v>
      </c>
      <c r="J1390">
        <v>1404308883</v>
      </c>
      <c r="K1390" t="b">
        <v>0</v>
      </c>
      <c r="L1390">
        <v>9</v>
      </c>
      <c r="M1390" t="b">
        <v>1</v>
      </c>
      <c r="N1390" t="s">
        <v>8269</v>
      </c>
      <c r="O1390">
        <f>ROUND(E1390/D1390*100,0)</f>
        <v>146</v>
      </c>
      <c r="P1390">
        <f>IFERROR(ROUND(E1390/L1390,2),0)</f>
        <v>292.77999999999997</v>
      </c>
      <c r="Q1390" s="10" t="s">
        <v>8315</v>
      </c>
      <c r="R1390" t="s">
        <v>8316</v>
      </c>
      <c r="S1390" s="15">
        <f>(((I1390/60)/60)/24)+DATE(1970,1,1)</f>
        <v>41825.041666666664</v>
      </c>
    </row>
    <row r="1391" spans="1:19" ht="45" x14ac:dyDescent="0.25">
      <c r="A1391">
        <v>3477</v>
      </c>
      <c r="B1391" s="3" t="s">
        <v>3476</v>
      </c>
      <c r="C1391" s="3" t="s">
        <v>7587</v>
      </c>
      <c r="D1391" s="6">
        <v>1800</v>
      </c>
      <c r="E1391" s="8">
        <v>2076</v>
      </c>
      <c r="F1391" t="s">
        <v>8218</v>
      </c>
      <c r="G1391" t="s">
        <v>8223</v>
      </c>
      <c r="H1391" t="s">
        <v>8245</v>
      </c>
      <c r="I1391">
        <v>1431831600</v>
      </c>
      <c r="J1391">
        <v>1430761243</v>
      </c>
      <c r="K1391" t="b">
        <v>0</v>
      </c>
      <c r="L1391">
        <v>39</v>
      </c>
      <c r="M1391" t="b">
        <v>1</v>
      </c>
      <c r="N1391" t="s">
        <v>8269</v>
      </c>
      <c r="O1391">
        <f>ROUND(E1391/D1391*100,0)</f>
        <v>115</v>
      </c>
      <c r="P1391">
        <f>IFERROR(ROUND(E1391/L1391,2),0)</f>
        <v>53.23</v>
      </c>
      <c r="Q1391" s="10" t="s">
        <v>8315</v>
      </c>
      <c r="R1391" t="s">
        <v>8316</v>
      </c>
      <c r="S1391" s="15">
        <f>(((I1391/60)/60)/24)+DATE(1970,1,1)</f>
        <v>42141.125</v>
      </c>
    </row>
    <row r="1392" spans="1:19" ht="45" x14ac:dyDescent="0.25">
      <c r="A1392">
        <v>720</v>
      </c>
      <c r="B1392" s="3" t="s">
        <v>721</v>
      </c>
      <c r="C1392" s="3" t="s">
        <v>4830</v>
      </c>
      <c r="D1392" s="6">
        <v>1900</v>
      </c>
      <c r="E1392" s="8">
        <v>2735</v>
      </c>
      <c r="F1392" t="s">
        <v>8218</v>
      </c>
      <c r="G1392" t="s">
        <v>8223</v>
      </c>
      <c r="H1392" t="s">
        <v>8245</v>
      </c>
      <c r="I1392">
        <v>1327851291</v>
      </c>
      <c r="J1392">
        <v>1325432091</v>
      </c>
      <c r="K1392" t="b">
        <v>0</v>
      </c>
      <c r="L1392">
        <v>41</v>
      </c>
      <c r="M1392" t="b">
        <v>1</v>
      </c>
      <c r="N1392" t="s">
        <v>8272</v>
      </c>
      <c r="O1392">
        <f>ROUND(E1392/D1392*100,0)</f>
        <v>144</v>
      </c>
      <c r="P1392">
        <f>IFERROR(ROUND(E1392/L1392,2),0)</f>
        <v>66.709999999999994</v>
      </c>
      <c r="Q1392" s="10" t="s">
        <v>8320</v>
      </c>
      <c r="R1392" t="s">
        <v>8321</v>
      </c>
      <c r="S1392" s="15">
        <f>(((I1392/60)/60)/24)+DATE(1970,1,1)</f>
        <v>40937.649201388893</v>
      </c>
    </row>
    <row r="1393" spans="1:19" ht="60" x14ac:dyDescent="0.25">
      <c r="A1393">
        <v>3176</v>
      </c>
      <c r="B1393" s="3" t="s">
        <v>3176</v>
      </c>
      <c r="C1393" s="3" t="s">
        <v>7286</v>
      </c>
      <c r="D1393" s="6">
        <v>1900</v>
      </c>
      <c r="E1393" s="8">
        <v>2182</v>
      </c>
      <c r="F1393" t="s">
        <v>8218</v>
      </c>
      <c r="G1393" t="s">
        <v>8223</v>
      </c>
      <c r="H1393" t="s">
        <v>8245</v>
      </c>
      <c r="I1393">
        <v>1376838000</v>
      </c>
      <c r="J1393">
        <v>1374531631</v>
      </c>
      <c r="K1393" t="b">
        <v>1</v>
      </c>
      <c r="L1393">
        <v>55</v>
      </c>
      <c r="M1393" t="b">
        <v>1</v>
      </c>
      <c r="N1393" t="s">
        <v>8269</v>
      </c>
      <c r="O1393">
        <f>ROUND(E1393/D1393*100,0)</f>
        <v>115</v>
      </c>
      <c r="P1393">
        <f>IFERROR(ROUND(E1393/L1393,2),0)</f>
        <v>39.67</v>
      </c>
      <c r="Q1393" s="10" t="s">
        <v>8315</v>
      </c>
      <c r="R1393" t="s">
        <v>8316</v>
      </c>
      <c r="S1393" s="15">
        <f>(((I1393/60)/60)/24)+DATE(1970,1,1)</f>
        <v>41504.625</v>
      </c>
    </row>
    <row r="1394" spans="1:19" ht="60" x14ac:dyDescent="0.25">
      <c r="A1394">
        <v>3609</v>
      </c>
      <c r="B1394" s="3" t="s">
        <v>3608</v>
      </c>
      <c r="C1394" s="3" t="s">
        <v>7719</v>
      </c>
      <c r="D1394" s="6">
        <v>1960</v>
      </c>
      <c r="E1394" s="8">
        <v>3005</v>
      </c>
      <c r="F1394" t="s">
        <v>8218</v>
      </c>
      <c r="G1394" t="s">
        <v>8224</v>
      </c>
      <c r="H1394" t="s">
        <v>8246</v>
      </c>
      <c r="I1394">
        <v>1459378085</v>
      </c>
      <c r="J1394">
        <v>1456789685</v>
      </c>
      <c r="K1394" t="b">
        <v>0</v>
      </c>
      <c r="L1394">
        <v>21</v>
      </c>
      <c r="M1394" t="b">
        <v>1</v>
      </c>
      <c r="N1394" t="s">
        <v>8269</v>
      </c>
      <c r="O1394">
        <f>ROUND(E1394/D1394*100,0)</f>
        <v>153</v>
      </c>
      <c r="P1394">
        <f>IFERROR(ROUND(E1394/L1394,2),0)</f>
        <v>143.1</v>
      </c>
      <c r="Q1394" s="10" t="s">
        <v>8315</v>
      </c>
      <c r="R1394" t="s">
        <v>8316</v>
      </c>
      <c r="S1394" s="15">
        <f>(((I1394/60)/60)/24)+DATE(1970,1,1)</f>
        <v>42459.950057870374</v>
      </c>
    </row>
    <row r="1395" spans="1:19" ht="45" x14ac:dyDescent="0.25">
      <c r="A1395">
        <v>2307</v>
      </c>
      <c r="B1395" s="3" t="s">
        <v>2308</v>
      </c>
      <c r="C1395" s="3" t="s">
        <v>6417</v>
      </c>
      <c r="D1395" s="6">
        <v>1964.47</v>
      </c>
      <c r="E1395" s="8">
        <v>2095.2600000000002</v>
      </c>
      <c r="F1395" t="s">
        <v>8218</v>
      </c>
      <c r="G1395" t="s">
        <v>8223</v>
      </c>
      <c r="H1395" t="s">
        <v>8245</v>
      </c>
      <c r="I1395">
        <v>1336245328</v>
      </c>
      <c r="J1395">
        <v>1333653333</v>
      </c>
      <c r="K1395" t="b">
        <v>1</v>
      </c>
      <c r="L1395">
        <v>75</v>
      </c>
      <c r="M1395" t="b">
        <v>1</v>
      </c>
      <c r="N1395" t="s">
        <v>8277</v>
      </c>
      <c r="O1395">
        <f>ROUND(E1395/D1395*100,0)</f>
        <v>107</v>
      </c>
      <c r="P1395">
        <f>IFERROR(ROUND(E1395/L1395,2),0)</f>
        <v>27.94</v>
      </c>
      <c r="Q1395" s="10" t="s">
        <v>8323</v>
      </c>
      <c r="R1395" t="s">
        <v>8327</v>
      </c>
      <c r="S1395" s="15">
        <f>(((I1395/60)/60)/24)+DATE(1970,1,1)</f>
        <v>41034.802407407406</v>
      </c>
    </row>
    <row r="1396" spans="1:19" ht="45" x14ac:dyDescent="0.25">
      <c r="A1396">
        <v>15</v>
      </c>
      <c r="B1396" s="3" t="s">
        <v>17</v>
      </c>
      <c r="C1396" s="3" t="s">
        <v>4126</v>
      </c>
      <c r="D1396" s="6">
        <v>2000</v>
      </c>
      <c r="E1396" s="8">
        <v>2132</v>
      </c>
      <c r="F1396" t="s">
        <v>8218</v>
      </c>
      <c r="G1396" t="s">
        <v>8226</v>
      </c>
      <c r="H1396" t="s">
        <v>8248</v>
      </c>
      <c r="I1396">
        <v>1443384840</v>
      </c>
      <c r="J1396">
        <v>1441790658</v>
      </c>
      <c r="K1396" t="b">
        <v>0</v>
      </c>
      <c r="L1396">
        <v>98</v>
      </c>
      <c r="M1396" t="b">
        <v>1</v>
      </c>
      <c r="N1396" t="s">
        <v>8263</v>
      </c>
      <c r="O1396">
        <f>ROUND(E1396/D1396*100,0)</f>
        <v>107</v>
      </c>
      <c r="P1396">
        <f>IFERROR(ROUND(E1396/L1396,2),0)</f>
        <v>21.76</v>
      </c>
      <c r="Q1396" s="10" t="s">
        <v>8308</v>
      </c>
      <c r="R1396" t="s">
        <v>8309</v>
      </c>
      <c r="S1396" s="15">
        <f>(((I1396/60)/60)/24)+DATE(1970,1,1)</f>
        <v>42274.843055555553</v>
      </c>
    </row>
    <row r="1397" spans="1:19" ht="45" x14ac:dyDescent="0.25">
      <c r="A1397">
        <v>20</v>
      </c>
      <c r="B1397" s="3" t="s">
        <v>22</v>
      </c>
      <c r="C1397" s="3" t="s">
        <v>4131</v>
      </c>
      <c r="D1397" s="6">
        <v>2000</v>
      </c>
      <c r="E1397" s="8">
        <v>2004</v>
      </c>
      <c r="F1397" t="s">
        <v>8218</v>
      </c>
      <c r="G1397" t="s">
        <v>8223</v>
      </c>
      <c r="H1397" t="s">
        <v>8245</v>
      </c>
      <c r="I1397">
        <v>1442167912</v>
      </c>
      <c r="J1397">
        <v>1436983912</v>
      </c>
      <c r="K1397" t="b">
        <v>0</v>
      </c>
      <c r="L1397">
        <v>25</v>
      </c>
      <c r="M1397" t="b">
        <v>1</v>
      </c>
      <c r="N1397" t="s">
        <v>8263</v>
      </c>
      <c r="O1397">
        <f>ROUND(E1397/D1397*100,0)</f>
        <v>100</v>
      </c>
      <c r="P1397">
        <f>IFERROR(ROUND(E1397/L1397,2),0)</f>
        <v>80.16</v>
      </c>
      <c r="Q1397" s="10" t="s">
        <v>8308</v>
      </c>
      <c r="R1397" t="s">
        <v>8309</v>
      </c>
      <c r="S1397" s="15">
        <f>(((I1397/60)/60)/24)+DATE(1970,1,1)</f>
        <v>42260.758240740746</v>
      </c>
    </row>
    <row r="1398" spans="1:19" ht="45" x14ac:dyDescent="0.25">
      <c r="A1398">
        <v>23</v>
      </c>
      <c r="B1398" s="3" t="s">
        <v>25</v>
      </c>
      <c r="C1398" s="3" t="s">
        <v>4134</v>
      </c>
      <c r="D1398" s="6">
        <v>2000</v>
      </c>
      <c r="E1398" s="8">
        <v>2370</v>
      </c>
      <c r="F1398" t="s">
        <v>8218</v>
      </c>
      <c r="G1398" t="s">
        <v>8223</v>
      </c>
      <c r="H1398" t="s">
        <v>8245</v>
      </c>
      <c r="I1398">
        <v>1430407200</v>
      </c>
      <c r="J1398">
        <v>1428086501</v>
      </c>
      <c r="K1398" t="b">
        <v>0</v>
      </c>
      <c r="L1398">
        <v>23</v>
      </c>
      <c r="M1398" t="b">
        <v>1</v>
      </c>
      <c r="N1398" t="s">
        <v>8263</v>
      </c>
      <c r="O1398">
        <f>ROUND(E1398/D1398*100,0)</f>
        <v>119</v>
      </c>
      <c r="P1398">
        <f>IFERROR(ROUND(E1398/L1398,2),0)</f>
        <v>103.04</v>
      </c>
      <c r="Q1398" s="10" t="s">
        <v>8308</v>
      </c>
      <c r="R1398" t="s">
        <v>8309</v>
      </c>
      <c r="S1398" s="15">
        <f>(((I1398/60)/60)/24)+DATE(1970,1,1)</f>
        <v>42124.638888888891</v>
      </c>
    </row>
    <row r="1399" spans="1:19" ht="60" x14ac:dyDescent="0.25">
      <c r="A1399">
        <v>40</v>
      </c>
      <c r="B1399" s="3" t="s">
        <v>42</v>
      </c>
      <c r="C1399" s="3" t="s">
        <v>4151</v>
      </c>
      <c r="D1399" s="6">
        <v>2000</v>
      </c>
      <c r="E1399" s="8">
        <v>2027</v>
      </c>
      <c r="F1399" t="s">
        <v>8218</v>
      </c>
      <c r="G1399" t="s">
        <v>8223</v>
      </c>
      <c r="H1399" t="s">
        <v>8245</v>
      </c>
      <c r="I1399">
        <v>1403150400</v>
      </c>
      <c r="J1399">
        <v>1401426488</v>
      </c>
      <c r="K1399" t="b">
        <v>0</v>
      </c>
      <c r="L1399">
        <v>16</v>
      </c>
      <c r="M1399" t="b">
        <v>1</v>
      </c>
      <c r="N1399" t="s">
        <v>8263</v>
      </c>
      <c r="O1399">
        <f>ROUND(E1399/D1399*100,0)</f>
        <v>101</v>
      </c>
      <c r="P1399">
        <f>IFERROR(ROUND(E1399/L1399,2),0)</f>
        <v>126.69</v>
      </c>
      <c r="Q1399" s="10" t="s">
        <v>8308</v>
      </c>
      <c r="R1399" t="s">
        <v>8309</v>
      </c>
      <c r="S1399" s="15">
        <f>(((I1399/60)/60)/24)+DATE(1970,1,1)</f>
        <v>41809.166666666664</v>
      </c>
    </row>
    <row r="1400" spans="1:19" ht="60" x14ac:dyDescent="0.25">
      <c r="A1400">
        <v>41</v>
      </c>
      <c r="B1400" s="3" t="s">
        <v>43</v>
      </c>
      <c r="C1400" s="3" t="s">
        <v>4152</v>
      </c>
      <c r="D1400" s="6">
        <v>2000</v>
      </c>
      <c r="E1400" s="8">
        <v>2000</v>
      </c>
      <c r="F1400" t="s">
        <v>8218</v>
      </c>
      <c r="G1400" t="s">
        <v>8223</v>
      </c>
      <c r="H1400" t="s">
        <v>8245</v>
      </c>
      <c r="I1400">
        <v>1412516354</v>
      </c>
      <c r="J1400">
        <v>1409924354</v>
      </c>
      <c r="K1400" t="b">
        <v>0</v>
      </c>
      <c r="L1400">
        <v>19</v>
      </c>
      <c r="M1400" t="b">
        <v>1</v>
      </c>
      <c r="N1400" t="s">
        <v>8263</v>
      </c>
      <c r="O1400">
        <f>ROUND(E1400/D1400*100,0)</f>
        <v>100</v>
      </c>
      <c r="P1400">
        <f>IFERROR(ROUND(E1400/L1400,2),0)</f>
        <v>105.26</v>
      </c>
      <c r="Q1400" s="10" t="s">
        <v>8308</v>
      </c>
      <c r="R1400" t="s">
        <v>8309</v>
      </c>
      <c r="S1400" s="15">
        <f>(((I1400/60)/60)/24)+DATE(1970,1,1)</f>
        <v>41917.568912037037</v>
      </c>
    </row>
    <row r="1401" spans="1:19" ht="60" x14ac:dyDescent="0.25">
      <c r="A1401">
        <v>44</v>
      </c>
      <c r="B1401" s="3" t="s">
        <v>46</v>
      </c>
      <c r="C1401" s="3" t="s">
        <v>4155</v>
      </c>
      <c r="D1401" s="6">
        <v>2000</v>
      </c>
      <c r="E1401" s="8">
        <v>2000</v>
      </c>
      <c r="F1401" t="s">
        <v>8218</v>
      </c>
      <c r="G1401" t="s">
        <v>8223</v>
      </c>
      <c r="H1401" t="s">
        <v>8245</v>
      </c>
      <c r="I1401">
        <v>1412648537</v>
      </c>
      <c r="J1401">
        <v>1408760537</v>
      </c>
      <c r="K1401" t="b">
        <v>0</v>
      </c>
      <c r="L1401">
        <v>15</v>
      </c>
      <c r="M1401" t="b">
        <v>1</v>
      </c>
      <c r="N1401" t="s">
        <v>8263</v>
      </c>
      <c r="O1401">
        <f>ROUND(E1401/D1401*100,0)</f>
        <v>100</v>
      </c>
      <c r="P1401">
        <f>IFERROR(ROUND(E1401/L1401,2),0)</f>
        <v>133.33000000000001</v>
      </c>
      <c r="Q1401" s="10" t="s">
        <v>8308</v>
      </c>
      <c r="R1401" t="s">
        <v>8309</v>
      </c>
      <c r="S1401" s="15">
        <f>(((I1401/60)/60)/24)+DATE(1970,1,1)</f>
        <v>41919.098807870374</v>
      </c>
    </row>
    <row r="1402" spans="1:19" ht="60" x14ac:dyDescent="0.25">
      <c r="A1402">
        <v>48</v>
      </c>
      <c r="B1402" s="3" t="s">
        <v>50</v>
      </c>
      <c r="C1402" s="3" t="s">
        <v>4159</v>
      </c>
      <c r="D1402" s="6">
        <v>2000</v>
      </c>
      <c r="E1402" s="8">
        <v>2159</v>
      </c>
      <c r="F1402" t="s">
        <v>8218</v>
      </c>
      <c r="G1402" t="s">
        <v>8224</v>
      </c>
      <c r="H1402" t="s">
        <v>8246</v>
      </c>
      <c r="I1402">
        <v>1425211200</v>
      </c>
      <c r="J1402">
        <v>1422534260</v>
      </c>
      <c r="K1402" t="b">
        <v>0</v>
      </c>
      <c r="L1402">
        <v>38</v>
      </c>
      <c r="M1402" t="b">
        <v>1</v>
      </c>
      <c r="N1402" t="s">
        <v>8263</v>
      </c>
      <c r="O1402">
        <f>ROUND(E1402/D1402*100,0)</f>
        <v>108</v>
      </c>
      <c r="P1402">
        <f>IFERROR(ROUND(E1402/L1402,2),0)</f>
        <v>56.82</v>
      </c>
      <c r="Q1402" s="10" t="s">
        <v>8308</v>
      </c>
      <c r="R1402" t="s">
        <v>8309</v>
      </c>
      <c r="S1402" s="15">
        <f>(((I1402/60)/60)/24)+DATE(1970,1,1)</f>
        <v>42064.5</v>
      </c>
    </row>
    <row r="1403" spans="1:19" ht="45" x14ac:dyDescent="0.25">
      <c r="A1403">
        <v>63</v>
      </c>
      <c r="B1403" s="3" t="s">
        <v>65</v>
      </c>
      <c r="C1403" s="3" t="s">
        <v>4174</v>
      </c>
      <c r="D1403" s="6">
        <v>2000</v>
      </c>
      <c r="E1403" s="8">
        <v>2270.37</v>
      </c>
      <c r="F1403" t="s">
        <v>8218</v>
      </c>
      <c r="G1403" t="s">
        <v>8223</v>
      </c>
      <c r="H1403" t="s">
        <v>8245</v>
      </c>
      <c r="I1403">
        <v>1388206740</v>
      </c>
      <c r="J1403">
        <v>1386194013</v>
      </c>
      <c r="K1403" t="b">
        <v>0</v>
      </c>
      <c r="L1403">
        <v>64</v>
      </c>
      <c r="M1403" t="b">
        <v>1</v>
      </c>
      <c r="N1403" t="s">
        <v>8264</v>
      </c>
      <c r="O1403">
        <f>ROUND(E1403/D1403*100,0)</f>
        <v>114</v>
      </c>
      <c r="P1403">
        <f>IFERROR(ROUND(E1403/L1403,2),0)</f>
        <v>35.47</v>
      </c>
      <c r="Q1403" s="10" t="s">
        <v>8308</v>
      </c>
      <c r="R1403" t="s">
        <v>8310</v>
      </c>
      <c r="S1403" s="15">
        <f>(((I1403/60)/60)/24)+DATE(1970,1,1)</f>
        <v>41636.207638888889</v>
      </c>
    </row>
    <row r="1404" spans="1:19" ht="30" x14ac:dyDescent="0.25">
      <c r="A1404">
        <v>66</v>
      </c>
      <c r="B1404" s="3" t="s">
        <v>68</v>
      </c>
      <c r="C1404" s="3" t="s">
        <v>4177</v>
      </c>
      <c r="D1404" s="6">
        <v>2000</v>
      </c>
      <c r="E1404" s="8">
        <v>2372</v>
      </c>
      <c r="F1404" t="s">
        <v>8218</v>
      </c>
      <c r="G1404" t="s">
        <v>8223</v>
      </c>
      <c r="H1404" t="s">
        <v>8245</v>
      </c>
      <c r="I1404">
        <v>1468873420</v>
      </c>
      <c r="J1404">
        <v>1466281420</v>
      </c>
      <c r="K1404" t="b">
        <v>0</v>
      </c>
      <c r="L1404">
        <v>26</v>
      </c>
      <c r="M1404" t="b">
        <v>1</v>
      </c>
      <c r="N1404" t="s">
        <v>8264</v>
      </c>
      <c r="O1404">
        <f>ROUND(E1404/D1404*100,0)</f>
        <v>119</v>
      </c>
      <c r="P1404">
        <f>IFERROR(ROUND(E1404/L1404,2),0)</f>
        <v>91.23</v>
      </c>
      <c r="Q1404" s="10" t="s">
        <v>8308</v>
      </c>
      <c r="R1404" t="s">
        <v>8310</v>
      </c>
      <c r="S1404" s="15">
        <f>(((I1404/60)/60)/24)+DATE(1970,1,1)</f>
        <v>42569.849768518514</v>
      </c>
    </row>
    <row r="1405" spans="1:19" ht="45" x14ac:dyDescent="0.25">
      <c r="A1405">
        <v>67</v>
      </c>
      <c r="B1405" s="3" t="s">
        <v>69</v>
      </c>
      <c r="C1405" s="3" t="s">
        <v>4178</v>
      </c>
      <c r="D1405" s="6">
        <v>2000</v>
      </c>
      <c r="E1405" s="8">
        <v>2325</v>
      </c>
      <c r="F1405" t="s">
        <v>8218</v>
      </c>
      <c r="G1405" t="s">
        <v>8223</v>
      </c>
      <c r="H1405" t="s">
        <v>8245</v>
      </c>
      <c r="I1405">
        <v>1342360804</v>
      </c>
      <c r="J1405">
        <v>1339768804</v>
      </c>
      <c r="K1405" t="b">
        <v>0</v>
      </c>
      <c r="L1405">
        <v>20</v>
      </c>
      <c r="M1405" t="b">
        <v>1</v>
      </c>
      <c r="N1405" t="s">
        <v>8264</v>
      </c>
      <c r="O1405">
        <f>ROUND(E1405/D1405*100,0)</f>
        <v>116</v>
      </c>
      <c r="P1405">
        <f>IFERROR(ROUND(E1405/L1405,2),0)</f>
        <v>116.25</v>
      </c>
      <c r="Q1405" s="10" t="s">
        <v>8308</v>
      </c>
      <c r="R1405" t="s">
        <v>8310</v>
      </c>
      <c r="S1405" s="15">
        <f>(((I1405/60)/60)/24)+DATE(1970,1,1)</f>
        <v>41105.583379629628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 s="15">
        <f>(((I1406/60)/60)/24)+DATE(1970,1,1)</f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 s="15">
        <f>(((I1407/60)/60)/24)+DATE(1970,1,1)</f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 s="15">
        <f>(((I1408/60)/60)/24)+DATE(1970,1,1)</f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 s="15">
        <f>(((I1409/60)/60)/24)+DATE(1970,1,1)</f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8320</v>
      </c>
      <c r="R1410" t="s">
        <v>8339</v>
      </c>
      <c r="S1410" s="15">
        <f>(((I1410/60)/60)/24)+DATE(1970,1,1)</f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 s="15">
        <f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 s="15">
        <f>(((I1412/60)/60)/24)+DATE(1970,1,1)</f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 s="15">
        <f>(((I1413/60)/60)/24)+DATE(1970,1,1)</f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 s="15">
        <f>(((I1414/60)/60)/24)+DATE(1970,1,1)</f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 s="15">
        <f>(((I1415/60)/60)/24)+DATE(1970,1,1)</f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8320</v>
      </c>
      <c r="R1416" t="s">
        <v>8339</v>
      </c>
      <c r="S1416" s="15">
        <f>(((I1416/60)/60)/24)+DATE(1970,1,1)</f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 s="15">
        <f>(((I1417/60)/60)/24)+DATE(1970,1,1)</f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 s="15">
        <f>(((I1418/60)/60)/24)+DATE(1970,1,1)</f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 s="15">
        <f>(((I1419/60)/60)/24)+DATE(1970,1,1)</f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 s="15">
        <f>(((I1420/60)/60)/24)+DATE(1970,1,1)</f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 s="15">
        <f>(((I1421/60)/60)/24)+DATE(1970,1,1)</f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8320</v>
      </c>
      <c r="R1422" t="s">
        <v>8339</v>
      </c>
      <c r="S1422" s="15">
        <f>(((I1422/60)/60)/24)+DATE(1970,1,1)</f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 s="15">
        <f>(((I1423/60)/60)/24)+DATE(1970,1,1)</f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 s="15">
        <f>(((I1424/60)/60)/24)+DATE(1970,1,1)</f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 s="15">
        <f>(((I1425/60)/60)/24)+DATE(1970,1,1)</f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 s="15">
        <f>(((I1426/60)/60)/24)+DATE(1970,1,1)</f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 s="15">
        <f>(((I1427/60)/60)/24)+DATE(1970,1,1)</f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8320</v>
      </c>
      <c r="R1428" t="s">
        <v>8339</v>
      </c>
      <c r="S1428" s="15">
        <f>(((I1428/60)/60)/24)+DATE(1970,1,1)</f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 s="15">
        <f>(((I1429/60)/60)/24)+DATE(1970,1,1)</f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8320</v>
      </c>
      <c r="R1430" t="s">
        <v>8339</v>
      </c>
      <c r="S1430" s="15">
        <f>(((I1430/60)/60)/24)+DATE(1970,1,1)</f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 s="15">
        <f>(((I1431/60)/60)/24)+DATE(1970,1,1)</f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 s="15">
        <f>(((I1432/60)/60)/24)+DATE(1970,1,1)</f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 s="15">
        <f>(((I1433/60)/60)/24)+DATE(1970,1,1)</f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 s="15">
        <f>(((I1434/60)/60)/24)+DATE(1970,1,1)</f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 s="15">
        <f>(((I1435/60)/60)/24)+DATE(1970,1,1)</f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 s="15">
        <f>(((I1436/60)/60)/24)+DATE(1970,1,1)</f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 s="15">
        <f>(((I1437/60)/60)/24)+DATE(1970,1,1)</f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 s="15">
        <f>(((I1438/60)/60)/24)+DATE(1970,1,1)</f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 s="15">
        <f>(((I1439/60)/60)/24)+DATE(1970,1,1)</f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 s="15">
        <f>(((I1440/60)/60)/24)+DATE(1970,1,1)</f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 s="15">
        <f>(((I1441/60)/60)/24)+DATE(1970,1,1)</f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 s="15">
        <f>(((I1442/60)/60)/24)+DATE(1970,1,1)</f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 s="15">
        <f>(((I1443/60)/60)/24)+DATE(1970,1,1)</f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 s="15">
        <f>(((I1444/60)/60)/24)+DATE(1970,1,1)</f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 s="15">
        <f>(((I1445/60)/60)/24)+DATE(1970,1,1)</f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 s="15">
        <f>(((I1446/60)/60)/24)+DATE(1970,1,1)</f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 s="15">
        <f>(((I1447/60)/60)/24)+DATE(1970,1,1)</f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8320</v>
      </c>
      <c r="R1448" t="s">
        <v>8339</v>
      </c>
      <c r="S1448" s="15">
        <f>(((I1448/60)/60)/24)+DATE(1970,1,1)</f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 s="15">
        <f>(((I1449/60)/60)/24)+DATE(1970,1,1)</f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 s="15">
        <f>(((I1450/60)/60)/24)+DATE(1970,1,1)</f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 s="15">
        <f>(((I1451/60)/60)/24)+DATE(1970,1,1)</f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 s="15">
        <f>(((I1452/60)/60)/24)+DATE(1970,1,1)</f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 s="15">
        <f>(((I1453/60)/60)/24)+DATE(1970,1,1)</f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 s="15">
        <f>(((I1454/60)/60)/24)+DATE(1970,1,1)</f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 s="15">
        <f>(((I1455/60)/60)/24)+DATE(1970,1,1)</f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 s="15">
        <f>(((I1456/60)/60)/24)+DATE(1970,1,1)</f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 s="15">
        <f>(((I1457/60)/60)/24)+DATE(1970,1,1)</f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 s="15">
        <f>(((I1458/60)/60)/24)+DATE(1970,1,1)</f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 s="15">
        <f>(((I1459/60)/60)/24)+DATE(1970,1,1)</f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 s="15">
        <f>(((I1460/60)/60)/24)+DATE(1970,1,1)</f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 s="15">
        <f>(((I1461/60)/60)/24)+DATE(1970,1,1)</f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 s="15">
        <f>(((I1462/60)/60)/24)+DATE(1970,1,1)</f>
        <v>41973.989583333328</v>
      </c>
    </row>
    <row r="1463" spans="1:19" ht="60" x14ac:dyDescent="0.25">
      <c r="A1463">
        <v>402</v>
      </c>
      <c r="B1463" s="3" t="s">
        <v>403</v>
      </c>
      <c r="C1463" s="3" t="s">
        <v>4512</v>
      </c>
      <c r="D1463" s="6">
        <v>2000</v>
      </c>
      <c r="E1463" s="8">
        <v>2833</v>
      </c>
      <c r="F1463" t="s">
        <v>8218</v>
      </c>
      <c r="G1463" t="s">
        <v>8223</v>
      </c>
      <c r="H1463" t="s">
        <v>8245</v>
      </c>
      <c r="I1463">
        <v>1446731817</v>
      </c>
      <c r="J1463">
        <v>1444913817</v>
      </c>
      <c r="K1463" t="b">
        <v>0</v>
      </c>
      <c r="L1463">
        <v>43</v>
      </c>
      <c r="M1463" t="b">
        <v>1</v>
      </c>
      <c r="N1463" t="s">
        <v>8267</v>
      </c>
      <c r="O1463">
        <f>ROUND(E1463/D1463*100,0)</f>
        <v>142</v>
      </c>
      <c r="P1463">
        <f>IFERROR(ROUND(E1463/L1463,2),0)</f>
        <v>65.88</v>
      </c>
      <c r="Q1463" s="10" t="s">
        <v>8308</v>
      </c>
      <c r="R1463" t="s">
        <v>8313</v>
      </c>
      <c r="S1463" s="15">
        <f>(((I1463/60)/60)/24)+DATE(1970,1,1)</f>
        <v>42313.58121527778</v>
      </c>
    </row>
    <row r="1464" spans="1:19" ht="45" x14ac:dyDescent="0.25">
      <c r="A1464">
        <v>407</v>
      </c>
      <c r="B1464" s="3" t="s">
        <v>408</v>
      </c>
      <c r="C1464" s="3" t="s">
        <v>4517</v>
      </c>
      <c r="D1464" s="6">
        <v>2000</v>
      </c>
      <c r="E1464" s="8">
        <v>2031</v>
      </c>
      <c r="F1464" t="s">
        <v>8218</v>
      </c>
      <c r="G1464" t="s">
        <v>8223</v>
      </c>
      <c r="H1464" t="s">
        <v>8245</v>
      </c>
      <c r="I1464">
        <v>1321739650</v>
      </c>
      <c r="J1464">
        <v>1316552050</v>
      </c>
      <c r="K1464" t="b">
        <v>0</v>
      </c>
      <c r="L1464">
        <v>22</v>
      </c>
      <c r="M1464" t="b">
        <v>1</v>
      </c>
      <c r="N1464" t="s">
        <v>8267</v>
      </c>
      <c r="O1464">
        <f>ROUND(E1464/D1464*100,0)</f>
        <v>102</v>
      </c>
      <c r="P1464">
        <f>IFERROR(ROUND(E1464/L1464,2),0)</f>
        <v>92.32</v>
      </c>
      <c r="Q1464" s="10" t="s">
        <v>8308</v>
      </c>
      <c r="R1464" t="s">
        <v>8313</v>
      </c>
      <c r="S1464" s="15">
        <f>(((I1464/60)/60)/24)+DATE(1970,1,1)</f>
        <v>40866.912615740745</v>
      </c>
    </row>
    <row r="1465" spans="1:19" ht="60" x14ac:dyDescent="0.25">
      <c r="A1465">
        <v>533</v>
      </c>
      <c r="B1465" s="3" t="s">
        <v>534</v>
      </c>
      <c r="C1465" s="3" t="s">
        <v>4643</v>
      </c>
      <c r="D1465" s="6">
        <v>2000</v>
      </c>
      <c r="E1465" s="8">
        <v>2004</v>
      </c>
      <c r="F1465" t="s">
        <v>8218</v>
      </c>
      <c r="G1465" t="s">
        <v>8224</v>
      </c>
      <c r="H1465" t="s">
        <v>8246</v>
      </c>
      <c r="I1465">
        <v>1463394365</v>
      </c>
      <c r="J1465">
        <v>1461320765</v>
      </c>
      <c r="K1465" t="b">
        <v>0</v>
      </c>
      <c r="L1465">
        <v>17</v>
      </c>
      <c r="M1465" t="b">
        <v>1</v>
      </c>
      <c r="N1465" t="s">
        <v>8269</v>
      </c>
      <c r="O1465">
        <f>ROUND(E1465/D1465*100,0)</f>
        <v>100</v>
      </c>
      <c r="P1465">
        <f>IFERROR(ROUND(E1465/L1465,2),0)</f>
        <v>117.88</v>
      </c>
      <c r="Q1465" s="10" t="s">
        <v>8315</v>
      </c>
      <c r="R1465" t="s">
        <v>8316</v>
      </c>
      <c r="S1465" s="15">
        <f>(((I1465/60)/60)/24)+DATE(1970,1,1)</f>
        <v>42506.43478009259</v>
      </c>
    </row>
    <row r="1466" spans="1:19" ht="45" x14ac:dyDescent="0.25">
      <c r="A1466">
        <v>535</v>
      </c>
      <c r="B1466" s="3" t="s">
        <v>536</v>
      </c>
      <c r="C1466" s="3" t="s">
        <v>4645</v>
      </c>
      <c r="D1466" s="6">
        <v>2000</v>
      </c>
      <c r="E1466" s="8">
        <v>2050</v>
      </c>
      <c r="F1466" t="s">
        <v>8218</v>
      </c>
      <c r="G1466" t="s">
        <v>8224</v>
      </c>
      <c r="H1466" t="s">
        <v>8246</v>
      </c>
      <c r="I1466">
        <v>1483707905</v>
      </c>
      <c r="J1466">
        <v>1481115905</v>
      </c>
      <c r="K1466" t="b">
        <v>0</v>
      </c>
      <c r="L1466">
        <v>59</v>
      </c>
      <c r="M1466" t="b">
        <v>1</v>
      </c>
      <c r="N1466" t="s">
        <v>8269</v>
      </c>
      <c r="O1466">
        <f>ROUND(E1466/D1466*100,0)</f>
        <v>103</v>
      </c>
      <c r="P1466">
        <f>IFERROR(ROUND(E1466/L1466,2),0)</f>
        <v>34.75</v>
      </c>
      <c r="Q1466" s="10" t="s">
        <v>8315</v>
      </c>
      <c r="R1466" t="s">
        <v>8316</v>
      </c>
      <c r="S1466" s="15">
        <f>(((I1466/60)/60)/24)+DATE(1970,1,1)</f>
        <v>42741.545196759253</v>
      </c>
    </row>
    <row r="1467" spans="1:19" ht="60" x14ac:dyDescent="0.25">
      <c r="A1467">
        <v>537</v>
      </c>
      <c r="B1467" s="3" t="s">
        <v>538</v>
      </c>
      <c r="C1467" s="3" t="s">
        <v>4647</v>
      </c>
      <c r="D1467" s="6">
        <v>2000</v>
      </c>
      <c r="E1467" s="8">
        <v>2410</v>
      </c>
      <c r="F1467" t="s">
        <v>8218</v>
      </c>
      <c r="G1467" t="s">
        <v>8223</v>
      </c>
      <c r="H1467" t="s">
        <v>8245</v>
      </c>
      <c r="I1467">
        <v>1446665191</v>
      </c>
      <c r="J1467">
        <v>1444069591</v>
      </c>
      <c r="K1467" t="b">
        <v>0</v>
      </c>
      <c r="L1467">
        <v>59</v>
      </c>
      <c r="M1467" t="b">
        <v>1</v>
      </c>
      <c r="N1467" t="s">
        <v>8269</v>
      </c>
      <c r="O1467">
        <f>ROUND(E1467/D1467*100,0)</f>
        <v>121</v>
      </c>
      <c r="P1467">
        <f>IFERROR(ROUND(E1467/L1467,2),0)</f>
        <v>40.85</v>
      </c>
      <c r="Q1467" s="10" t="s">
        <v>8315</v>
      </c>
      <c r="R1467" t="s">
        <v>8316</v>
      </c>
      <c r="S1467" s="15">
        <f>(((I1467/60)/60)/24)+DATE(1970,1,1)</f>
        <v>42312.810081018513</v>
      </c>
    </row>
    <row r="1468" spans="1:19" ht="30" x14ac:dyDescent="0.25">
      <c r="A1468">
        <v>645</v>
      </c>
      <c r="B1468" s="3" t="s">
        <v>646</v>
      </c>
      <c r="C1468" s="3" t="s">
        <v>4755</v>
      </c>
      <c r="D1468" s="6">
        <v>2000</v>
      </c>
      <c r="E1468" s="8">
        <v>5574</v>
      </c>
      <c r="F1468" t="s">
        <v>8218</v>
      </c>
      <c r="G1468" t="s">
        <v>8223</v>
      </c>
      <c r="H1468" t="s">
        <v>8245</v>
      </c>
      <c r="I1468">
        <v>1470962274</v>
      </c>
      <c r="J1468">
        <v>1468370274</v>
      </c>
      <c r="K1468" t="b">
        <v>0</v>
      </c>
      <c r="L1468">
        <v>237</v>
      </c>
      <c r="M1468" t="b">
        <v>1</v>
      </c>
      <c r="N1468" t="s">
        <v>8271</v>
      </c>
      <c r="O1468">
        <f>ROUND(E1468/D1468*100,0)</f>
        <v>279</v>
      </c>
      <c r="P1468">
        <f>IFERROR(ROUND(E1468/L1468,2),0)</f>
        <v>23.52</v>
      </c>
      <c r="Q1468" s="10" t="s">
        <v>8317</v>
      </c>
      <c r="R1468" t="s">
        <v>8319</v>
      </c>
      <c r="S1468" s="15">
        <f>(((I1468/60)/60)/24)+DATE(1970,1,1)</f>
        <v>42594.026319444441</v>
      </c>
    </row>
    <row r="1469" spans="1:19" ht="60" x14ac:dyDescent="0.25">
      <c r="A1469">
        <v>647</v>
      </c>
      <c r="B1469" s="3" t="s">
        <v>648</v>
      </c>
      <c r="C1469" s="3" t="s">
        <v>4757</v>
      </c>
      <c r="D1469" s="6">
        <v>2000</v>
      </c>
      <c r="E1469" s="8">
        <v>2141</v>
      </c>
      <c r="F1469" t="s">
        <v>8218</v>
      </c>
      <c r="G1469" t="s">
        <v>8228</v>
      </c>
      <c r="H1469" t="s">
        <v>8250</v>
      </c>
      <c r="I1469">
        <v>1458235549</v>
      </c>
      <c r="J1469">
        <v>1455647149</v>
      </c>
      <c r="K1469" t="b">
        <v>0</v>
      </c>
      <c r="L1469">
        <v>17</v>
      </c>
      <c r="M1469" t="b">
        <v>1</v>
      </c>
      <c r="N1469" t="s">
        <v>8271</v>
      </c>
      <c r="O1469">
        <f>ROUND(E1469/D1469*100,0)</f>
        <v>107</v>
      </c>
      <c r="P1469">
        <f>IFERROR(ROUND(E1469/L1469,2),0)</f>
        <v>125.94</v>
      </c>
      <c r="Q1469" s="10" t="s">
        <v>8317</v>
      </c>
      <c r="R1469" t="s">
        <v>8319</v>
      </c>
      <c r="S1469" s="15">
        <f>(((I1469/60)/60)/24)+DATE(1970,1,1)</f>
        <v>42446.726261574076</v>
      </c>
    </row>
    <row r="1470" spans="1:19" ht="45" x14ac:dyDescent="0.25">
      <c r="A1470">
        <v>748</v>
      </c>
      <c r="B1470" s="3" t="s">
        <v>749</v>
      </c>
      <c r="C1470" s="3" t="s">
        <v>4858</v>
      </c>
      <c r="D1470" s="6">
        <v>2000</v>
      </c>
      <c r="E1470" s="8">
        <v>2005</v>
      </c>
      <c r="F1470" t="s">
        <v>8218</v>
      </c>
      <c r="G1470" t="s">
        <v>8223</v>
      </c>
      <c r="H1470" t="s">
        <v>8245</v>
      </c>
      <c r="I1470">
        <v>1407701966</v>
      </c>
      <c r="J1470">
        <v>1405109966</v>
      </c>
      <c r="K1470" t="b">
        <v>0</v>
      </c>
      <c r="L1470">
        <v>44</v>
      </c>
      <c r="M1470" t="b">
        <v>1</v>
      </c>
      <c r="N1470" t="s">
        <v>8272</v>
      </c>
      <c r="O1470">
        <f>ROUND(E1470/D1470*100,0)</f>
        <v>100</v>
      </c>
      <c r="P1470">
        <f>IFERROR(ROUND(E1470/L1470,2),0)</f>
        <v>45.57</v>
      </c>
      <c r="Q1470" s="10" t="s">
        <v>8320</v>
      </c>
      <c r="R1470" t="s">
        <v>8321</v>
      </c>
      <c r="S1470" s="15">
        <f>(((I1470/60)/60)/24)+DATE(1970,1,1)</f>
        <v>41861.846828703703</v>
      </c>
    </row>
    <row r="1471" spans="1:19" ht="60" x14ac:dyDescent="0.25">
      <c r="A1471">
        <v>754</v>
      </c>
      <c r="B1471" s="3" t="s">
        <v>755</v>
      </c>
      <c r="C1471" s="3" t="s">
        <v>4864</v>
      </c>
      <c r="D1471" s="6">
        <v>2000</v>
      </c>
      <c r="E1471" s="8">
        <v>2075</v>
      </c>
      <c r="F1471" t="s">
        <v>8218</v>
      </c>
      <c r="G1471" t="s">
        <v>8223</v>
      </c>
      <c r="H1471" t="s">
        <v>8245</v>
      </c>
      <c r="I1471">
        <v>1357408721</v>
      </c>
      <c r="J1471">
        <v>1354816721</v>
      </c>
      <c r="K1471" t="b">
        <v>0</v>
      </c>
      <c r="L1471">
        <v>49</v>
      </c>
      <c r="M1471" t="b">
        <v>1</v>
      </c>
      <c r="N1471" t="s">
        <v>8272</v>
      </c>
      <c r="O1471">
        <f>ROUND(E1471/D1471*100,0)</f>
        <v>104</v>
      </c>
      <c r="P1471">
        <f>IFERROR(ROUND(E1471/L1471,2),0)</f>
        <v>42.35</v>
      </c>
      <c r="Q1471" s="10" t="s">
        <v>8320</v>
      </c>
      <c r="R1471" t="s">
        <v>8321</v>
      </c>
      <c r="S1471" s="15">
        <f>(((I1471/60)/60)/24)+DATE(1970,1,1)</f>
        <v>41279.749085648145</v>
      </c>
    </row>
    <row r="1472" spans="1:19" ht="45" x14ac:dyDescent="0.25">
      <c r="A1472">
        <v>801</v>
      </c>
      <c r="B1472" s="3" t="s">
        <v>802</v>
      </c>
      <c r="C1472" s="3" t="s">
        <v>4911</v>
      </c>
      <c r="D1472" s="6">
        <v>2000</v>
      </c>
      <c r="E1472" s="8">
        <v>2230.4299999999998</v>
      </c>
      <c r="F1472" t="s">
        <v>8218</v>
      </c>
      <c r="G1472" t="s">
        <v>8223</v>
      </c>
      <c r="H1472" t="s">
        <v>8245</v>
      </c>
      <c r="I1472">
        <v>1309547120</v>
      </c>
      <c r="J1472">
        <v>1306955120</v>
      </c>
      <c r="K1472" t="b">
        <v>0</v>
      </c>
      <c r="L1472">
        <v>51</v>
      </c>
      <c r="M1472" t="b">
        <v>1</v>
      </c>
      <c r="N1472" t="s">
        <v>8274</v>
      </c>
      <c r="O1472">
        <f>ROUND(E1472/D1472*100,0)</f>
        <v>112</v>
      </c>
      <c r="P1472">
        <f>IFERROR(ROUND(E1472/L1472,2),0)</f>
        <v>43.73</v>
      </c>
      <c r="Q1472" s="10" t="s">
        <v>8323</v>
      </c>
      <c r="R1472" t="s">
        <v>8324</v>
      </c>
      <c r="S1472" s="15">
        <f>(((I1472/60)/60)/24)+DATE(1970,1,1)</f>
        <v>40725.795370370368</v>
      </c>
    </row>
    <row r="1473" spans="1:19" ht="45" x14ac:dyDescent="0.25">
      <c r="A1473">
        <v>820</v>
      </c>
      <c r="B1473" s="3" t="s">
        <v>821</v>
      </c>
      <c r="C1473" s="3" t="s">
        <v>4930</v>
      </c>
      <c r="D1473" s="6">
        <v>2000</v>
      </c>
      <c r="E1473" s="8">
        <v>2681</v>
      </c>
      <c r="F1473" t="s">
        <v>8218</v>
      </c>
      <c r="G1473" t="s">
        <v>8223</v>
      </c>
      <c r="H1473" t="s">
        <v>8245</v>
      </c>
      <c r="I1473">
        <v>1402290000</v>
      </c>
      <c r="J1473">
        <v>1399666342</v>
      </c>
      <c r="K1473" t="b">
        <v>0</v>
      </c>
      <c r="L1473">
        <v>38</v>
      </c>
      <c r="M1473" t="b">
        <v>1</v>
      </c>
      <c r="N1473" t="s">
        <v>8274</v>
      </c>
      <c r="O1473">
        <f>ROUND(E1473/D1473*100,0)</f>
        <v>134</v>
      </c>
      <c r="P1473">
        <f>IFERROR(ROUND(E1473/L1473,2),0)</f>
        <v>70.55</v>
      </c>
      <c r="Q1473" s="10" t="s">
        <v>8323</v>
      </c>
      <c r="R1473" t="s">
        <v>8324</v>
      </c>
      <c r="S1473" s="15">
        <f>(((I1473/60)/60)/24)+DATE(1970,1,1)</f>
        <v>41799.208333333336</v>
      </c>
    </row>
    <row r="1474" spans="1:19" ht="60" x14ac:dyDescent="0.25">
      <c r="A1474">
        <v>835</v>
      </c>
      <c r="B1474" s="3" t="s">
        <v>836</v>
      </c>
      <c r="C1474" s="3" t="s">
        <v>4945</v>
      </c>
      <c r="D1474" s="6">
        <v>2000</v>
      </c>
      <c r="E1474" s="8">
        <v>2345</v>
      </c>
      <c r="F1474" t="s">
        <v>8218</v>
      </c>
      <c r="G1474" t="s">
        <v>8223</v>
      </c>
      <c r="H1474" t="s">
        <v>8245</v>
      </c>
      <c r="I1474">
        <v>1337396400</v>
      </c>
      <c r="J1474">
        <v>1333709958</v>
      </c>
      <c r="K1474" t="b">
        <v>0</v>
      </c>
      <c r="L1474">
        <v>40</v>
      </c>
      <c r="M1474" t="b">
        <v>1</v>
      </c>
      <c r="N1474" t="s">
        <v>8274</v>
      </c>
      <c r="O1474">
        <f>ROUND(E1474/D1474*100,0)</f>
        <v>117</v>
      </c>
      <c r="P1474">
        <f>IFERROR(ROUND(E1474/L1474,2),0)</f>
        <v>58.63</v>
      </c>
      <c r="Q1474" s="10" t="s">
        <v>8323</v>
      </c>
      <c r="R1474" t="s">
        <v>8324</v>
      </c>
      <c r="S1474" s="15">
        <f>(((I1474/60)/60)/24)+DATE(1970,1,1)</f>
        <v>41048.125</v>
      </c>
    </row>
    <row r="1475" spans="1:19" ht="60" x14ac:dyDescent="0.25">
      <c r="A1475">
        <v>838</v>
      </c>
      <c r="B1475" s="3" t="s">
        <v>839</v>
      </c>
      <c r="C1475" s="3" t="s">
        <v>4948</v>
      </c>
      <c r="D1475" s="6">
        <v>2000</v>
      </c>
      <c r="E1475" s="8">
        <v>2908</v>
      </c>
      <c r="F1475" t="s">
        <v>8218</v>
      </c>
      <c r="G1475" t="s">
        <v>8223</v>
      </c>
      <c r="H1475" t="s">
        <v>8245</v>
      </c>
      <c r="I1475">
        <v>1326835985</v>
      </c>
      <c r="J1475">
        <v>1324243985</v>
      </c>
      <c r="K1475" t="b">
        <v>0</v>
      </c>
      <c r="L1475">
        <v>61</v>
      </c>
      <c r="M1475" t="b">
        <v>1</v>
      </c>
      <c r="N1475" t="s">
        <v>8274</v>
      </c>
      <c r="O1475">
        <f>ROUND(E1475/D1475*100,0)</f>
        <v>145</v>
      </c>
      <c r="P1475">
        <f>IFERROR(ROUND(E1475/L1475,2),0)</f>
        <v>47.67</v>
      </c>
      <c r="Q1475" s="10" t="s">
        <v>8323</v>
      </c>
      <c r="R1475" t="s">
        <v>8324</v>
      </c>
      <c r="S1475" s="15">
        <f>(((I1475/60)/60)/24)+DATE(1970,1,1)</f>
        <v>40925.897974537038</v>
      </c>
    </row>
    <row r="1476" spans="1:19" ht="45" x14ac:dyDescent="0.25">
      <c r="A1476">
        <v>851</v>
      </c>
      <c r="B1476" s="3" t="s">
        <v>852</v>
      </c>
      <c r="C1476" s="3" t="s">
        <v>4961</v>
      </c>
      <c r="D1476" s="6">
        <v>2000</v>
      </c>
      <c r="E1476" s="8">
        <v>2609</v>
      </c>
      <c r="F1476" t="s">
        <v>8218</v>
      </c>
      <c r="G1476" t="s">
        <v>8229</v>
      </c>
      <c r="H1476" t="s">
        <v>8248</v>
      </c>
      <c r="I1476">
        <v>1469994300</v>
      </c>
      <c r="J1476">
        <v>1464815253</v>
      </c>
      <c r="K1476" t="b">
        <v>0</v>
      </c>
      <c r="L1476">
        <v>70</v>
      </c>
      <c r="M1476" t="b">
        <v>1</v>
      </c>
      <c r="N1476" t="s">
        <v>8275</v>
      </c>
      <c r="O1476">
        <f>ROUND(E1476/D1476*100,0)</f>
        <v>130</v>
      </c>
      <c r="P1476">
        <f>IFERROR(ROUND(E1476/L1476,2),0)</f>
        <v>37.270000000000003</v>
      </c>
      <c r="Q1476" s="10" t="s">
        <v>8323</v>
      </c>
      <c r="R1476" t="s">
        <v>8325</v>
      </c>
      <c r="S1476" s="15">
        <f>(((I1476/60)/60)/24)+DATE(1970,1,1)</f>
        <v>42582.822916666672</v>
      </c>
    </row>
    <row r="1477" spans="1:19" ht="30" x14ac:dyDescent="0.25">
      <c r="A1477">
        <v>1022</v>
      </c>
      <c r="B1477" s="3" t="s">
        <v>1023</v>
      </c>
      <c r="C1477" s="3" t="s">
        <v>5132</v>
      </c>
      <c r="D1477" s="6">
        <v>2000</v>
      </c>
      <c r="E1477" s="8">
        <v>2298</v>
      </c>
      <c r="F1477" t="s">
        <v>8218</v>
      </c>
      <c r="G1477" t="s">
        <v>8223</v>
      </c>
      <c r="H1477" t="s">
        <v>8245</v>
      </c>
      <c r="I1477">
        <v>1431876677</v>
      </c>
      <c r="J1477">
        <v>1429284677</v>
      </c>
      <c r="K1477" t="b">
        <v>1</v>
      </c>
      <c r="L1477">
        <v>74</v>
      </c>
      <c r="M1477" t="b">
        <v>1</v>
      </c>
      <c r="N1477" t="s">
        <v>8278</v>
      </c>
      <c r="O1477">
        <f>ROUND(E1477/D1477*100,0)</f>
        <v>115</v>
      </c>
      <c r="P1477">
        <f>IFERROR(ROUND(E1477/L1477,2),0)</f>
        <v>31.05</v>
      </c>
      <c r="Q1477" s="10" t="s">
        <v>8323</v>
      </c>
      <c r="R1477" t="s">
        <v>8328</v>
      </c>
      <c r="S1477" s="15">
        <f>(((I1477/60)/60)/24)+DATE(1970,1,1)</f>
        <v>42141.646724537044</v>
      </c>
    </row>
    <row r="1478" spans="1:19" ht="45" x14ac:dyDescent="0.25">
      <c r="A1478">
        <v>1023</v>
      </c>
      <c r="B1478" s="3" t="s">
        <v>1024</v>
      </c>
      <c r="C1478" s="3" t="s">
        <v>5133</v>
      </c>
      <c r="D1478" s="6">
        <v>2000</v>
      </c>
      <c r="E1478" s="8">
        <v>4743</v>
      </c>
      <c r="F1478" t="s">
        <v>8218</v>
      </c>
      <c r="G1478" t="s">
        <v>8224</v>
      </c>
      <c r="H1478" t="s">
        <v>8246</v>
      </c>
      <c r="I1478">
        <v>1434837861</v>
      </c>
      <c r="J1478">
        <v>1432245861</v>
      </c>
      <c r="K1478" t="b">
        <v>0</v>
      </c>
      <c r="L1478">
        <v>131</v>
      </c>
      <c r="M1478" t="b">
        <v>1</v>
      </c>
      <c r="N1478" t="s">
        <v>8278</v>
      </c>
      <c r="O1478">
        <f>ROUND(E1478/D1478*100,0)</f>
        <v>237</v>
      </c>
      <c r="P1478">
        <f>IFERROR(ROUND(E1478/L1478,2),0)</f>
        <v>36.21</v>
      </c>
      <c r="Q1478" s="10" t="s">
        <v>8323</v>
      </c>
      <c r="R1478" t="s">
        <v>8328</v>
      </c>
      <c r="S1478" s="15">
        <f>(((I1478/60)/60)/24)+DATE(1970,1,1)</f>
        <v>42175.919687500005</v>
      </c>
    </row>
    <row r="1479" spans="1:19" ht="30" x14ac:dyDescent="0.25">
      <c r="A1479">
        <v>1030</v>
      </c>
      <c r="B1479" s="3" t="s">
        <v>1031</v>
      </c>
      <c r="C1479" s="3" t="s">
        <v>5140</v>
      </c>
      <c r="D1479" s="6">
        <v>2000</v>
      </c>
      <c r="E1479" s="8">
        <v>6842</v>
      </c>
      <c r="F1479" t="s">
        <v>8218</v>
      </c>
      <c r="G1479" t="s">
        <v>8223</v>
      </c>
      <c r="H1479" t="s">
        <v>8245</v>
      </c>
      <c r="I1479">
        <v>1473680149</v>
      </c>
      <c r="J1479">
        <v>1472470549</v>
      </c>
      <c r="K1479" t="b">
        <v>0</v>
      </c>
      <c r="L1479">
        <v>159</v>
      </c>
      <c r="M1479" t="b">
        <v>1</v>
      </c>
      <c r="N1479" t="s">
        <v>8278</v>
      </c>
      <c r="O1479">
        <f>ROUND(E1479/D1479*100,0)</f>
        <v>342</v>
      </c>
      <c r="P1479">
        <f>IFERROR(ROUND(E1479/L1479,2),0)</f>
        <v>43.03</v>
      </c>
      <c r="Q1479" s="10" t="s">
        <v>8323</v>
      </c>
      <c r="R1479" t="s">
        <v>8328</v>
      </c>
      <c r="S1479" s="15">
        <f>(((I1479/60)/60)/24)+DATE(1970,1,1)</f>
        <v>42625.483206018514</v>
      </c>
    </row>
    <row r="1480" spans="1:19" ht="45" x14ac:dyDescent="0.25">
      <c r="A1480">
        <v>1188</v>
      </c>
      <c r="B1480" s="3" t="s">
        <v>1189</v>
      </c>
      <c r="C1480" s="3" t="s">
        <v>5298</v>
      </c>
      <c r="D1480" s="6">
        <v>2000</v>
      </c>
      <c r="E1480" s="8">
        <v>3211</v>
      </c>
      <c r="F1480" t="s">
        <v>8218</v>
      </c>
      <c r="G1480" t="s">
        <v>8228</v>
      </c>
      <c r="H1480" t="s">
        <v>8250</v>
      </c>
      <c r="I1480">
        <v>1482943740</v>
      </c>
      <c r="J1480">
        <v>1481129340</v>
      </c>
      <c r="K1480" t="b">
        <v>0</v>
      </c>
      <c r="L1480">
        <v>85</v>
      </c>
      <c r="M1480" t="b">
        <v>1</v>
      </c>
      <c r="N1480" t="s">
        <v>8283</v>
      </c>
      <c r="O1480">
        <f>ROUND(E1480/D1480*100,0)</f>
        <v>161</v>
      </c>
      <c r="P1480">
        <f>IFERROR(ROUND(E1480/L1480,2),0)</f>
        <v>37.78</v>
      </c>
      <c r="Q1480" s="10" t="s">
        <v>8336</v>
      </c>
      <c r="R1480" t="s">
        <v>8337</v>
      </c>
      <c r="S1480" s="15">
        <f>(((I1480/60)/60)/24)+DATE(1970,1,1)</f>
        <v>42732.700694444444</v>
      </c>
    </row>
    <row r="1481" spans="1:19" ht="60" x14ac:dyDescent="0.25">
      <c r="A1481">
        <v>1214</v>
      </c>
      <c r="B1481" s="3" t="s">
        <v>1215</v>
      </c>
      <c r="C1481" s="3" t="s">
        <v>5324</v>
      </c>
      <c r="D1481" s="6">
        <v>2000</v>
      </c>
      <c r="E1481" s="8">
        <v>2636</v>
      </c>
      <c r="F1481" t="s">
        <v>8218</v>
      </c>
      <c r="G1481" t="s">
        <v>8223</v>
      </c>
      <c r="H1481" t="s">
        <v>8245</v>
      </c>
      <c r="I1481">
        <v>1433880605</v>
      </c>
      <c r="J1481">
        <v>1428696605</v>
      </c>
      <c r="K1481" t="b">
        <v>0</v>
      </c>
      <c r="L1481">
        <v>25</v>
      </c>
      <c r="M1481" t="b">
        <v>1</v>
      </c>
      <c r="N1481" t="s">
        <v>8283</v>
      </c>
      <c r="O1481">
        <f>ROUND(E1481/D1481*100,0)</f>
        <v>132</v>
      </c>
      <c r="P1481">
        <f>IFERROR(ROUND(E1481/L1481,2),0)</f>
        <v>105.44</v>
      </c>
      <c r="Q1481" s="10" t="s">
        <v>8336</v>
      </c>
      <c r="R1481" t="s">
        <v>8337</v>
      </c>
      <c r="S1481" s="15">
        <f>(((I1481/60)/60)/24)+DATE(1970,1,1)</f>
        <v>42164.840335648143</v>
      </c>
    </row>
    <row r="1482" spans="1:19" ht="45" x14ac:dyDescent="0.25">
      <c r="A1482">
        <v>1244</v>
      </c>
      <c r="B1482" s="3" t="s">
        <v>1245</v>
      </c>
      <c r="C1482" s="3" t="s">
        <v>5354</v>
      </c>
      <c r="D1482" s="6">
        <v>2000</v>
      </c>
      <c r="E1482" s="8">
        <v>2076</v>
      </c>
      <c r="F1482" t="s">
        <v>8218</v>
      </c>
      <c r="G1482" t="s">
        <v>8223</v>
      </c>
      <c r="H1482" t="s">
        <v>8245</v>
      </c>
      <c r="I1482">
        <v>1366664400</v>
      </c>
      <c r="J1482">
        <v>1363981723</v>
      </c>
      <c r="K1482" t="b">
        <v>1</v>
      </c>
      <c r="L1482">
        <v>45</v>
      </c>
      <c r="M1482" t="b">
        <v>1</v>
      </c>
      <c r="N1482" t="s">
        <v>8274</v>
      </c>
      <c r="O1482">
        <f>ROUND(E1482/D1482*100,0)</f>
        <v>104</v>
      </c>
      <c r="P1482">
        <f>IFERROR(ROUND(E1482/L1482,2),0)</f>
        <v>46.13</v>
      </c>
      <c r="Q1482" s="10" t="s">
        <v>8323</v>
      </c>
      <c r="R1482" t="s">
        <v>8324</v>
      </c>
      <c r="S1482" s="15">
        <f>(((I1482/60)/60)/24)+DATE(1970,1,1)</f>
        <v>41386.875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 s="15">
        <f>(((I1483/60)/60)/24)+DATE(1970,1,1)</f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 s="15">
        <f>(((I1484/60)/60)/24)+DATE(1970,1,1)</f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 s="15">
        <f>(((I1485/60)/60)/24)+DATE(1970,1,1)</f>
        <v>42573.192997685182</v>
      </c>
    </row>
    <row r="1486" spans="1:19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 s="15">
        <f>(((I1486/60)/60)/24)+DATE(1970,1,1)</f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 s="15">
        <f>(((I1487/60)/60)/24)+DATE(1970,1,1)</f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 s="15">
        <f>(((I1488/60)/60)/24)+DATE(1970,1,1)</f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 s="15">
        <f>(((I1489/60)/60)/24)+DATE(1970,1,1)</f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 s="15">
        <f>(((I1490/60)/60)/24)+DATE(1970,1,1)</f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 s="15">
        <f>(((I1491/60)/60)/24)+DATE(1970,1,1)</f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 s="15">
        <f>(((I1492/60)/60)/24)+DATE(1970,1,1)</f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 s="15">
        <f>(((I1493/60)/60)/24)+DATE(1970,1,1)</f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 s="15">
        <f>(((I1494/60)/60)/24)+DATE(1970,1,1)</f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 s="15">
        <f>(((I1495/60)/60)/24)+DATE(1970,1,1)</f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 s="15">
        <f>(((I1496/60)/60)/24)+DATE(1970,1,1)</f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 s="15">
        <f>(((I1497/60)/60)/24)+DATE(1970,1,1)</f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 s="15">
        <f>(((I1498/60)/60)/24)+DATE(1970,1,1)</f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 s="15">
        <f>(((I1499/60)/60)/24)+DATE(1970,1,1)</f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 s="15">
        <f>(((I1500/60)/60)/24)+DATE(1970,1,1)</f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 s="15">
        <f>(((I1501/60)/60)/24)+DATE(1970,1,1)</f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 s="15">
        <f>(((I1502/60)/60)/24)+DATE(1970,1,1)</f>
        <v>41395.904594907406</v>
      </c>
    </row>
    <row r="1503" spans="1:19" ht="45" x14ac:dyDescent="0.25">
      <c r="A1503">
        <v>1245</v>
      </c>
      <c r="B1503" s="3" t="s">
        <v>1246</v>
      </c>
      <c r="C1503" s="3" t="s">
        <v>5355</v>
      </c>
      <c r="D1503" s="6">
        <v>2000</v>
      </c>
      <c r="E1503" s="8">
        <v>2405</v>
      </c>
      <c r="F1503" t="s">
        <v>8218</v>
      </c>
      <c r="G1503" t="s">
        <v>8223</v>
      </c>
      <c r="H1503" t="s">
        <v>8245</v>
      </c>
      <c r="I1503">
        <v>1402755834</v>
      </c>
      <c r="J1503">
        <v>1400163834</v>
      </c>
      <c r="K1503" t="b">
        <v>1</v>
      </c>
      <c r="L1503">
        <v>17</v>
      </c>
      <c r="M1503" t="b">
        <v>1</v>
      </c>
      <c r="N1503" t="s">
        <v>8274</v>
      </c>
      <c r="O1503">
        <f>ROUND(E1503/D1503*100,0)</f>
        <v>120</v>
      </c>
      <c r="P1503">
        <f>IFERROR(ROUND(E1503/L1503,2),0)</f>
        <v>141.47</v>
      </c>
      <c r="Q1503" s="10" t="s">
        <v>8323</v>
      </c>
      <c r="R1503" t="s">
        <v>8324</v>
      </c>
      <c r="S1503" s="15">
        <f>(((I1503/60)/60)/24)+DATE(1970,1,1)</f>
        <v>41804.599930555552</v>
      </c>
    </row>
    <row r="1504" spans="1:19" ht="60" x14ac:dyDescent="0.25">
      <c r="A1504">
        <v>1246</v>
      </c>
      <c r="B1504" s="3" t="s">
        <v>1247</v>
      </c>
      <c r="C1504" s="3" t="s">
        <v>5356</v>
      </c>
      <c r="D1504" s="6">
        <v>2000</v>
      </c>
      <c r="E1504" s="8">
        <v>2340</v>
      </c>
      <c r="F1504" t="s">
        <v>8218</v>
      </c>
      <c r="G1504" t="s">
        <v>8223</v>
      </c>
      <c r="H1504" t="s">
        <v>8245</v>
      </c>
      <c r="I1504">
        <v>1323136949</v>
      </c>
      <c r="J1504">
        <v>1319245349</v>
      </c>
      <c r="K1504" t="b">
        <v>1</v>
      </c>
      <c r="L1504">
        <v>31</v>
      </c>
      <c r="M1504" t="b">
        <v>1</v>
      </c>
      <c r="N1504" t="s">
        <v>8274</v>
      </c>
      <c r="O1504">
        <f>ROUND(E1504/D1504*100,0)</f>
        <v>117</v>
      </c>
      <c r="P1504">
        <f>IFERROR(ROUND(E1504/L1504,2),0)</f>
        <v>75.48</v>
      </c>
      <c r="Q1504" s="10" t="s">
        <v>8323</v>
      </c>
      <c r="R1504" t="s">
        <v>8324</v>
      </c>
      <c r="S1504" s="15">
        <f>(((I1504/60)/60)/24)+DATE(1970,1,1)</f>
        <v>40883.085057870368</v>
      </c>
    </row>
    <row r="1505" spans="1:19" ht="45" x14ac:dyDescent="0.25">
      <c r="A1505">
        <v>1261</v>
      </c>
      <c r="B1505" s="3" t="s">
        <v>1262</v>
      </c>
      <c r="C1505" s="3" t="s">
        <v>5371</v>
      </c>
      <c r="D1505" s="6">
        <v>2000</v>
      </c>
      <c r="E1505" s="8">
        <v>2025</v>
      </c>
      <c r="F1505" t="s">
        <v>8218</v>
      </c>
      <c r="G1505" t="s">
        <v>8223</v>
      </c>
      <c r="H1505" t="s">
        <v>8245</v>
      </c>
      <c r="I1505">
        <v>1390983227</v>
      </c>
      <c r="J1505">
        <v>1388391227</v>
      </c>
      <c r="K1505" t="b">
        <v>1</v>
      </c>
      <c r="L1505">
        <v>52</v>
      </c>
      <c r="M1505" t="b">
        <v>1</v>
      </c>
      <c r="N1505" t="s">
        <v>8274</v>
      </c>
      <c r="O1505">
        <f>ROUND(E1505/D1505*100,0)</f>
        <v>101</v>
      </c>
      <c r="P1505">
        <f>IFERROR(ROUND(E1505/L1505,2),0)</f>
        <v>38.94</v>
      </c>
      <c r="Q1505" s="10" t="s">
        <v>8323</v>
      </c>
      <c r="R1505" t="s">
        <v>8324</v>
      </c>
      <c r="S1505" s="15">
        <f>(((I1505/60)/60)/24)+DATE(1970,1,1)</f>
        <v>41668.342905092592</v>
      </c>
    </row>
    <row r="1506" spans="1:19" ht="60" x14ac:dyDescent="0.25">
      <c r="A1506">
        <v>1284</v>
      </c>
      <c r="B1506" s="3" t="s">
        <v>1285</v>
      </c>
      <c r="C1506" s="3" t="s">
        <v>5394</v>
      </c>
      <c r="D1506" s="6">
        <v>2000</v>
      </c>
      <c r="E1506" s="8">
        <v>2020</v>
      </c>
      <c r="F1506" t="s">
        <v>8218</v>
      </c>
      <c r="G1506" t="s">
        <v>8223</v>
      </c>
      <c r="H1506" t="s">
        <v>8245</v>
      </c>
      <c r="I1506">
        <v>1483203540</v>
      </c>
      <c r="J1506">
        <v>1481175482</v>
      </c>
      <c r="K1506" t="b">
        <v>0</v>
      </c>
      <c r="L1506">
        <v>31</v>
      </c>
      <c r="M1506" t="b">
        <v>1</v>
      </c>
      <c r="N1506" t="s">
        <v>8269</v>
      </c>
      <c r="O1506">
        <f>ROUND(E1506/D1506*100,0)</f>
        <v>101</v>
      </c>
      <c r="P1506">
        <f>IFERROR(ROUND(E1506/L1506,2),0)</f>
        <v>65.16</v>
      </c>
      <c r="Q1506" s="10" t="s">
        <v>8315</v>
      </c>
      <c r="R1506" t="s">
        <v>8316</v>
      </c>
      <c r="S1506" s="15">
        <f>(((I1506/60)/60)/24)+DATE(1970,1,1)</f>
        <v>42735.707638888889</v>
      </c>
    </row>
    <row r="1507" spans="1:19" ht="60" x14ac:dyDescent="0.25">
      <c r="A1507">
        <v>1285</v>
      </c>
      <c r="B1507" s="3" t="s">
        <v>1286</v>
      </c>
      <c r="C1507" s="3" t="s">
        <v>5395</v>
      </c>
      <c r="D1507" s="6">
        <v>2000</v>
      </c>
      <c r="E1507" s="8">
        <v>2033</v>
      </c>
      <c r="F1507" t="s">
        <v>8218</v>
      </c>
      <c r="G1507" t="s">
        <v>8224</v>
      </c>
      <c r="H1507" t="s">
        <v>8246</v>
      </c>
      <c r="I1507">
        <v>1434808775</v>
      </c>
      <c r="J1507">
        <v>1433512775</v>
      </c>
      <c r="K1507" t="b">
        <v>0</v>
      </c>
      <c r="L1507">
        <v>63</v>
      </c>
      <c r="M1507" t="b">
        <v>1</v>
      </c>
      <c r="N1507" t="s">
        <v>8269</v>
      </c>
      <c r="O1507">
        <f>ROUND(E1507/D1507*100,0)</f>
        <v>102</v>
      </c>
      <c r="P1507">
        <f>IFERROR(ROUND(E1507/L1507,2),0)</f>
        <v>32.270000000000003</v>
      </c>
      <c r="Q1507" s="10" t="s">
        <v>8315</v>
      </c>
      <c r="R1507" t="s">
        <v>8316</v>
      </c>
      <c r="S1507" s="15">
        <f>(((I1507/60)/60)/24)+DATE(1970,1,1)</f>
        <v>42175.583043981482</v>
      </c>
    </row>
    <row r="1508" spans="1:19" ht="60" x14ac:dyDescent="0.25">
      <c r="A1508">
        <v>1298</v>
      </c>
      <c r="B1508" s="3" t="s">
        <v>1299</v>
      </c>
      <c r="C1508" s="3" t="s">
        <v>5408</v>
      </c>
      <c r="D1508" s="6">
        <v>2000</v>
      </c>
      <c r="E1508" s="8">
        <v>2093</v>
      </c>
      <c r="F1508" t="s">
        <v>8218</v>
      </c>
      <c r="G1508" t="s">
        <v>8224</v>
      </c>
      <c r="H1508" t="s">
        <v>8246</v>
      </c>
      <c r="I1508">
        <v>1461860432</v>
      </c>
      <c r="J1508">
        <v>1459268432</v>
      </c>
      <c r="K1508" t="b">
        <v>0</v>
      </c>
      <c r="L1508">
        <v>33</v>
      </c>
      <c r="M1508" t="b">
        <v>1</v>
      </c>
      <c r="N1508" t="s">
        <v>8269</v>
      </c>
      <c r="O1508">
        <f>ROUND(E1508/D1508*100,0)</f>
        <v>105</v>
      </c>
      <c r="P1508">
        <f>IFERROR(ROUND(E1508/L1508,2),0)</f>
        <v>63.42</v>
      </c>
      <c r="Q1508" s="10" t="s">
        <v>8315</v>
      </c>
      <c r="R1508" t="s">
        <v>8316</v>
      </c>
      <c r="S1508" s="15">
        <f>(((I1508/60)/60)/24)+DATE(1970,1,1)</f>
        <v>42488.680925925932</v>
      </c>
    </row>
    <row r="1509" spans="1:19" ht="60" x14ac:dyDescent="0.25">
      <c r="A1509">
        <v>1301</v>
      </c>
      <c r="B1509" s="3" t="s">
        <v>1302</v>
      </c>
      <c r="C1509" s="3" t="s">
        <v>5411</v>
      </c>
      <c r="D1509" s="6">
        <v>2000</v>
      </c>
      <c r="E1509" s="8">
        <v>2055</v>
      </c>
      <c r="F1509" t="s">
        <v>8218</v>
      </c>
      <c r="G1509" t="s">
        <v>8223</v>
      </c>
      <c r="H1509" t="s">
        <v>8245</v>
      </c>
      <c r="I1509">
        <v>1437447600</v>
      </c>
      <c r="J1509">
        <v>1436551178</v>
      </c>
      <c r="K1509" t="b">
        <v>0</v>
      </c>
      <c r="L1509">
        <v>29</v>
      </c>
      <c r="M1509" t="b">
        <v>1</v>
      </c>
      <c r="N1509" t="s">
        <v>8269</v>
      </c>
      <c r="O1509">
        <f>ROUND(E1509/D1509*100,0)</f>
        <v>103</v>
      </c>
      <c r="P1509">
        <f>IFERROR(ROUND(E1509/L1509,2),0)</f>
        <v>70.86</v>
      </c>
      <c r="Q1509" s="10" t="s">
        <v>8315</v>
      </c>
      <c r="R1509" t="s">
        <v>8316</v>
      </c>
      <c r="S1509" s="15">
        <f>(((I1509/60)/60)/24)+DATE(1970,1,1)</f>
        <v>42206.125</v>
      </c>
    </row>
    <row r="1510" spans="1:19" ht="45" x14ac:dyDescent="0.25">
      <c r="A1510">
        <v>1357</v>
      </c>
      <c r="B1510" s="3" t="s">
        <v>1358</v>
      </c>
      <c r="C1510" s="3" t="s">
        <v>5467</v>
      </c>
      <c r="D1510" s="6">
        <v>2000</v>
      </c>
      <c r="E1510" s="8">
        <v>2506</v>
      </c>
      <c r="F1510" t="s">
        <v>8218</v>
      </c>
      <c r="G1510" t="s">
        <v>8223</v>
      </c>
      <c r="H1510" t="s">
        <v>8245</v>
      </c>
      <c r="I1510">
        <v>1362117540</v>
      </c>
      <c r="J1510">
        <v>1359587137</v>
      </c>
      <c r="K1510" t="b">
        <v>0</v>
      </c>
      <c r="L1510">
        <v>65</v>
      </c>
      <c r="M1510" t="b">
        <v>1</v>
      </c>
      <c r="N1510" t="s">
        <v>8272</v>
      </c>
      <c r="O1510">
        <f>ROUND(E1510/D1510*100,0)</f>
        <v>125</v>
      </c>
      <c r="P1510">
        <f>IFERROR(ROUND(E1510/L1510,2),0)</f>
        <v>38.549999999999997</v>
      </c>
      <c r="Q1510" s="10" t="s">
        <v>8320</v>
      </c>
      <c r="R1510" t="s">
        <v>8321</v>
      </c>
      <c r="S1510" s="15">
        <f>(((I1510/60)/60)/24)+DATE(1970,1,1)</f>
        <v>41334.249305555553</v>
      </c>
    </row>
    <row r="1511" spans="1:19" ht="15.75" x14ac:dyDescent="0.25">
      <c r="A1511">
        <v>1378</v>
      </c>
      <c r="B1511" s="3" t="s">
        <v>1379</v>
      </c>
      <c r="C1511" s="3" t="s">
        <v>5488</v>
      </c>
      <c r="D1511" s="6">
        <v>2000</v>
      </c>
      <c r="E1511" s="8">
        <v>4067</v>
      </c>
      <c r="F1511" t="s">
        <v>8218</v>
      </c>
      <c r="G1511" t="s">
        <v>8224</v>
      </c>
      <c r="H1511" t="s">
        <v>8246</v>
      </c>
      <c r="I1511">
        <v>1470075210</v>
      </c>
      <c r="J1511">
        <v>1468779210</v>
      </c>
      <c r="K1511" t="b">
        <v>0</v>
      </c>
      <c r="L1511">
        <v>133</v>
      </c>
      <c r="M1511" t="b">
        <v>1</v>
      </c>
      <c r="N1511" t="s">
        <v>8274</v>
      </c>
      <c r="O1511">
        <f>ROUND(E1511/D1511*100,0)</f>
        <v>203</v>
      </c>
      <c r="P1511">
        <f>IFERROR(ROUND(E1511/L1511,2),0)</f>
        <v>30.58</v>
      </c>
      <c r="Q1511" s="10" t="s">
        <v>8323</v>
      </c>
      <c r="R1511" t="s">
        <v>8324</v>
      </c>
      <c r="S1511" s="15">
        <f>(((I1511/60)/60)/24)+DATE(1970,1,1)</f>
        <v>42583.759374999994</v>
      </c>
    </row>
    <row r="1512" spans="1:19" ht="45" x14ac:dyDescent="0.25">
      <c r="A1512">
        <v>1603</v>
      </c>
      <c r="B1512" s="3" t="s">
        <v>1604</v>
      </c>
      <c r="C1512" s="3" t="s">
        <v>5713</v>
      </c>
      <c r="D1512" s="6">
        <v>2000</v>
      </c>
      <c r="E1512" s="8">
        <v>2000.66</v>
      </c>
      <c r="F1512" t="s">
        <v>8218</v>
      </c>
      <c r="G1512" t="s">
        <v>8223</v>
      </c>
      <c r="H1512" t="s">
        <v>8245</v>
      </c>
      <c r="I1512">
        <v>1327723459</v>
      </c>
      <c r="J1512">
        <v>1322539459</v>
      </c>
      <c r="K1512" t="b">
        <v>0</v>
      </c>
      <c r="L1512">
        <v>30</v>
      </c>
      <c r="M1512" t="b">
        <v>1</v>
      </c>
      <c r="N1512" t="s">
        <v>8274</v>
      </c>
      <c r="O1512">
        <f>ROUND(E1512/D1512*100,0)</f>
        <v>100</v>
      </c>
      <c r="P1512">
        <f>IFERROR(ROUND(E1512/L1512,2),0)</f>
        <v>66.69</v>
      </c>
      <c r="Q1512" s="10" t="s">
        <v>8323</v>
      </c>
      <c r="R1512" t="s">
        <v>8324</v>
      </c>
      <c r="S1512" s="15">
        <f>(((I1512/60)/60)/24)+DATE(1970,1,1)</f>
        <v>40936.169664351852</v>
      </c>
    </row>
    <row r="1513" spans="1:19" ht="30" x14ac:dyDescent="0.25">
      <c r="A1513">
        <v>1610</v>
      </c>
      <c r="B1513" s="3" t="s">
        <v>1611</v>
      </c>
      <c r="C1513" s="3" t="s">
        <v>5720</v>
      </c>
      <c r="D1513" s="6">
        <v>2000</v>
      </c>
      <c r="E1513" s="8">
        <v>5437</v>
      </c>
      <c r="F1513" t="s">
        <v>8218</v>
      </c>
      <c r="G1513" t="s">
        <v>8223</v>
      </c>
      <c r="H1513" t="s">
        <v>8245</v>
      </c>
      <c r="I1513">
        <v>1355609510</v>
      </c>
      <c r="J1513">
        <v>1353017510</v>
      </c>
      <c r="K1513" t="b">
        <v>0</v>
      </c>
      <c r="L1513">
        <v>112</v>
      </c>
      <c r="M1513" t="b">
        <v>1</v>
      </c>
      <c r="N1513" t="s">
        <v>8274</v>
      </c>
      <c r="O1513">
        <f>ROUND(E1513/D1513*100,0)</f>
        <v>272</v>
      </c>
      <c r="P1513">
        <f>IFERROR(ROUND(E1513/L1513,2),0)</f>
        <v>48.54</v>
      </c>
      <c r="Q1513" s="10" t="s">
        <v>8323</v>
      </c>
      <c r="R1513" t="s">
        <v>8324</v>
      </c>
      <c r="S1513" s="15">
        <f>(((I1513/60)/60)/24)+DATE(1970,1,1)</f>
        <v>41258.924884259257</v>
      </c>
    </row>
    <row r="1514" spans="1:19" ht="60" x14ac:dyDescent="0.25">
      <c r="A1514">
        <v>1627</v>
      </c>
      <c r="B1514" s="3" t="s">
        <v>1628</v>
      </c>
      <c r="C1514" s="3" t="s">
        <v>5737</v>
      </c>
      <c r="D1514" s="6">
        <v>2000</v>
      </c>
      <c r="E1514" s="8">
        <v>2340</v>
      </c>
      <c r="F1514" t="s">
        <v>8218</v>
      </c>
      <c r="G1514" t="s">
        <v>8223</v>
      </c>
      <c r="H1514" t="s">
        <v>8245</v>
      </c>
      <c r="I1514">
        <v>1353905940</v>
      </c>
      <c r="J1514">
        <v>1351011489</v>
      </c>
      <c r="K1514" t="b">
        <v>0</v>
      </c>
      <c r="L1514">
        <v>38</v>
      </c>
      <c r="M1514" t="b">
        <v>1</v>
      </c>
      <c r="N1514" t="s">
        <v>8274</v>
      </c>
      <c r="O1514">
        <f>ROUND(E1514/D1514*100,0)</f>
        <v>117</v>
      </c>
      <c r="P1514">
        <f>IFERROR(ROUND(E1514/L1514,2),0)</f>
        <v>61.58</v>
      </c>
      <c r="Q1514" s="10" t="s">
        <v>8323</v>
      </c>
      <c r="R1514" t="s">
        <v>8324</v>
      </c>
      <c r="S1514" s="15">
        <f>(((I1514/60)/60)/24)+DATE(1970,1,1)</f>
        <v>41239.207638888889</v>
      </c>
    </row>
    <row r="1515" spans="1:19" ht="45" x14ac:dyDescent="0.25">
      <c r="A1515">
        <v>1634</v>
      </c>
      <c r="B1515" s="3" t="s">
        <v>1635</v>
      </c>
      <c r="C1515" s="3" t="s">
        <v>5744</v>
      </c>
      <c r="D1515" s="6">
        <v>2000</v>
      </c>
      <c r="E1515" s="8">
        <v>2010</v>
      </c>
      <c r="F1515" t="s">
        <v>8218</v>
      </c>
      <c r="G1515" t="s">
        <v>8223</v>
      </c>
      <c r="H1515" t="s">
        <v>8245</v>
      </c>
      <c r="I1515">
        <v>1306994340</v>
      </c>
      <c r="J1515">
        <v>1303706001</v>
      </c>
      <c r="K1515" t="b">
        <v>0</v>
      </c>
      <c r="L1515">
        <v>32</v>
      </c>
      <c r="M1515" t="b">
        <v>1</v>
      </c>
      <c r="N1515" t="s">
        <v>8274</v>
      </c>
      <c r="O1515">
        <f>ROUND(E1515/D1515*100,0)</f>
        <v>101</v>
      </c>
      <c r="P1515">
        <f>IFERROR(ROUND(E1515/L1515,2),0)</f>
        <v>62.81</v>
      </c>
      <c r="Q1515" s="10" t="s">
        <v>8323</v>
      </c>
      <c r="R1515" t="s">
        <v>8324</v>
      </c>
      <c r="S1515" s="15">
        <f>(((I1515/60)/60)/24)+DATE(1970,1,1)</f>
        <v>40696.249305555553</v>
      </c>
    </row>
    <row r="1516" spans="1:19" ht="60" x14ac:dyDescent="0.25">
      <c r="A1516">
        <v>1635</v>
      </c>
      <c r="B1516" s="3" t="s">
        <v>1636</v>
      </c>
      <c r="C1516" s="3" t="s">
        <v>5745</v>
      </c>
      <c r="D1516" s="6">
        <v>2000</v>
      </c>
      <c r="E1516" s="8">
        <v>2506</v>
      </c>
      <c r="F1516" t="s">
        <v>8218</v>
      </c>
      <c r="G1516" t="s">
        <v>8223</v>
      </c>
      <c r="H1516" t="s">
        <v>8245</v>
      </c>
      <c r="I1516">
        <v>1468270261</v>
      </c>
      <c r="J1516">
        <v>1463086261</v>
      </c>
      <c r="K1516" t="b">
        <v>0</v>
      </c>
      <c r="L1516">
        <v>37</v>
      </c>
      <c r="M1516" t="b">
        <v>1</v>
      </c>
      <c r="N1516" t="s">
        <v>8274</v>
      </c>
      <c r="O1516">
        <f>ROUND(E1516/D1516*100,0)</f>
        <v>125</v>
      </c>
      <c r="P1516">
        <f>IFERROR(ROUND(E1516/L1516,2),0)</f>
        <v>67.73</v>
      </c>
      <c r="Q1516" s="10" t="s">
        <v>8323</v>
      </c>
      <c r="R1516" t="s">
        <v>8324</v>
      </c>
      <c r="S1516" s="15">
        <f>(((I1516/60)/60)/24)+DATE(1970,1,1)</f>
        <v>42562.868761574078</v>
      </c>
    </row>
    <row r="1517" spans="1:19" ht="60" x14ac:dyDescent="0.25">
      <c r="A1517">
        <v>1646</v>
      </c>
      <c r="B1517" s="3" t="s">
        <v>1647</v>
      </c>
      <c r="C1517" s="3" t="s">
        <v>5756</v>
      </c>
      <c r="D1517" s="6">
        <v>2000</v>
      </c>
      <c r="E1517" s="8">
        <v>2204</v>
      </c>
      <c r="F1517" t="s">
        <v>8218</v>
      </c>
      <c r="G1517" t="s">
        <v>8224</v>
      </c>
      <c r="H1517" t="s">
        <v>8246</v>
      </c>
      <c r="I1517">
        <v>1408039860</v>
      </c>
      <c r="J1517">
        <v>1405248503</v>
      </c>
      <c r="K1517" t="b">
        <v>0</v>
      </c>
      <c r="L1517">
        <v>83</v>
      </c>
      <c r="M1517" t="b">
        <v>1</v>
      </c>
      <c r="N1517" t="s">
        <v>8290</v>
      </c>
      <c r="O1517">
        <f>ROUND(E1517/D1517*100,0)</f>
        <v>110</v>
      </c>
      <c r="P1517">
        <f>IFERROR(ROUND(E1517/L1517,2),0)</f>
        <v>26.55</v>
      </c>
      <c r="Q1517" s="10" t="s">
        <v>8323</v>
      </c>
      <c r="R1517" t="s">
        <v>8344</v>
      </c>
      <c r="S1517" s="15">
        <f>(((I1517/60)/60)/24)+DATE(1970,1,1)</f>
        <v>41865.757638888892</v>
      </c>
    </row>
    <row r="1518" spans="1:19" ht="45" x14ac:dyDescent="0.25">
      <c r="A1518">
        <v>1650</v>
      </c>
      <c r="B1518" s="3" t="s">
        <v>1651</v>
      </c>
      <c r="C1518" s="3" t="s">
        <v>5760</v>
      </c>
      <c r="D1518" s="6">
        <v>2000</v>
      </c>
      <c r="E1518" s="8">
        <v>2831</v>
      </c>
      <c r="F1518" t="s">
        <v>8218</v>
      </c>
      <c r="G1518" t="s">
        <v>8223</v>
      </c>
      <c r="H1518" t="s">
        <v>8245</v>
      </c>
      <c r="I1518">
        <v>1381314437</v>
      </c>
      <c r="J1518">
        <v>1378722437</v>
      </c>
      <c r="K1518" t="b">
        <v>0</v>
      </c>
      <c r="L1518">
        <v>32</v>
      </c>
      <c r="M1518" t="b">
        <v>1</v>
      </c>
      <c r="N1518" t="s">
        <v>8290</v>
      </c>
      <c r="O1518">
        <f>ROUND(E1518/D1518*100,0)</f>
        <v>142</v>
      </c>
      <c r="P1518">
        <f>IFERROR(ROUND(E1518/L1518,2),0)</f>
        <v>88.47</v>
      </c>
      <c r="Q1518" s="10" t="s">
        <v>8323</v>
      </c>
      <c r="R1518" t="s">
        <v>8344</v>
      </c>
      <c r="S1518" s="15">
        <f>(((I1518/60)/60)/24)+DATE(1970,1,1)</f>
        <v>41556.435613425929</v>
      </c>
    </row>
    <row r="1519" spans="1:19" ht="60" x14ac:dyDescent="0.25">
      <c r="A1519">
        <v>1651</v>
      </c>
      <c r="B1519" s="3" t="s">
        <v>1652</v>
      </c>
      <c r="C1519" s="3" t="s">
        <v>5761</v>
      </c>
      <c r="D1519" s="6">
        <v>2000</v>
      </c>
      <c r="E1519" s="8">
        <v>2015</v>
      </c>
      <c r="F1519" t="s">
        <v>8218</v>
      </c>
      <c r="G1519" t="s">
        <v>8223</v>
      </c>
      <c r="H1519" t="s">
        <v>8245</v>
      </c>
      <c r="I1519">
        <v>1303801140</v>
      </c>
      <c r="J1519">
        <v>1300916220</v>
      </c>
      <c r="K1519" t="b">
        <v>0</v>
      </c>
      <c r="L1519">
        <v>20</v>
      </c>
      <c r="M1519" t="b">
        <v>1</v>
      </c>
      <c r="N1519" t="s">
        <v>8290</v>
      </c>
      <c r="O1519">
        <f>ROUND(E1519/D1519*100,0)</f>
        <v>101</v>
      </c>
      <c r="P1519">
        <f>IFERROR(ROUND(E1519/L1519,2),0)</f>
        <v>100.75</v>
      </c>
      <c r="Q1519" s="10" t="s">
        <v>8323</v>
      </c>
      <c r="R1519" t="s">
        <v>8344</v>
      </c>
      <c r="S1519" s="15">
        <f>(((I1519/60)/60)/24)+DATE(1970,1,1)</f>
        <v>40659.290972222225</v>
      </c>
    </row>
    <row r="1520" spans="1:19" ht="60" x14ac:dyDescent="0.25">
      <c r="A1520">
        <v>1669</v>
      </c>
      <c r="B1520" s="3" t="s">
        <v>1670</v>
      </c>
      <c r="C1520" s="3" t="s">
        <v>5779</v>
      </c>
      <c r="D1520" s="6">
        <v>2000</v>
      </c>
      <c r="E1520" s="8">
        <v>2795</v>
      </c>
      <c r="F1520" t="s">
        <v>8218</v>
      </c>
      <c r="G1520" t="s">
        <v>8223</v>
      </c>
      <c r="H1520" t="s">
        <v>8245</v>
      </c>
      <c r="I1520">
        <v>1464729276</v>
      </c>
      <c r="J1520">
        <v>1459545276</v>
      </c>
      <c r="K1520" t="b">
        <v>0</v>
      </c>
      <c r="L1520">
        <v>52</v>
      </c>
      <c r="M1520" t="b">
        <v>1</v>
      </c>
      <c r="N1520" t="s">
        <v>8290</v>
      </c>
      <c r="O1520">
        <f>ROUND(E1520/D1520*100,0)</f>
        <v>140</v>
      </c>
      <c r="P1520">
        <f>IFERROR(ROUND(E1520/L1520,2),0)</f>
        <v>53.75</v>
      </c>
      <c r="Q1520" s="10" t="s">
        <v>8323</v>
      </c>
      <c r="R1520" t="s">
        <v>8344</v>
      </c>
      <c r="S1520" s="15">
        <f>(((I1520/60)/60)/24)+DATE(1970,1,1)</f>
        <v>42521.885138888887</v>
      </c>
    </row>
    <row r="1521" spans="1:19" ht="30" x14ac:dyDescent="0.25">
      <c r="A1521">
        <v>1671</v>
      </c>
      <c r="B1521" s="3" t="s">
        <v>1672</v>
      </c>
      <c r="C1521" s="3" t="s">
        <v>5781</v>
      </c>
      <c r="D1521" s="6">
        <v>2000</v>
      </c>
      <c r="E1521" s="8">
        <v>2013.47</v>
      </c>
      <c r="F1521" t="s">
        <v>8218</v>
      </c>
      <c r="G1521" t="s">
        <v>8223</v>
      </c>
      <c r="H1521" t="s">
        <v>8245</v>
      </c>
      <c r="I1521">
        <v>1470056614</v>
      </c>
      <c r="J1521">
        <v>1467464614</v>
      </c>
      <c r="K1521" t="b">
        <v>0</v>
      </c>
      <c r="L1521">
        <v>77</v>
      </c>
      <c r="M1521" t="b">
        <v>1</v>
      </c>
      <c r="N1521" t="s">
        <v>8290</v>
      </c>
      <c r="O1521">
        <f>ROUND(E1521/D1521*100,0)</f>
        <v>101</v>
      </c>
      <c r="P1521">
        <f>IFERROR(ROUND(E1521/L1521,2),0)</f>
        <v>26.15</v>
      </c>
      <c r="Q1521" s="10" t="s">
        <v>8323</v>
      </c>
      <c r="R1521" t="s">
        <v>8344</v>
      </c>
      <c r="S1521" s="15">
        <f>(((I1521/60)/60)/24)+DATE(1970,1,1)</f>
        <v>42583.54414351852</v>
      </c>
    </row>
    <row r="1522" spans="1:19" ht="60" x14ac:dyDescent="0.25">
      <c r="A1522">
        <v>1679</v>
      </c>
      <c r="B1522" s="3" t="s">
        <v>1680</v>
      </c>
      <c r="C1522" s="3" t="s">
        <v>5789</v>
      </c>
      <c r="D1522" s="6">
        <v>2000</v>
      </c>
      <c r="E1522" s="8">
        <v>3500</v>
      </c>
      <c r="F1522" t="s">
        <v>8218</v>
      </c>
      <c r="G1522" t="s">
        <v>8223</v>
      </c>
      <c r="H1522" t="s">
        <v>8245</v>
      </c>
      <c r="I1522">
        <v>1311298745</v>
      </c>
      <c r="J1522">
        <v>1309311545</v>
      </c>
      <c r="K1522" t="b">
        <v>0</v>
      </c>
      <c r="L1522">
        <v>56</v>
      </c>
      <c r="M1522" t="b">
        <v>1</v>
      </c>
      <c r="N1522" t="s">
        <v>8290</v>
      </c>
      <c r="O1522">
        <f>ROUND(E1522/D1522*100,0)</f>
        <v>175</v>
      </c>
      <c r="P1522">
        <f>IFERROR(ROUND(E1522/L1522,2),0)</f>
        <v>62.5</v>
      </c>
      <c r="Q1522" s="10" t="s">
        <v>8323</v>
      </c>
      <c r="R1522" t="s">
        <v>8344</v>
      </c>
      <c r="S1522" s="15">
        <f>(((I1522/60)/60)/24)+DATE(1970,1,1)</f>
        <v>40746.068807870368</v>
      </c>
    </row>
    <row r="1523" spans="1:19" ht="60" x14ac:dyDescent="0.25">
      <c r="A1523">
        <v>1742</v>
      </c>
      <c r="B1523" s="3" t="s">
        <v>1743</v>
      </c>
      <c r="C1523" s="3" t="s">
        <v>5852</v>
      </c>
      <c r="D1523" s="6">
        <v>2000</v>
      </c>
      <c r="E1523" s="8">
        <v>2175</v>
      </c>
      <c r="F1523" t="s">
        <v>8218</v>
      </c>
      <c r="G1523" t="s">
        <v>8223</v>
      </c>
      <c r="H1523" t="s">
        <v>8245</v>
      </c>
      <c r="I1523">
        <v>1483822800</v>
      </c>
      <c r="J1523">
        <v>1481058170</v>
      </c>
      <c r="K1523" t="b">
        <v>0</v>
      </c>
      <c r="L1523">
        <v>34</v>
      </c>
      <c r="M1523" t="b">
        <v>1</v>
      </c>
      <c r="N1523" t="s">
        <v>8283</v>
      </c>
      <c r="O1523">
        <f>ROUND(E1523/D1523*100,0)</f>
        <v>109</v>
      </c>
      <c r="P1523">
        <f>IFERROR(ROUND(E1523/L1523,2),0)</f>
        <v>63.97</v>
      </c>
      <c r="Q1523" s="10" t="s">
        <v>8336</v>
      </c>
      <c r="R1523" t="s">
        <v>8337</v>
      </c>
      <c r="S1523" s="15">
        <f>(((I1523/60)/60)/24)+DATE(1970,1,1)</f>
        <v>42742.875</v>
      </c>
    </row>
    <row r="1524" spans="1:19" ht="60" x14ac:dyDescent="0.25">
      <c r="A1524">
        <v>1825</v>
      </c>
      <c r="B1524" s="3" t="s">
        <v>1826</v>
      </c>
      <c r="C1524" s="3" t="s">
        <v>5935</v>
      </c>
      <c r="D1524" s="6">
        <v>2000</v>
      </c>
      <c r="E1524" s="8">
        <v>2101</v>
      </c>
      <c r="F1524" t="s">
        <v>8218</v>
      </c>
      <c r="G1524" t="s">
        <v>8223</v>
      </c>
      <c r="H1524" t="s">
        <v>8245</v>
      </c>
      <c r="I1524">
        <v>1373572903</v>
      </c>
      <c r="J1524">
        <v>1371585703</v>
      </c>
      <c r="K1524" t="b">
        <v>0</v>
      </c>
      <c r="L1524">
        <v>50</v>
      </c>
      <c r="M1524" t="b">
        <v>1</v>
      </c>
      <c r="N1524" t="s">
        <v>8274</v>
      </c>
      <c r="O1524">
        <f>ROUND(E1524/D1524*100,0)</f>
        <v>105</v>
      </c>
      <c r="P1524">
        <f>IFERROR(ROUND(E1524/L1524,2),0)</f>
        <v>42.02</v>
      </c>
      <c r="Q1524" s="10" t="s">
        <v>8323</v>
      </c>
      <c r="R1524" t="s">
        <v>8324</v>
      </c>
      <c r="S1524" s="15">
        <f>(((I1524/60)/60)/24)+DATE(1970,1,1)</f>
        <v>41466.83452546296</v>
      </c>
    </row>
    <row r="1525" spans="1:19" ht="30" x14ac:dyDescent="0.25">
      <c r="A1525">
        <v>1826</v>
      </c>
      <c r="B1525" s="3" t="s">
        <v>1827</v>
      </c>
      <c r="C1525" s="3" t="s">
        <v>5936</v>
      </c>
      <c r="D1525" s="6">
        <v>2000</v>
      </c>
      <c r="E1525" s="8">
        <v>2020</v>
      </c>
      <c r="F1525" t="s">
        <v>8218</v>
      </c>
      <c r="G1525" t="s">
        <v>8223</v>
      </c>
      <c r="H1525" t="s">
        <v>8245</v>
      </c>
      <c r="I1525">
        <v>1392675017</v>
      </c>
      <c r="J1525">
        <v>1390083017</v>
      </c>
      <c r="K1525" t="b">
        <v>0</v>
      </c>
      <c r="L1525">
        <v>38</v>
      </c>
      <c r="M1525" t="b">
        <v>1</v>
      </c>
      <c r="N1525" t="s">
        <v>8274</v>
      </c>
      <c r="O1525">
        <f>ROUND(E1525/D1525*100,0)</f>
        <v>101</v>
      </c>
      <c r="P1525">
        <f>IFERROR(ROUND(E1525/L1525,2),0)</f>
        <v>53.16</v>
      </c>
      <c r="Q1525" s="10" t="s">
        <v>8323</v>
      </c>
      <c r="R1525" t="s">
        <v>8324</v>
      </c>
      <c r="S1525" s="15">
        <f>(((I1525/60)/60)/24)+DATE(1970,1,1)</f>
        <v>41687.923807870371</v>
      </c>
    </row>
    <row r="1526" spans="1:19" ht="30" x14ac:dyDescent="0.25">
      <c r="A1526">
        <v>1841</v>
      </c>
      <c r="B1526" s="3" t="s">
        <v>1842</v>
      </c>
      <c r="C1526" s="3" t="s">
        <v>5951</v>
      </c>
      <c r="D1526" s="6">
        <v>2000</v>
      </c>
      <c r="E1526" s="8">
        <v>2035</v>
      </c>
      <c r="F1526" t="s">
        <v>8218</v>
      </c>
      <c r="G1526" t="s">
        <v>8223</v>
      </c>
      <c r="H1526" t="s">
        <v>8245</v>
      </c>
      <c r="I1526">
        <v>1400561940</v>
      </c>
      <c r="J1526">
        <v>1397679445</v>
      </c>
      <c r="K1526" t="b">
        <v>0</v>
      </c>
      <c r="L1526">
        <v>40</v>
      </c>
      <c r="M1526" t="b">
        <v>1</v>
      </c>
      <c r="N1526" t="s">
        <v>8274</v>
      </c>
      <c r="O1526">
        <f>ROUND(E1526/D1526*100,0)</f>
        <v>102</v>
      </c>
      <c r="P1526">
        <f>IFERROR(ROUND(E1526/L1526,2),0)</f>
        <v>50.88</v>
      </c>
      <c r="Q1526" s="10" t="s">
        <v>8323</v>
      </c>
      <c r="R1526" t="s">
        <v>8324</v>
      </c>
      <c r="S1526" s="15">
        <f>(((I1526/60)/60)/24)+DATE(1970,1,1)</f>
        <v>41779.207638888889</v>
      </c>
    </row>
    <row r="1527" spans="1:19" ht="45" x14ac:dyDescent="0.25">
      <c r="A1527">
        <v>1842</v>
      </c>
      <c r="B1527" s="3" t="s">
        <v>1843</v>
      </c>
      <c r="C1527" s="3" t="s">
        <v>5952</v>
      </c>
      <c r="D1527" s="6">
        <v>2000</v>
      </c>
      <c r="E1527" s="8">
        <v>2505</v>
      </c>
      <c r="F1527" t="s">
        <v>8218</v>
      </c>
      <c r="G1527" t="s">
        <v>8223</v>
      </c>
      <c r="H1527" t="s">
        <v>8245</v>
      </c>
      <c r="I1527">
        <v>1425275940</v>
      </c>
      <c r="J1527">
        <v>1422371381</v>
      </c>
      <c r="K1527" t="b">
        <v>0</v>
      </c>
      <c r="L1527">
        <v>21</v>
      </c>
      <c r="M1527" t="b">
        <v>1</v>
      </c>
      <c r="N1527" t="s">
        <v>8274</v>
      </c>
      <c r="O1527">
        <f>ROUND(E1527/D1527*100,0)</f>
        <v>125</v>
      </c>
      <c r="P1527">
        <f>IFERROR(ROUND(E1527/L1527,2),0)</f>
        <v>119.29</v>
      </c>
      <c r="Q1527" s="10" t="s">
        <v>8323</v>
      </c>
      <c r="R1527" t="s">
        <v>8324</v>
      </c>
      <c r="S1527" s="15">
        <f>(((I1527/60)/60)/24)+DATE(1970,1,1)</f>
        <v>42065.249305555553</v>
      </c>
    </row>
    <row r="1528" spans="1:19" ht="60" x14ac:dyDescent="0.25">
      <c r="A1528">
        <v>1856</v>
      </c>
      <c r="B1528" s="3" t="s">
        <v>1857</v>
      </c>
      <c r="C1528" s="3" t="s">
        <v>5966</v>
      </c>
      <c r="D1528" s="6">
        <v>2000</v>
      </c>
      <c r="E1528" s="8">
        <v>2025</v>
      </c>
      <c r="F1528" t="s">
        <v>8218</v>
      </c>
      <c r="G1528" t="s">
        <v>8223</v>
      </c>
      <c r="H1528" t="s">
        <v>8245</v>
      </c>
      <c r="I1528">
        <v>1405715472</v>
      </c>
      <c r="J1528">
        <v>1403901072</v>
      </c>
      <c r="K1528" t="b">
        <v>0</v>
      </c>
      <c r="L1528">
        <v>38</v>
      </c>
      <c r="M1528" t="b">
        <v>1</v>
      </c>
      <c r="N1528" t="s">
        <v>8274</v>
      </c>
      <c r="O1528">
        <f>ROUND(E1528/D1528*100,0)</f>
        <v>101</v>
      </c>
      <c r="P1528">
        <f>IFERROR(ROUND(E1528/L1528,2),0)</f>
        <v>53.29</v>
      </c>
      <c r="Q1528" s="10" t="s">
        <v>8323</v>
      </c>
      <c r="R1528" t="s">
        <v>8324</v>
      </c>
      <c r="S1528" s="15">
        <f>(((I1528/60)/60)/24)+DATE(1970,1,1)</f>
        <v>41838.854999999996</v>
      </c>
    </row>
    <row r="1529" spans="1:19" ht="45" x14ac:dyDescent="0.25">
      <c r="A1529">
        <v>1881</v>
      </c>
      <c r="B1529" s="3" t="s">
        <v>1882</v>
      </c>
      <c r="C1529" s="3" t="s">
        <v>5991</v>
      </c>
      <c r="D1529" s="6">
        <v>2000</v>
      </c>
      <c r="E1529" s="8">
        <v>3453.69</v>
      </c>
      <c r="F1529" t="s">
        <v>8218</v>
      </c>
      <c r="G1529" t="s">
        <v>8223</v>
      </c>
      <c r="H1529" t="s">
        <v>8245</v>
      </c>
      <c r="I1529">
        <v>1425955189</v>
      </c>
      <c r="J1529">
        <v>1423366789</v>
      </c>
      <c r="K1529" t="b">
        <v>0</v>
      </c>
      <c r="L1529">
        <v>70</v>
      </c>
      <c r="M1529" t="b">
        <v>1</v>
      </c>
      <c r="N1529" t="s">
        <v>8277</v>
      </c>
      <c r="O1529">
        <f>ROUND(E1529/D1529*100,0)</f>
        <v>173</v>
      </c>
      <c r="P1529">
        <f>IFERROR(ROUND(E1529/L1529,2),0)</f>
        <v>49.34</v>
      </c>
      <c r="Q1529" s="10" t="s">
        <v>8323</v>
      </c>
      <c r="R1529" t="s">
        <v>8327</v>
      </c>
      <c r="S1529" s="15">
        <f>(((I1529/60)/60)/24)+DATE(1970,1,1)</f>
        <v>42073.110983796301</v>
      </c>
    </row>
    <row r="1530" spans="1:19" ht="60" x14ac:dyDescent="0.25">
      <c r="A1530">
        <v>1889</v>
      </c>
      <c r="B1530" s="3" t="s">
        <v>1890</v>
      </c>
      <c r="C1530" s="3" t="s">
        <v>5999</v>
      </c>
      <c r="D1530" s="6">
        <v>2000</v>
      </c>
      <c r="E1530" s="8">
        <v>2132</v>
      </c>
      <c r="F1530" t="s">
        <v>8218</v>
      </c>
      <c r="G1530" t="s">
        <v>8223</v>
      </c>
      <c r="H1530" t="s">
        <v>8245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8277</v>
      </c>
      <c r="O1530">
        <f>ROUND(E1530/D1530*100,0)</f>
        <v>107</v>
      </c>
      <c r="P1530">
        <f>IFERROR(ROUND(E1530/L1530,2),0)</f>
        <v>48.45</v>
      </c>
      <c r="Q1530" s="10" t="s">
        <v>8323</v>
      </c>
      <c r="R1530" t="s">
        <v>8327</v>
      </c>
      <c r="S1530" s="15">
        <f>(((I1530/60)/60)/24)+DATE(1970,1,1)</f>
        <v>41344.751689814817</v>
      </c>
    </row>
    <row r="1531" spans="1:19" ht="45" x14ac:dyDescent="0.25">
      <c r="A1531">
        <v>1922</v>
      </c>
      <c r="B1531" s="3" t="s">
        <v>1923</v>
      </c>
      <c r="C1531" s="3" t="s">
        <v>6032</v>
      </c>
      <c r="D1531" s="6">
        <v>2000</v>
      </c>
      <c r="E1531" s="8">
        <v>2311</v>
      </c>
      <c r="F1531" t="s">
        <v>8218</v>
      </c>
      <c r="G1531" t="s">
        <v>8223</v>
      </c>
      <c r="H1531" t="s">
        <v>8245</v>
      </c>
      <c r="I1531">
        <v>1386828507</v>
      </c>
      <c r="J1531">
        <v>1384236507</v>
      </c>
      <c r="K1531" t="b">
        <v>0</v>
      </c>
      <c r="L1531">
        <v>64</v>
      </c>
      <c r="M1531" t="b">
        <v>1</v>
      </c>
      <c r="N1531" t="s">
        <v>8277</v>
      </c>
      <c r="O1531">
        <f>ROUND(E1531/D1531*100,0)</f>
        <v>116</v>
      </c>
      <c r="P1531">
        <f>IFERROR(ROUND(E1531/L1531,2),0)</f>
        <v>36.11</v>
      </c>
      <c r="Q1531" s="10" t="s">
        <v>8323</v>
      </c>
      <c r="R1531" t="s">
        <v>8327</v>
      </c>
      <c r="S1531" s="15">
        <f>(((I1531/60)/60)/24)+DATE(1970,1,1)</f>
        <v>41620.255868055552</v>
      </c>
    </row>
    <row r="1532" spans="1:19" ht="45" x14ac:dyDescent="0.25">
      <c r="A1532">
        <v>1931</v>
      </c>
      <c r="B1532" s="3" t="s">
        <v>1932</v>
      </c>
      <c r="C1532" s="3" t="s">
        <v>6041</v>
      </c>
      <c r="D1532" s="6">
        <v>2000</v>
      </c>
      <c r="E1532" s="8">
        <v>2412.02</v>
      </c>
      <c r="F1532" t="s">
        <v>8218</v>
      </c>
      <c r="G1532" t="s">
        <v>8223</v>
      </c>
      <c r="H1532" t="s">
        <v>8245</v>
      </c>
      <c r="I1532">
        <v>1337657400</v>
      </c>
      <c r="J1532">
        <v>1336512309</v>
      </c>
      <c r="K1532" t="b">
        <v>0</v>
      </c>
      <c r="L1532">
        <v>50</v>
      </c>
      <c r="M1532" t="b">
        <v>1</v>
      </c>
      <c r="N1532" t="s">
        <v>8277</v>
      </c>
      <c r="O1532">
        <f>ROUND(E1532/D1532*100,0)</f>
        <v>121</v>
      </c>
      <c r="P1532">
        <f>IFERROR(ROUND(E1532/L1532,2),0)</f>
        <v>48.24</v>
      </c>
      <c r="Q1532" s="10" t="s">
        <v>8323</v>
      </c>
      <c r="R1532" t="s">
        <v>8327</v>
      </c>
      <c r="S1532" s="15">
        <f>(((I1532/60)/60)/24)+DATE(1970,1,1)</f>
        <v>41051.145833333336</v>
      </c>
    </row>
    <row r="1533" spans="1:19" ht="45" x14ac:dyDescent="0.25">
      <c r="A1533">
        <v>2066</v>
      </c>
      <c r="B1533" s="3" t="s">
        <v>2067</v>
      </c>
      <c r="C1533" s="3" t="s">
        <v>6176</v>
      </c>
      <c r="D1533" s="6">
        <v>2000</v>
      </c>
      <c r="E1533" s="8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>
        <f>ROUND(E1533/D1533*100,0)</f>
        <v>219</v>
      </c>
      <c r="P1533">
        <f>IFERROR(ROUND(E1533/L1533,2),0)</f>
        <v>67.260000000000005</v>
      </c>
      <c r="Q1533" s="10" t="s">
        <v>8317</v>
      </c>
      <c r="R1533" t="s">
        <v>8347</v>
      </c>
      <c r="S1533" s="15">
        <f>(((I1533/60)/60)/24)+DATE(1970,1,1)</f>
        <v>41874.771793981483</v>
      </c>
    </row>
    <row r="1534" spans="1:19" ht="60" x14ac:dyDescent="0.25">
      <c r="A1534">
        <v>2101</v>
      </c>
      <c r="B1534" s="3" t="s">
        <v>2102</v>
      </c>
      <c r="C1534" s="3" t="s">
        <v>6211</v>
      </c>
      <c r="D1534" s="6">
        <v>2000</v>
      </c>
      <c r="E1534" s="8">
        <v>2265</v>
      </c>
      <c r="F1534" t="s">
        <v>8218</v>
      </c>
      <c r="G1534" t="s">
        <v>8223</v>
      </c>
      <c r="H1534" t="s">
        <v>8245</v>
      </c>
      <c r="I1534">
        <v>1329104114</v>
      </c>
      <c r="J1534">
        <v>1323920114</v>
      </c>
      <c r="K1534" t="b">
        <v>0</v>
      </c>
      <c r="L1534">
        <v>44</v>
      </c>
      <c r="M1534" t="b">
        <v>1</v>
      </c>
      <c r="N1534" t="s">
        <v>8277</v>
      </c>
      <c r="O1534">
        <f>ROUND(E1534/D1534*100,0)</f>
        <v>113</v>
      </c>
      <c r="P1534">
        <f>IFERROR(ROUND(E1534/L1534,2),0)</f>
        <v>51.48</v>
      </c>
      <c r="Q1534" s="10" t="s">
        <v>8323</v>
      </c>
      <c r="R1534" t="s">
        <v>8327</v>
      </c>
      <c r="S1534" s="15">
        <f>(((I1534/60)/60)/24)+DATE(1970,1,1)</f>
        <v>40952.149467592593</v>
      </c>
    </row>
    <row r="1535" spans="1:19" ht="45" x14ac:dyDescent="0.25">
      <c r="A1535">
        <v>2105</v>
      </c>
      <c r="B1535" s="3" t="s">
        <v>2106</v>
      </c>
      <c r="C1535" s="3" t="s">
        <v>6215</v>
      </c>
      <c r="D1535" s="6">
        <v>2000</v>
      </c>
      <c r="E1535" s="8">
        <v>5080</v>
      </c>
      <c r="F1535" t="s">
        <v>8218</v>
      </c>
      <c r="G1535" t="s">
        <v>8223</v>
      </c>
      <c r="H1535" t="s">
        <v>8245</v>
      </c>
      <c r="I1535">
        <v>1416542400</v>
      </c>
      <c r="J1535">
        <v>1415472953</v>
      </c>
      <c r="K1535" t="b">
        <v>0</v>
      </c>
      <c r="L1535">
        <v>99</v>
      </c>
      <c r="M1535" t="b">
        <v>1</v>
      </c>
      <c r="N1535" t="s">
        <v>8277</v>
      </c>
      <c r="O1535">
        <f>ROUND(E1535/D1535*100,0)</f>
        <v>254</v>
      </c>
      <c r="P1535">
        <f>IFERROR(ROUND(E1535/L1535,2),0)</f>
        <v>51.31</v>
      </c>
      <c r="Q1535" s="10" t="s">
        <v>8323</v>
      </c>
      <c r="R1535" t="s">
        <v>8327</v>
      </c>
      <c r="S1535" s="15">
        <f>(((I1535/60)/60)/24)+DATE(1970,1,1)</f>
        <v>41964.166666666672</v>
      </c>
    </row>
    <row r="1536" spans="1:19" ht="45" x14ac:dyDescent="0.25">
      <c r="A1536">
        <v>2107</v>
      </c>
      <c r="B1536" s="3" t="s">
        <v>2108</v>
      </c>
      <c r="C1536" s="3" t="s">
        <v>6217</v>
      </c>
      <c r="D1536" s="6">
        <v>2000</v>
      </c>
      <c r="E1536" s="8">
        <v>2154.66</v>
      </c>
      <c r="F1536" t="s">
        <v>8218</v>
      </c>
      <c r="G1536" t="s">
        <v>8223</v>
      </c>
      <c r="H1536" t="s">
        <v>8245</v>
      </c>
      <c r="I1536">
        <v>1415815393</v>
      </c>
      <c r="J1536">
        <v>1413997393</v>
      </c>
      <c r="K1536" t="b">
        <v>0</v>
      </c>
      <c r="L1536">
        <v>58</v>
      </c>
      <c r="M1536" t="b">
        <v>1</v>
      </c>
      <c r="N1536" t="s">
        <v>8277</v>
      </c>
      <c r="O1536">
        <f>ROUND(E1536/D1536*100,0)</f>
        <v>108</v>
      </c>
      <c r="P1536">
        <f>IFERROR(ROUND(E1536/L1536,2),0)</f>
        <v>37.15</v>
      </c>
      <c r="Q1536" s="10" t="s">
        <v>8323</v>
      </c>
      <c r="R1536" t="s">
        <v>8327</v>
      </c>
      <c r="S1536" s="15">
        <f>(((I1536/60)/60)/24)+DATE(1970,1,1)</f>
        <v>41955.752233796295</v>
      </c>
    </row>
    <row r="1537" spans="1:19" ht="30" x14ac:dyDescent="0.25">
      <c r="A1537">
        <v>2110</v>
      </c>
      <c r="B1537" s="3" t="s">
        <v>2111</v>
      </c>
      <c r="C1537" s="3" t="s">
        <v>6220</v>
      </c>
      <c r="D1537" s="6">
        <v>2000</v>
      </c>
      <c r="E1537" s="8">
        <v>2007</v>
      </c>
      <c r="F1537" t="s">
        <v>8218</v>
      </c>
      <c r="G1537" t="s">
        <v>8223</v>
      </c>
      <c r="H1537" t="s">
        <v>8245</v>
      </c>
      <c r="I1537">
        <v>1401253140</v>
      </c>
      <c r="J1537">
        <v>1398873969</v>
      </c>
      <c r="K1537" t="b">
        <v>0</v>
      </c>
      <c r="L1537">
        <v>38</v>
      </c>
      <c r="M1537" t="b">
        <v>1</v>
      </c>
      <c r="N1537" t="s">
        <v>8277</v>
      </c>
      <c r="O1537">
        <f>ROUND(E1537/D1537*100,0)</f>
        <v>100</v>
      </c>
      <c r="P1537">
        <f>IFERROR(ROUND(E1537/L1537,2),0)</f>
        <v>52.82</v>
      </c>
      <c r="Q1537" s="10" t="s">
        <v>8323</v>
      </c>
      <c r="R1537" t="s">
        <v>8327</v>
      </c>
      <c r="S1537" s="15">
        <f>(((I1537/60)/60)/24)+DATE(1970,1,1)</f>
        <v>41787.207638888889</v>
      </c>
    </row>
    <row r="1538" spans="1:19" ht="60" x14ac:dyDescent="0.25">
      <c r="A1538">
        <v>2111</v>
      </c>
      <c r="B1538" s="3" t="s">
        <v>2112</v>
      </c>
      <c r="C1538" s="3" t="s">
        <v>6221</v>
      </c>
      <c r="D1538" s="6">
        <v>2000</v>
      </c>
      <c r="E1538" s="8">
        <v>2130</v>
      </c>
      <c r="F1538" t="s">
        <v>8218</v>
      </c>
      <c r="G1538" t="s">
        <v>8223</v>
      </c>
      <c r="H1538" t="s">
        <v>8245</v>
      </c>
      <c r="I1538">
        <v>1313370000</v>
      </c>
      <c r="J1538">
        <v>1307594625</v>
      </c>
      <c r="K1538" t="b">
        <v>0</v>
      </c>
      <c r="L1538">
        <v>39</v>
      </c>
      <c r="M1538" t="b">
        <v>1</v>
      </c>
      <c r="N1538" t="s">
        <v>8277</v>
      </c>
      <c r="O1538">
        <f>ROUND(E1538/D1538*100,0)</f>
        <v>107</v>
      </c>
      <c r="P1538">
        <f>IFERROR(ROUND(E1538/L1538,2),0)</f>
        <v>54.62</v>
      </c>
      <c r="Q1538" s="10" t="s">
        <v>8323</v>
      </c>
      <c r="R1538" t="s">
        <v>8327</v>
      </c>
      <c r="S1538" s="15">
        <f>(((I1538/60)/60)/24)+DATE(1970,1,1)</f>
        <v>40770.041666666664</v>
      </c>
    </row>
    <row r="1539" spans="1:19" ht="45" x14ac:dyDescent="0.25">
      <c r="A1539">
        <v>2119</v>
      </c>
      <c r="B1539" s="3" t="s">
        <v>2120</v>
      </c>
      <c r="C1539" s="3" t="s">
        <v>6229</v>
      </c>
      <c r="D1539" s="6">
        <v>2000</v>
      </c>
      <c r="E1539" s="8">
        <v>2015</v>
      </c>
      <c r="F1539" t="s">
        <v>8218</v>
      </c>
      <c r="G1539" t="s">
        <v>8223</v>
      </c>
      <c r="H1539" t="s">
        <v>8245</v>
      </c>
      <c r="I1539">
        <v>1345086445</v>
      </c>
      <c r="J1539">
        <v>1342494445</v>
      </c>
      <c r="K1539" t="b">
        <v>0</v>
      </c>
      <c r="L1539">
        <v>22</v>
      </c>
      <c r="M1539" t="b">
        <v>1</v>
      </c>
      <c r="N1539" t="s">
        <v>8277</v>
      </c>
      <c r="O1539">
        <f>ROUND(E1539/D1539*100,0)</f>
        <v>101</v>
      </c>
      <c r="P1539">
        <f>IFERROR(ROUND(E1539/L1539,2),0)</f>
        <v>91.59</v>
      </c>
      <c r="Q1539" s="10" t="s">
        <v>8323</v>
      </c>
      <c r="R1539" t="s">
        <v>8327</v>
      </c>
      <c r="S1539" s="15">
        <f>(((I1539/60)/60)/24)+DATE(1970,1,1)</f>
        <v>41137.130150462966</v>
      </c>
    </row>
    <row r="1540" spans="1:19" ht="60" x14ac:dyDescent="0.25">
      <c r="A1540">
        <v>2166</v>
      </c>
      <c r="B1540" s="3" t="s">
        <v>2167</v>
      </c>
      <c r="C1540" s="3" t="s">
        <v>6276</v>
      </c>
      <c r="D1540" s="6">
        <v>2000</v>
      </c>
      <c r="E1540" s="8">
        <v>2932</v>
      </c>
      <c r="F1540" t="s">
        <v>8218</v>
      </c>
      <c r="G1540" t="s">
        <v>8223</v>
      </c>
      <c r="H1540" t="s">
        <v>8245</v>
      </c>
      <c r="I1540">
        <v>1417813618</v>
      </c>
      <c r="J1540">
        <v>1413922018</v>
      </c>
      <c r="K1540" t="b">
        <v>0</v>
      </c>
      <c r="L1540">
        <v>32</v>
      </c>
      <c r="M1540" t="b">
        <v>1</v>
      </c>
      <c r="N1540" t="s">
        <v>8274</v>
      </c>
      <c r="O1540">
        <f>ROUND(E1540/D1540*100,0)</f>
        <v>147</v>
      </c>
      <c r="P1540">
        <f>IFERROR(ROUND(E1540/L1540,2),0)</f>
        <v>91.63</v>
      </c>
      <c r="Q1540" s="10" t="s">
        <v>8323</v>
      </c>
      <c r="R1540" t="s">
        <v>8324</v>
      </c>
      <c r="S1540" s="15">
        <f>(((I1540/60)/60)/24)+DATE(1970,1,1)</f>
        <v>41978.879837962959</v>
      </c>
    </row>
    <row r="1541" spans="1:19" ht="60" x14ac:dyDescent="0.25">
      <c r="A1541">
        <v>2181</v>
      </c>
      <c r="B1541" s="3" t="s">
        <v>2182</v>
      </c>
      <c r="C1541" s="3" t="s">
        <v>6291</v>
      </c>
      <c r="D1541" s="6">
        <v>2000</v>
      </c>
      <c r="E1541" s="8">
        <v>3062</v>
      </c>
      <c r="F1541" t="s">
        <v>8218</v>
      </c>
      <c r="G1541" t="s">
        <v>8223</v>
      </c>
      <c r="H1541" t="s">
        <v>8245</v>
      </c>
      <c r="I1541">
        <v>1487635653</v>
      </c>
      <c r="J1541">
        <v>1486426053</v>
      </c>
      <c r="K1541" t="b">
        <v>0</v>
      </c>
      <c r="L1541">
        <v>53</v>
      </c>
      <c r="M1541" t="b">
        <v>1</v>
      </c>
      <c r="N1541" t="s">
        <v>8295</v>
      </c>
      <c r="O1541">
        <f>ROUND(E1541/D1541*100,0)</f>
        <v>153</v>
      </c>
      <c r="P1541">
        <f>IFERROR(ROUND(E1541/L1541,2),0)</f>
        <v>57.77</v>
      </c>
      <c r="Q1541" s="10" t="s">
        <v>8331</v>
      </c>
      <c r="R1541" t="s">
        <v>8349</v>
      </c>
      <c r="S1541" s="15">
        <f>(((I1541/60)/60)/24)+DATE(1970,1,1)</f>
        <v>42787.005243055552</v>
      </c>
    </row>
    <row r="1542" spans="1:19" ht="60" x14ac:dyDescent="0.25">
      <c r="A1542">
        <v>2200</v>
      </c>
      <c r="B1542" s="3" t="s">
        <v>2201</v>
      </c>
      <c r="C1542" s="3" t="s">
        <v>6310</v>
      </c>
      <c r="D1542" s="6">
        <v>2000</v>
      </c>
      <c r="E1542" s="8">
        <v>10843</v>
      </c>
      <c r="F1542" t="s">
        <v>8218</v>
      </c>
      <c r="G1542" t="s">
        <v>8224</v>
      </c>
      <c r="H1542" t="s">
        <v>8246</v>
      </c>
      <c r="I1542">
        <v>1436151600</v>
      </c>
      <c r="J1542">
        <v>1433775668</v>
      </c>
      <c r="K1542" t="b">
        <v>0</v>
      </c>
      <c r="L1542">
        <v>263</v>
      </c>
      <c r="M1542" t="b">
        <v>1</v>
      </c>
      <c r="N1542" t="s">
        <v>8295</v>
      </c>
      <c r="O1542">
        <f>ROUND(E1542/D1542*100,0)</f>
        <v>542</v>
      </c>
      <c r="P1542">
        <f>IFERROR(ROUND(E1542/L1542,2),0)</f>
        <v>41.23</v>
      </c>
      <c r="Q1542" s="10" t="s">
        <v>8331</v>
      </c>
      <c r="R1542" t="s">
        <v>8349</v>
      </c>
      <c r="S1542" s="15">
        <f>(((I1542/60)/60)/24)+DATE(1970,1,1)</f>
        <v>42191.125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 s="15">
        <f>(((I1543/60)/60)/24)+DATE(1970,1,1)</f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8336</v>
      </c>
      <c r="R1544" t="s">
        <v>8341</v>
      </c>
      <c r="S1544" s="15">
        <f>(((I1544/60)/60)/24)+DATE(1970,1,1)</f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 s="15">
        <f>(((I1545/60)/60)/24)+DATE(1970,1,1)</f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8336</v>
      </c>
      <c r="R1546" t="s">
        <v>8341</v>
      </c>
      <c r="S1546" s="15">
        <f>(((I1546/60)/60)/24)+DATE(1970,1,1)</f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 s="15">
        <f>(((I1547/60)/60)/24)+DATE(1970,1,1)</f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8336</v>
      </c>
      <c r="R1548" t="s">
        <v>8341</v>
      </c>
      <c r="S1548" s="15">
        <f>(((I1548/60)/60)/24)+DATE(1970,1,1)</f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8336</v>
      </c>
      <c r="R1549" t="s">
        <v>8341</v>
      </c>
      <c r="S1549" s="15">
        <f>(((I1549/60)/60)/24)+DATE(1970,1,1)</f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8336</v>
      </c>
      <c r="R1550" t="s">
        <v>8341</v>
      </c>
      <c r="S1550" s="15">
        <f>(((I1550/60)/60)/24)+DATE(1970,1,1)</f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8336</v>
      </c>
      <c r="R1551" t="s">
        <v>8341</v>
      </c>
      <c r="S1551" s="15">
        <f>(((I1551/60)/60)/24)+DATE(1970,1,1)</f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8336</v>
      </c>
      <c r="R1552" t="s">
        <v>8341</v>
      </c>
      <c r="S1552" s="15">
        <f>(((I1552/60)/60)/24)+DATE(1970,1,1)</f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 s="15">
        <f>(((I1553/60)/60)/24)+DATE(1970,1,1)</f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 s="15">
        <f>(((I1554/60)/60)/24)+DATE(1970,1,1)</f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 s="15">
        <f>(((I1555/60)/60)/24)+DATE(1970,1,1)</f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 s="15">
        <f>(((I1556/60)/60)/24)+DATE(1970,1,1)</f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8336</v>
      </c>
      <c r="R1557" t="s">
        <v>8341</v>
      </c>
      <c r="S1557" s="15">
        <f>(((I1557/60)/60)/24)+DATE(1970,1,1)</f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 s="15">
        <f>(((I1558/60)/60)/24)+DATE(1970,1,1)</f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 s="15">
        <f>(((I1559/60)/60)/24)+DATE(1970,1,1)</f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8336</v>
      </c>
      <c r="R1560" t="s">
        <v>8341</v>
      </c>
      <c r="S1560" s="15">
        <f>(((I1560/60)/60)/24)+DATE(1970,1,1)</f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 s="15">
        <f>(((I1561/60)/60)/24)+DATE(1970,1,1)</f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 s="15">
        <f>(((I1562/60)/60)/24)+DATE(1970,1,1)</f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 s="15">
        <f>(((I1563/60)/60)/24)+DATE(1970,1,1)</f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 s="15">
        <f>(((I1564/60)/60)/24)+DATE(1970,1,1)</f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 s="15">
        <f>(((I1565/60)/60)/24)+DATE(1970,1,1)</f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 s="15">
        <f>(((I1566/60)/60)/24)+DATE(1970,1,1)</f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 s="15">
        <f>(((I1567/60)/60)/24)+DATE(1970,1,1)</f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 s="15">
        <f>(((I1568/60)/60)/24)+DATE(1970,1,1)</f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 s="15">
        <f>(((I1569/60)/60)/24)+DATE(1970,1,1)</f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 s="15">
        <f>(((I1570/60)/60)/24)+DATE(1970,1,1)</f>
        <v>41997.062326388885</v>
      </c>
    </row>
    <row r="1571" spans="1:19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 s="15">
        <f>(((I1571/60)/60)/24)+DATE(1970,1,1)</f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 s="15">
        <f>(((I1572/60)/60)/24)+DATE(1970,1,1)</f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 s="15">
        <f>(((I1573/60)/60)/24)+DATE(1970,1,1)</f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 s="15">
        <f>(((I1574/60)/60)/24)+DATE(1970,1,1)</f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 s="15">
        <f>(((I1575/60)/60)/24)+DATE(1970,1,1)</f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 s="15">
        <f>(((I1576/60)/60)/24)+DATE(1970,1,1)</f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 s="15">
        <f>(((I1577/60)/60)/24)+DATE(1970,1,1)</f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 s="15">
        <f>(((I1578/60)/60)/24)+DATE(1970,1,1)</f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 s="15">
        <f>(((I1579/60)/60)/24)+DATE(1970,1,1)</f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 s="15">
        <f>(((I1580/60)/60)/24)+DATE(1970,1,1)</f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 s="15">
        <f>(((I1581/60)/60)/24)+DATE(1970,1,1)</f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 s="15">
        <f>(((I1582/60)/60)/24)+DATE(1970,1,1)</f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8336</v>
      </c>
      <c r="R1583" t="s">
        <v>8343</v>
      </c>
      <c r="S1583" s="15">
        <f>(((I1583/60)/60)/24)+DATE(1970,1,1)</f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8336</v>
      </c>
      <c r="R1584" t="s">
        <v>8343</v>
      </c>
      <c r="S1584" s="15">
        <f>(((I1584/60)/60)/24)+DATE(1970,1,1)</f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 s="15">
        <f>(((I1585/60)/60)/24)+DATE(1970,1,1)</f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 s="15">
        <f>(((I1586/60)/60)/24)+DATE(1970,1,1)</f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 s="15">
        <f>(((I1587/60)/60)/24)+DATE(1970,1,1)</f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 s="15">
        <f>(((I1588/60)/60)/24)+DATE(1970,1,1)</f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 s="15">
        <f>(((I1589/60)/60)/24)+DATE(1970,1,1)</f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t="s">
        <v>8343</v>
      </c>
      <c r="S1590" s="15">
        <f>(((I1590/60)/60)/24)+DATE(1970,1,1)</f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 s="15">
        <f>(((I1591/60)/60)/24)+DATE(1970,1,1)</f>
        <v>42286.984791666662</v>
      </c>
    </row>
    <row r="1592" spans="1:19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 s="15">
        <f>(((I1592/60)/60)/24)+DATE(1970,1,1)</f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 s="15">
        <f>(((I1593/60)/60)/24)+DATE(1970,1,1)</f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8336</v>
      </c>
      <c r="R1594" t="s">
        <v>8343</v>
      </c>
      <c r="S1594" s="15">
        <f>(((I1594/60)/60)/24)+DATE(1970,1,1)</f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 s="15">
        <f>(((I1595/60)/60)/24)+DATE(1970,1,1)</f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8336</v>
      </c>
      <c r="R1596" t="s">
        <v>8343</v>
      </c>
      <c r="S1596" s="15">
        <f>(((I1596/60)/60)/24)+DATE(1970,1,1)</f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 s="15">
        <f>(((I1597/60)/60)/24)+DATE(1970,1,1)</f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 s="15">
        <f>(((I1598/60)/60)/24)+DATE(1970,1,1)</f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 s="15">
        <f>(((I1599/60)/60)/24)+DATE(1970,1,1)</f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8336</v>
      </c>
      <c r="R1600" t="s">
        <v>8343</v>
      </c>
      <c r="S1600" s="15">
        <f>(((I1600/60)/60)/24)+DATE(1970,1,1)</f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8336</v>
      </c>
      <c r="R1601" t="s">
        <v>8343</v>
      </c>
      <c r="S1601" s="15">
        <f>(((I1601/60)/60)/24)+DATE(1970,1,1)</f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 s="15">
        <f>(((I1602/60)/60)/24)+DATE(1970,1,1)</f>
        <v>41835.21597222222</v>
      </c>
    </row>
    <row r="1603" spans="1:19" ht="60" x14ac:dyDescent="0.25">
      <c r="A1603">
        <v>2203</v>
      </c>
      <c r="B1603" s="3" t="s">
        <v>2204</v>
      </c>
      <c r="C1603" s="3" t="s">
        <v>6313</v>
      </c>
      <c r="D1603" s="6">
        <v>2000</v>
      </c>
      <c r="E1603" s="8">
        <v>2191</v>
      </c>
      <c r="F1603" t="s">
        <v>8218</v>
      </c>
      <c r="G1603" t="s">
        <v>8228</v>
      </c>
      <c r="H1603" t="s">
        <v>8250</v>
      </c>
      <c r="I1603">
        <v>1443127082</v>
      </c>
      <c r="J1603">
        <v>1440535082</v>
      </c>
      <c r="K1603" t="b">
        <v>0</v>
      </c>
      <c r="L1603">
        <v>50</v>
      </c>
      <c r="M1603" t="b">
        <v>1</v>
      </c>
      <c r="N1603" t="s">
        <v>8278</v>
      </c>
      <c r="O1603">
        <f>ROUND(E1603/D1603*100,0)</f>
        <v>110</v>
      </c>
      <c r="P1603">
        <f>IFERROR(ROUND(E1603/L1603,2),0)</f>
        <v>43.82</v>
      </c>
      <c r="Q1603" s="10" t="s">
        <v>8323</v>
      </c>
      <c r="R1603" t="s">
        <v>8328</v>
      </c>
      <c r="S1603" s="15">
        <f>(((I1603/60)/60)/24)+DATE(1970,1,1)</f>
        <v>42271.85974537037</v>
      </c>
    </row>
    <row r="1604" spans="1:19" ht="45" x14ac:dyDescent="0.25">
      <c r="A1604">
        <v>2207</v>
      </c>
      <c r="B1604" s="3" t="s">
        <v>2208</v>
      </c>
      <c r="C1604" s="3" t="s">
        <v>6317</v>
      </c>
      <c r="D1604" s="6">
        <v>2000</v>
      </c>
      <c r="E1604" s="8">
        <v>2000</v>
      </c>
      <c r="F1604" t="s">
        <v>8218</v>
      </c>
      <c r="G1604" t="s">
        <v>8223</v>
      </c>
      <c r="H1604" t="s">
        <v>8245</v>
      </c>
      <c r="I1604">
        <v>1384580373</v>
      </c>
      <c r="J1604">
        <v>1381984773</v>
      </c>
      <c r="K1604" t="b">
        <v>0</v>
      </c>
      <c r="L1604">
        <v>7</v>
      </c>
      <c r="M1604" t="b">
        <v>1</v>
      </c>
      <c r="N1604" t="s">
        <v>8278</v>
      </c>
      <c r="O1604">
        <f>ROUND(E1604/D1604*100,0)</f>
        <v>100</v>
      </c>
      <c r="P1604">
        <f>IFERROR(ROUND(E1604/L1604,2),0)</f>
        <v>285.70999999999998</v>
      </c>
      <c r="Q1604" s="10" t="s">
        <v>8323</v>
      </c>
      <c r="R1604" t="s">
        <v>8328</v>
      </c>
      <c r="S1604" s="15">
        <f>(((I1604/60)/60)/24)+DATE(1970,1,1)</f>
        <v>41594.235798611109</v>
      </c>
    </row>
    <row r="1605" spans="1:19" ht="45" x14ac:dyDescent="0.25">
      <c r="A1605">
        <v>2218</v>
      </c>
      <c r="B1605" s="3" t="s">
        <v>2219</v>
      </c>
      <c r="C1605" s="3" t="s">
        <v>6328</v>
      </c>
      <c r="D1605" s="6">
        <v>2000</v>
      </c>
      <c r="E1605" s="8">
        <v>2456.66</v>
      </c>
      <c r="F1605" t="s">
        <v>8218</v>
      </c>
      <c r="G1605" t="s">
        <v>8223</v>
      </c>
      <c r="H1605" t="s">
        <v>8245</v>
      </c>
      <c r="I1605">
        <v>1346198400</v>
      </c>
      <c r="J1605">
        <v>1344281383</v>
      </c>
      <c r="K1605" t="b">
        <v>0</v>
      </c>
      <c r="L1605">
        <v>76</v>
      </c>
      <c r="M1605" t="b">
        <v>1</v>
      </c>
      <c r="N1605" t="s">
        <v>8278</v>
      </c>
      <c r="O1605">
        <f>ROUND(E1605/D1605*100,0)</f>
        <v>123</v>
      </c>
      <c r="P1605">
        <f>IFERROR(ROUND(E1605/L1605,2),0)</f>
        <v>32.32</v>
      </c>
      <c r="Q1605" s="10" t="s">
        <v>8323</v>
      </c>
      <c r="R1605" t="s">
        <v>8328</v>
      </c>
      <c r="S1605" s="15">
        <f>(((I1605/60)/60)/24)+DATE(1970,1,1)</f>
        <v>41150</v>
      </c>
    </row>
    <row r="1606" spans="1:19" ht="45" x14ac:dyDescent="0.25">
      <c r="A1606">
        <v>2278</v>
      </c>
      <c r="B1606" s="3" t="s">
        <v>2279</v>
      </c>
      <c r="C1606" s="3" t="s">
        <v>6388</v>
      </c>
      <c r="D1606" s="6">
        <v>2000</v>
      </c>
      <c r="E1606" s="8">
        <v>5414</v>
      </c>
      <c r="F1606" t="s">
        <v>8218</v>
      </c>
      <c r="G1606" t="s">
        <v>8236</v>
      </c>
      <c r="H1606" t="s">
        <v>8248</v>
      </c>
      <c r="I1606">
        <v>1451861940</v>
      </c>
      <c r="J1606">
        <v>1448902867</v>
      </c>
      <c r="K1606" t="b">
        <v>0</v>
      </c>
      <c r="L1606">
        <v>102</v>
      </c>
      <c r="M1606" t="b">
        <v>1</v>
      </c>
      <c r="N1606" t="s">
        <v>8295</v>
      </c>
      <c r="O1606">
        <f>ROUND(E1606/D1606*100,0)</f>
        <v>271</v>
      </c>
      <c r="P1606">
        <f>IFERROR(ROUND(E1606/L1606,2),0)</f>
        <v>53.08</v>
      </c>
      <c r="Q1606" s="10" t="s">
        <v>8331</v>
      </c>
      <c r="R1606" t="s">
        <v>8349</v>
      </c>
      <c r="S1606" s="15">
        <f>(((I1606/60)/60)/24)+DATE(1970,1,1)</f>
        <v>42372.957638888889</v>
      </c>
    </row>
    <row r="1607" spans="1:19" ht="60" x14ac:dyDescent="0.25">
      <c r="A1607">
        <v>2292</v>
      </c>
      <c r="B1607" s="3" t="s">
        <v>2293</v>
      </c>
      <c r="C1607" s="3" t="s">
        <v>6402</v>
      </c>
      <c r="D1607" s="6">
        <v>2000</v>
      </c>
      <c r="E1607" s="8">
        <v>2145.0100000000002</v>
      </c>
      <c r="F1607" t="s">
        <v>8218</v>
      </c>
      <c r="G1607" t="s">
        <v>8223</v>
      </c>
      <c r="H1607" t="s">
        <v>8245</v>
      </c>
      <c r="I1607">
        <v>1334767476</v>
      </c>
      <c r="J1607">
        <v>1332175476</v>
      </c>
      <c r="K1607" t="b">
        <v>0</v>
      </c>
      <c r="L1607">
        <v>46</v>
      </c>
      <c r="M1607" t="b">
        <v>1</v>
      </c>
      <c r="N1607" t="s">
        <v>8274</v>
      </c>
      <c r="O1607">
        <f>ROUND(E1607/D1607*100,0)</f>
        <v>107</v>
      </c>
      <c r="P1607">
        <f>IFERROR(ROUND(E1607/L1607,2),0)</f>
        <v>46.63</v>
      </c>
      <c r="Q1607" s="10" t="s">
        <v>8323</v>
      </c>
      <c r="R1607" t="s">
        <v>8324</v>
      </c>
      <c r="S1607" s="15">
        <f>(((I1607/60)/60)/24)+DATE(1970,1,1)</f>
        <v>41017.697638888887</v>
      </c>
    </row>
    <row r="1608" spans="1:19" ht="30" x14ac:dyDescent="0.25">
      <c r="A1608">
        <v>2463</v>
      </c>
      <c r="B1608" s="3" t="s">
        <v>2464</v>
      </c>
      <c r="C1608" s="3" t="s">
        <v>6573</v>
      </c>
      <c r="D1608" s="6">
        <v>2000</v>
      </c>
      <c r="E1608" s="8">
        <v>2325</v>
      </c>
      <c r="F1608" t="s">
        <v>8218</v>
      </c>
      <c r="G1608" t="s">
        <v>8223</v>
      </c>
      <c r="H1608" t="s">
        <v>8245</v>
      </c>
      <c r="I1608">
        <v>1366138800</v>
      </c>
      <c r="J1608">
        <v>1362710425</v>
      </c>
      <c r="K1608" t="b">
        <v>0</v>
      </c>
      <c r="L1608">
        <v>75</v>
      </c>
      <c r="M1608" t="b">
        <v>1</v>
      </c>
      <c r="N1608" t="s">
        <v>8277</v>
      </c>
      <c r="O1608">
        <f>ROUND(E1608/D1608*100,0)</f>
        <v>116</v>
      </c>
      <c r="P1608">
        <f>IFERROR(ROUND(E1608/L1608,2),0)</f>
        <v>31</v>
      </c>
      <c r="Q1608" s="10" t="s">
        <v>8323</v>
      </c>
      <c r="R1608" t="s">
        <v>8327</v>
      </c>
      <c r="S1608" s="15">
        <f>(((I1608/60)/60)/24)+DATE(1970,1,1)</f>
        <v>41380.791666666664</v>
      </c>
    </row>
    <row r="1609" spans="1:19" ht="45" x14ac:dyDescent="0.25">
      <c r="A1609">
        <v>2464</v>
      </c>
      <c r="B1609" s="3" t="s">
        <v>2465</v>
      </c>
      <c r="C1609" s="3" t="s">
        <v>6574</v>
      </c>
      <c r="D1609" s="6">
        <v>2000</v>
      </c>
      <c r="E1609" s="8">
        <v>2222</v>
      </c>
      <c r="F1609" t="s">
        <v>8218</v>
      </c>
      <c r="G1609" t="s">
        <v>8228</v>
      </c>
      <c r="H1609" t="s">
        <v>8250</v>
      </c>
      <c r="I1609">
        <v>1443641340</v>
      </c>
      <c r="J1609">
        <v>1441143397</v>
      </c>
      <c r="K1609" t="b">
        <v>0</v>
      </c>
      <c r="L1609">
        <v>43</v>
      </c>
      <c r="M1609" t="b">
        <v>1</v>
      </c>
      <c r="N1609" t="s">
        <v>8277</v>
      </c>
      <c r="O1609">
        <f>ROUND(E1609/D1609*100,0)</f>
        <v>111</v>
      </c>
      <c r="P1609">
        <f>IFERROR(ROUND(E1609/L1609,2),0)</f>
        <v>51.67</v>
      </c>
      <c r="Q1609" s="10" t="s">
        <v>8323</v>
      </c>
      <c r="R1609" t="s">
        <v>8327</v>
      </c>
      <c r="S1609" s="15">
        <f>(((I1609/60)/60)/24)+DATE(1970,1,1)</f>
        <v>42277.811805555553</v>
      </c>
    </row>
    <row r="1610" spans="1:19" ht="45" x14ac:dyDescent="0.25">
      <c r="A1610">
        <v>2468</v>
      </c>
      <c r="B1610" s="3" t="s">
        <v>2469</v>
      </c>
      <c r="C1610" s="3" t="s">
        <v>6578</v>
      </c>
      <c r="D1610" s="6">
        <v>2000</v>
      </c>
      <c r="E1610" s="8">
        <v>2144.34</v>
      </c>
      <c r="F1610" t="s">
        <v>8218</v>
      </c>
      <c r="G1610" t="s">
        <v>8223</v>
      </c>
      <c r="H1610" t="s">
        <v>8245</v>
      </c>
      <c r="I1610">
        <v>1351400400</v>
      </c>
      <c r="J1610">
        <v>1348285321</v>
      </c>
      <c r="K1610" t="b">
        <v>0</v>
      </c>
      <c r="L1610">
        <v>58</v>
      </c>
      <c r="M1610" t="b">
        <v>1</v>
      </c>
      <c r="N1610" t="s">
        <v>8277</v>
      </c>
      <c r="O1610">
        <f>ROUND(E1610/D1610*100,0)</f>
        <v>107</v>
      </c>
      <c r="P1610">
        <f>IFERROR(ROUND(E1610/L1610,2),0)</f>
        <v>36.97</v>
      </c>
      <c r="Q1610" s="10" t="s">
        <v>8323</v>
      </c>
      <c r="R1610" t="s">
        <v>8327</v>
      </c>
      <c r="S1610" s="15">
        <f>(((I1610/60)/60)/24)+DATE(1970,1,1)</f>
        <v>41210.208333333336</v>
      </c>
    </row>
    <row r="1611" spans="1:19" ht="45" x14ac:dyDescent="0.25">
      <c r="A1611">
        <v>2473</v>
      </c>
      <c r="B1611" s="3" t="s">
        <v>2474</v>
      </c>
      <c r="C1611" s="3" t="s">
        <v>6583</v>
      </c>
      <c r="D1611" s="6">
        <v>2000</v>
      </c>
      <c r="E1611" s="8">
        <v>2000</v>
      </c>
      <c r="F1611" t="s">
        <v>8218</v>
      </c>
      <c r="G1611" t="s">
        <v>8223</v>
      </c>
      <c r="H1611" t="s">
        <v>8245</v>
      </c>
      <c r="I1611">
        <v>1352573869</v>
      </c>
      <c r="J1611">
        <v>1349978269</v>
      </c>
      <c r="K1611" t="b">
        <v>0</v>
      </c>
      <c r="L1611">
        <v>47</v>
      </c>
      <c r="M1611" t="b">
        <v>1</v>
      </c>
      <c r="N1611" t="s">
        <v>8277</v>
      </c>
      <c r="O1611">
        <f>ROUND(E1611/D1611*100,0)</f>
        <v>100</v>
      </c>
      <c r="P1611">
        <f>IFERROR(ROUND(E1611/L1611,2),0)</f>
        <v>42.55</v>
      </c>
      <c r="Q1611" s="10" t="s">
        <v>8323</v>
      </c>
      <c r="R1611" t="s">
        <v>8327</v>
      </c>
      <c r="S1611" s="15">
        <f>(((I1611/60)/60)/24)+DATE(1970,1,1)</f>
        <v>41223.790150462963</v>
      </c>
    </row>
    <row r="1612" spans="1:19" ht="60" x14ac:dyDescent="0.25">
      <c r="A1612">
        <v>2480</v>
      </c>
      <c r="B1612" s="3" t="s">
        <v>2480</v>
      </c>
      <c r="C1612" s="3" t="s">
        <v>6590</v>
      </c>
      <c r="D1612" s="6">
        <v>2000</v>
      </c>
      <c r="E1612" s="8">
        <v>2000</v>
      </c>
      <c r="F1612" t="s">
        <v>8218</v>
      </c>
      <c r="G1612" t="s">
        <v>8223</v>
      </c>
      <c r="H1612" t="s">
        <v>8245</v>
      </c>
      <c r="I1612">
        <v>1444516084</v>
      </c>
      <c r="J1612">
        <v>1439332084</v>
      </c>
      <c r="K1612" t="b">
        <v>0</v>
      </c>
      <c r="L1612">
        <v>8</v>
      </c>
      <c r="M1612" t="b">
        <v>1</v>
      </c>
      <c r="N1612" t="s">
        <v>8277</v>
      </c>
      <c r="O1612">
        <f>ROUND(E1612/D1612*100,0)</f>
        <v>100</v>
      </c>
      <c r="P1612">
        <f>IFERROR(ROUND(E1612/L1612,2),0)</f>
        <v>250</v>
      </c>
      <c r="Q1612" s="10" t="s">
        <v>8323</v>
      </c>
      <c r="R1612" t="s">
        <v>8327</v>
      </c>
      <c r="S1612" s="15">
        <f>(((I1612/60)/60)/24)+DATE(1970,1,1)</f>
        <v>42287.936157407406</v>
      </c>
    </row>
    <row r="1613" spans="1:19" ht="60" x14ac:dyDescent="0.25">
      <c r="A1613">
        <v>2485</v>
      </c>
      <c r="B1613" s="3" t="s">
        <v>2485</v>
      </c>
      <c r="C1613" s="3" t="s">
        <v>6595</v>
      </c>
      <c r="D1613" s="6">
        <v>2000</v>
      </c>
      <c r="E1613" s="8">
        <v>2065</v>
      </c>
      <c r="F1613" t="s">
        <v>8218</v>
      </c>
      <c r="G1613" t="s">
        <v>8223</v>
      </c>
      <c r="H1613" t="s">
        <v>8245</v>
      </c>
      <c r="I1613">
        <v>1318463879</v>
      </c>
      <c r="J1613">
        <v>1315439879</v>
      </c>
      <c r="K1613" t="b">
        <v>0</v>
      </c>
      <c r="L1613">
        <v>41</v>
      </c>
      <c r="M1613" t="b">
        <v>1</v>
      </c>
      <c r="N1613" t="s">
        <v>8277</v>
      </c>
      <c r="O1613">
        <f>ROUND(E1613/D1613*100,0)</f>
        <v>103</v>
      </c>
      <c r="P1613">
        <f>IFERROR(ROUND(E1613/L1613,2),0)</f>
        <v>50.37</v>
      </c>
      <c r="Q1613" s="10" t="s">
        <v>8323</v>
      </c>
      <c r="R1613" t="s">
        <v>8327</v>
      </c>
      <c r="S1613" s="15">
        <f>(((I1613/60)/60)/24)+DATE(1970,1,1)</f>
        <v>40828.998599537037</v>
      </c>
    </row>
    <row r="1614" spans="1:19" ht="75" x14ac:dyDescent="0.25">
      <c r="A1614">
        <v>2534</v>
      </c>
      <c r="B1614" s="3" t="s">
        <v>2534</v>
      </c>
      <c r="C1614" s="3" t="s">
        <v>6644</v>
      </c>
      <c r="D1614" s="6">
        <v>2000</v>
      </c>
      <c r="E1614" s="8">
        <v>2100</v>
      </c>
      <c r="F1614" t="s">
        <v>8218</v>
      </c>
      <c r="G1614" t="s">
        <v>8223</v>
      </c>
      <c r="H1614" t="s">
        <v>8245</v>
      </c>
      <c r="I1614">
        <v>1262325600</v>
      </c>
      <c r="J1614">
        <v>1257871712</v>
      </c>
      <c r="K1614" t="b">
        <v>0</v>
      </c>
      <c r="L1614">
        <v>14</v>
      </c>
      <c r="M1614" t="b">
        <v>1</v>
      </c>
      <c r="N1614" t="s">
        <v>8298</v>
      </c>
      <c r="O1614">
        <f>ROUND(E1614/D1614*100,0)</f>
        <v>105</v>
      </c>
      <c r="P1614">
        <f>IFERROR(ROUND(E1614/L1614,2),0)</f>
        <v>150</v>
      </c>
      <c r="Q1614" s="10" t="s">
        <v>8323</v>
      </c>
      <c r="R1614" t="s">
        <v>8352</v>
      </c>
      <c r="S1614" s="15">
        <f>(((I1614/60)/60)/24)+DATE(1970,1,1)</f>
        <v>40179.25</v>
      </c>
    </row>
    <row r="1615" spans="1:19" ht="45" x14ac:dyDescent="0.25">
      <c r="A1615">
        <v>2545</v>
      </c>
      <c r="B1615" s="3" t="s">
        <v>2545</v>
      </c>
      <c r="C1615" s="3" t="s">
        <v>6655</v>
      </c>
      <c r="D1615" s="6">
        <v>2000</v>
      </c>
      <c r="E1615" s="8">
        <v>3906</v>
      </c>
      <c r="F1615" t="s">
        <v>8218</v>
      </c>
      <c r="G1615" t="s">
        <v>8223</v>
      </c>
      <c r="H1615" t="s">
        <v>8245</v>
      </c>
      <c r="I1615">
        <v>1424997000</v>
      </c>
      <c r="J1615">
        <v>1421983138</v>
      </c>
      <c r="K1615" t="b">
        <v>0</v>
      </c>
      <c r="L1615">
        <v>61</v>
      </c>
      <c r="M1615" t="b">
        <v>1</v>
      </c>
      <c r="N1615" t="s">
        <v>8298</v>
      </c>
      <c r="O1615">
        <f>ROUND(E1615/D1615*100,0)</f>
        <v>195</v>
      </c>
      <c r="P1615">
        <f>IFERROR(ROUND(E1615/L1615,2),0)</f>
        <v>64.03</v>
      </c>
      <c r="Q1615" s="10" t="s">
        <v>8323</v>
      </c>
      <c r="R1615" t="s">
        <v>8352</v>
      </c>
      <c r="S1615" s="15">
        <f>(((I1615/60)/60)/24)+DATE(1970,1,1)</f>
        <v>42062.020833333328</v>
      </c>
    </row>
    <row r="1616" spans="1:19" ht="60" x14ac:dyDescent="0.25">
      <c r="A1616">
        <v>2555</v>
      </c>
      <c r="B1616" s="3" t="s">
        <v>2555</v>
      </c>
      <c r="C1616" s="3" t="s">
        <v>6665</v>
      </c>
      <c r="D1616" s="6">
        <v>2000</v>
      </c>
      <c r="E1616" s="8">
        <v>2147</v>
      </c>
      <c r="F1616" t="s">
        <v>8218</v>
      </c>
      <c r="G1616" t="s">
        <v>8223</v>
      </c>
      <c r="H1616" t="s">
        <v>8245</v>
      </c>
      <c r="I1616">
        <v>1338219793</v>
      </c>
      <c r="J1616">
        <v>1335541393</v>
      </c>
      <c r="K1616" t="b">
        <v>0</v>
      </c>
      <c r="L1616">
        <v>35</v>
      </c>
      <c r="M1616" t="b">
        <v>1</v>
      </c>
      <c r="N1616" t="s">
        <v>8298</v>
      </c>
      <c r="O1616">
        <f>ROUND(E1616/D1616*100,0)</f>
        <v>107</v>
      </c>
      <c r="P1616">
        <f>IFERROR(ROUND(E1616/L1616,2),0)</f>
        <v>61.34</v>
      </c>
      <c r="Q1616" s="10" t="s">
        <v>8323</v>
      </c>
      <c r="R1616" t="s">
        <v>8352</v>
      </c>
      <c r="S1616" s="15">
        <f>(((I1616/60)/60)/24)+DATE(1970,1,1)</f>
        <v>41057.655011574076</v>
      </c>
    </row>
    <row r="1617" spans="1:19" ht="60" x14ac:dyDescent="0.25">
      <c r="A1617">
        <v>2623</v>
      </c>
      <c r="B1617" s="3" t="s">
        <v>2623</v>
      </c>
      <c r="C1617" s="3" t="s">
        <v>6733</v>
      </c>
      <c r="D1617" s="6">
        <v>2000</v>
      </c>
      <c r="E1617" s="8">
        <v>2280</v>
      </c>
      <c r="F1617" t="s">
        <v>8218</v>
      </c>
      <c r="G1617" t="s">
        <v>8223</v>
      </c>
      <c r="H1617" t="s">
        <v>8245</v>
      </c>
      <c r="I1617">
        <v>1480658966</v>
      </c>
      <c r="J1617">
        <v>1479449366</v>
      </c>
      <c r="K1617" t="b">
        <v>0</v>
      </c>
      <c r="L1617">
        <v>62</v>
      </c>
      <c r="M1617" t="b">
        <v>1</v>
      </c>
      <c r="N1617" t="s">
        <v>8299</v>
      </c>
      <c r="O1617">
        <f>ROUND(E1617/D1617*100,0)</f>
        <v>114</v>
      </c>
      <c r="P1617">
        <f>IFERROR(ROUND(E1617/L1617,2),0)</f>
        <v>36.770000000000003</v>
      </c>
      <c r="Q1617" s="10" t="s">
        <v>8317</v>
      </c>
      <c r="R1617" t="s">
        <v>8353</v>
      </c>
      <c r="S1617" s="15">
        <f>(((I1617/60)/60)/24)+DATE(1970,1,1)</f>
        <v>42706.256550925929</v>
      </c>
    </row>
    <row r="1618" spans="1:19" ht="60" x14ac:dyDescent="0.25">
      <c r="A1618">
        <v>2630</v>
      </c>
      <c r="B1618" s="3" t="s">
        <v>2630</v>
      </c>
      <c r="C1618" s="3" t="s">
        <v>6740</v>
      </c>
      <c r="D1618" s="6">
        <v>2000</v>
      </c>
      <c r="E1618" s="8">
        <v>3158</v>
      </c>
      <c r="F1618" t="s">
        <v>8218</v>
      </c>
      <c r="G1618" t="s">
        <v>8225</v>
      </c>
      <c r="H1618" t="s">
        <v>8247</v>
      </c>
      <c r="I1618">
        <v>1467280800</v>
      </c>
      <c r="J1618">
        <v>1464921112</v>
      </c>
      <c r="K1618" t="b">
        <v>0</v>
      </c>
      <c r="L1618">
        <v>81</v>
      </c>
      <c r="M1618" t="b">
        <v>1</v>
      </c>
      <c r="N1618" t="s">
        <v>8299</v>
      </c>
      <c r="O1618">
        <f>ROUND(E1618/D1618*100,0)</f>
        <v>158</v>
      </c>
      <c r="P1618">
        <f>IFERROR(ROUND(E1618/L1618,2),0)</f>
        <v>38.99</v>
      </c>
      <c r="Q1618" s="10" t="s">
        <v>8317</v>
      </c>
      <c r="R1618" t="s">
        <v>8353</v>
      </c>
      <c r="S1618" s="15">
        <f>(((I1618/60)/60)/24)+DATE(1970,1,1)</f>
        <v>42551.416666666672</v>
      </c>
    </row>
    <row r="1619" spans="1:19" ht="45" x14ac:dyDescent="0.25">
      <c r="A1619">
        <v>2788</v>
      </c>
      <c r="B1619" s="3" t="s">
        <v>2788</v>
      </c>
      <c r="C1619" s="3" t="s">
        <v>6898</v>
      </c>
      <c r="D1619" s="6">
        <v>2000</v>
      </c>
      <c r="E1619" s="8">
        <v>2050</v>
      </c>
      <c r="F1619" t="s">
        <v>8218</v>
      </c>
      <c r="G1619" t="s">
        <v>8223</v>
      </c>
      <c r="H1619" t="s">
        <v>8245</v>
      </c>
      <c r="I1619">
        <v>1469811043</v>
      </c>
      <c r="J1619">
        <v>1467219043</v>
      </c>
      <c r="K1619" t="b">
        <v>0</v>
      </c>
      <c r="L1619">
        <v>20</v>
      </c>
      <c r="M1619" t="b">
        <v>1</v>
      </c>
      <c r="N1619" t="s">
        <v>8269</v>
      </c>
      <c r="O1619">
        <f>ROUND(E1619/D1619*100,0)</f>
        <v>103</v>
      </c>
      <c r="P1619">
        <f>IFERROR(ROUND(E1619/L1619,2),0)</f>
        <v>102.5</v>
      </c>
      <c r="Q1619" s="10" t="s">
        <v>8315</v>
      </c>
      <c r="R1619" t="s">
        <v>8316</v>
      </c>
      <c r="S1619" s="15">
        <f>(((I1619/60)/60)/24)+DATE(1970,1,1)</f>
        <v>42580.701886574068</v>
      </c>
    </row>
    <row r="1620" spans="1:19" ht="60" x14ac:dyDescent="0.25">
      <c r="A1620">
        <v>2791</v>
      </c>
      <c r="B1620" s="3" t="s">
        <v>2791</v>
      </c>
      <c r="C1620" s="3" t="s">
        <v>6901</v>
      </c>
      <c r="D1620" s="6">
        <v>2000</v>
      </c>
      <c r="E1620" s="8">
        <v>2050</v>
      </c>
      <c r="F1620" t="s">
        <v>8218</v>
      </c>
      <c r="G1620" t="s">
        <v>8223</v>
      </c>
      <c r="H1620" t="s">
        <v>8245</v>
      </c>
      <c r="I1620">
        <v>1473393600</v>
      </c>
      <c r="J1620">
        <v>1470778559</v>
      </c>
      <c r="K1620" t="b">
        <v>0</v>
      </c>
      <c r="L1620">
        <v>28</v>
      </c>
      <c r="M1620" t="b">
        <v>1</v>
      </c>
      <c r="N1620" t="s">
        <v>8269</v>
      </c>
      <c r="O1620">
        <f>ROUND(E1620/D1620*100,0)</f>
        <v>103</v>
      </c>
      <c r="P1620">
        <f>IFERROR(ROUND(E1620/L1620,2),0)</f>
        <v>73.209999999999994</v>
      </c>
      <c r="Q1620" s="10" t="s">
        <v>8315</v>
      </c>
      <c r="R1620" t="s">
        <v>8316</v>
      </c>
      <c r="S1620" s="15">
        <f>(((I1620/60)/60)/24)+DATE(1970,1,1)</f>
        <v>42622.166666666672</v>
      </c>
    </row>
    <row r="1621" spans="1:19" ht="45" x14ac:dyDescent="0.25">
      <c r="A1621">
        <v>2792</v>
      </c>
      <c r="B1621" s="3" t="s">
        <v>2792</v>
      </c>
      <c r="C1621" s="3" t="s">
        <v>6902</v>
      </c>
      <c r="D1621" s="6">
        <v>2000</v>
      </c>
      <c r="E1621" s="8">
        <v>2152</v>
      </c>
      <c r="F1621" t="s">
        <v>8218</v>
      </c>
      <c r="G1621" t="s">
        <v>8223</v>
      </c>
      <c r="H1621" t="s">
        <v>8245</v>
      </c>
      <c r="I1621">
        <v>1439357559</v>
      </c>
      <c r="J1621">
        <v>1435469559</v>
      </c>
      <c r="K1621" t="b">
        <v>0</v>
      </c>
      <c r="L1621">
        <v>24</v>
      </c>
      <c r="M1621" t="b">
        <v>1</v>
      </c>
      <c r="N1621" t="s">
        <v>8269</v>
      </c>
      <c r="O1621">
        <f>ROUND(E1621/D1621*100,0)</f>
        <v>108</v>
      </c>
      <c r="P1621">
        <f>IFERROR(ROUND(E1621/L1621,2),0)</f>
        <v>89.67</v>
      </c>
      <c r="Q1621" s="10" t="s">
        <v>8315</v>
      </c>
      <c r="R1621" t="s">
        <v>8316</v>
      </c>
      <c r="S1621" s="15">
        <f>(((I1621/60)/60)/24)+DATE(1970,1,1)</f>
        <v>42228.231006944443</v>
      </c>
    </row>
    <row r="1622" spans="1:19" ht="60" x14ac:dyDescent="0.25">
      <c r="A1622">
        <v>2826</v>
      </c>
      <c r="B1622" s="3" t="s">
        <v>2826</v>
      </c>
      <c r="C1622" s="3" t="s">
        <v>6936</v>
      </c>
      <c r="D1622" s="6">
        <v>2000</v>
      </c>
      <c r="E1622" s="8">
        <v>2155</v>
      </c>
      <c r="F1622" t="s">
        <v>8218</v>
      </c>
      <c r="G1622" t="s">
        <v>8223</v>
      </c>
      <c r="H1622" t="s">
        <v>8245</v>
      </c>
      <c r="I1622">
        <v>1436511600</v>
      </c>
      <c r="J1622">
        <v>1434415812</v>
      </c>
      <c r="K1622" t="b">
        <v>0</v>
      </c>
      <c r="L1622">
        <v>19</v>
      </c>
      <c r="M1622" t="b">
        <v>1</v>
      </c>
      <c r="N1622" t="s">
        <v>8269</v>
      </c>
      <c r="O1622">
        <f>ROUND(E1622/D1622*100,0)</f>
        <v>108</v>
      </c>
      <c r="P1622">
        <f>IFERROR(ROUND(E1622/L1622,2),0)</f>
        <v>113.42</v>
      </c>
      <c r="Q1622" s="10" t="s">
        <v>8315</v>
      </c>
      <c r="R1622" t="s">
        <v>8316</v>
      </c>
      <c r="S1622" s="15">
        <f>(((I1622/60)/60)/24)+DATE(1970,1,1)</f>
        <v>42195.291666666672</v>
      </c>
    </row>
    <row r="1623" spans="1:19" ht="60" x14ac:dyDescent="0.25">
      <c r="A1623">
        <v>2827</v>
      </c>
      <c r="B1623" s="3" t="s">
        <v>2827</v>
      </c>
      <c r="C1623" s="3" t="s">
        <v>6937</v>
      </c>
      <c r="D1623" s="6">
        <v>2000</v>
      </c>
      <c r="E1623" s="8">
        <v>2405</v>
      </c>
      <c r="F1623" t="s">
        <v>8218</v>
      </c>
      <c r="G1623" t="s">
        <v>8223</v>
      </c>
      <c r="H1623" t="s">
        <v>8245</v>
      </c>
      <c r="I1623">
        <v>1464971400</v>
      </c>
      <c r="J1623">
        <v>1462379066</v>
      </c>
      <c r="K1623" t="b">
        <v>0</v>
      </c>
      <c r="L1623">
        <v>23</v>
      </c>
      <c r="M1623" t="b">
        <v>1</v>
      </c>
      <c r="N1623" t="s">
        <v>8269</v>
      </c>
      <c r="O1623">
        <f>ROUND(E1623/D1623*100,0)</f>
        <v>120</v>
      </c>
      <c r="P1623">
        <f>IFERROR(ROUND(E1623/L1623,2),0)</f>
        <v>104.57</v>
      </c>
      <c r="Q1623" s="10" t="s">
        <v>8315</v>
      </c>
      <c r="R1623" t="s">
        <v>8316</v>
      </c>
      <c r="S1623" s="15">
        <f>(((I1623/60)/60)/24)+DATE(1970,1,1)</f>
        <v>42524.6875</v>
      </c>
    </row>
    <row r="1624" spans="1:19" ht="45" x14ac:dyDescent="0.25">
      <c r="A1624">
        <v>2838</v>
      </c>
      <c r="B1624" s="3" t="s">
        <v>2838</v>
      </c>
      <c r="C1624" s="3" t="s">
        <v>6948</v>
      </c>
      <c r="D1624" s="6">
        <v>2000</v>
      </c>
      <c r="E1624" s="8">
        <v>2405</v>
      </c>
      <c r="F1624" t="s">
        <v>8218</v>
      </c>
      <c r="G1624" t="s">
        <v>8223</v>
      </c>
      <c r="H1624" t="s">
        <v>8245</v>
      </c>
      <c r="I1624">
        <v>1407967200</v>
      </c>
      <c r="J1624">
        <v>1406039696</v>
      </c>
      <c r="K1624" t="b">
        <v>0</v>
      </c>
      <c r="L1624">
        <v>54</v>
      </c>
      <c r="M1624" t="b">
        <v>1</v>
      </c>
      <c r="N1624" t="s">
        <v>8269</v>
      </c>
      <c r="O1624">
        <f>ROUND(E1624/D1624*100,0)</f>
        <v>120</v>
      </c>
      <c r="P1624">
        <f>IFERROR(ROUND(E1624/L1624,2),0)</f>
        <v>44.54</v>
      </c>
      <c r="Q1624" s="10" t="s">
        <v>8315</v>
      </c>
      <c r="R1624" t="s">
        <v>8316</v>
      </c>
      <c r="S1624" s="15">
        <f>(((I1624/60)/60)/24)+DATE(1970,1,1)</f>
        <v>41864.916666666664</v>
      </c>
    </row>
    <row r="1625" spans="1:19" ht="30" x14ac:dyDescent="0.25">
      <c r="A1625">
        <v>2972</v>
      </c>
      <c r="B1625" s="3" t="s">
        <v>2972</v>
      </c>
      <c r="C1625" s="3" t="s">
        <v>7082</v>
      </c>
      <c r="D1625" s="6">
        <v>2000</v>
      </c>
      <c r="E1625" s="8">
        <v>2107</v>
      </c>
      <c r="F1625" t="s">
        <v>8218</v>
      </c>
      <c r="G1625" t="s">
        <v>8223</v>
      </c>
      <c r="H1625" t="s">
        <v>8245</v>
      </c>
      <c r="I1625">
        <v>1480899600</v>
      </c>
      <c r="J1625">
        <v>1479609520</v>
      </c>
      <c r="K1625" t="b">
        <v>0</v>
      </c>
      <c r="L1625">
        <v>17</v>
      </c>
      <c r="M1625" t="b">
        <v>1</v>
      </c>
      <c r="N1625" t="s">
        <v>8269</v>
      </c>
      <c r="O1625">
        <f>ROUND(E1625/D1625*100,0)</f>
        <v>105</v>
      </c>
      <c r="P1625">
        <f>IFERROR(ROUND(E1625/L1625,2),0)</f>
        <v>123.94</v>
      </c>
      <c r="Q1625" s="10" t="s">
        <v>8315</v>
      </c>
      <c r="R1625" t="s">
        <v>8316</v>
      </c>
      <c r="S1625" s="15">
        <f>(((I1625/60)/60)/24)+DATE(1970,1,1)</f>
        <v>42709.041666666672</v>
      </c>
    </row>
    <row r="1626" spans="1:19" ht="60" x14ac:dyDescent="0.25">
      <c r="A1626">
        <v>3161</v>
      </c>
      <c r="B1626" s="3" t="s">
        <v>3161</v>
      </c>
      <c r="C1626" s="3" t="s">
        <v>7271</v>
      </c>
      <c r="D1626" s="6">
        <v>2000</v>
      </c>
      <c r="E1626" s="8">
        <v>2102</v>
      </c>
      <c r="F1626" t="s">
        <v>8218</v>
      </c>
      <c r="G1626" t="s">
        <v>8224</v>
      </c>
      <c r="H1626" t="s">
        <v>8246</v>
      </c>
      <c r="I1626">
        <v>1413377522</v>
      </c>
      <c r="J1626">
        <v>1410785522</v>
      </c>
      <c r="K1626" t="b">
        <v>1</v>
      </c>
      <c r="L1626">
        <v>74</v>
      </c>
      <c r="M1626" t="b">
        <v>1</v>
      </c>
      <c r="N1626" t="s">
        <v>8269</v>
      </c>
      <c r="O1626">
        <f>ROUND(E1626/D1626*100,0)</f>
        <v>105</v>
      </c>
      <c r="P1626">
        <f>IFERROR(ROUND(E1626/L1626,2),0)</f>
        <v>28.41</v>
      </c>
      <c r="Q1626" s="10" t="s">
        <v>8315</v>
      </c>
      <c r="R1626" t="s">
        <v>8316</v>
      </c>
      <c r="S1626" s="15">
        <f>(((I1626/60)/60)/24)+DATE(1970,1,1)</f>
        <v>41927.536134259259</v>
      </c>
    </row>
    <row r="1627" spans="1:19" ht="45" x14ac:dyDescent="0.25">
      <c r="A1627">
        <v>3170</v>
      </c>
      <c r="B1627" s="3" t="s">
        <v>3170</v>
      </c>
      <c r="C1627" s="3" t="s">
        <v>7280</v>
      </c>
      <c r="D1627" s="6">
        <v>2000</v>
      </c>
      <c r="E1627" s="8">
        <v>2245</v>
      </c>
      <c r="F1627" t="s">
        <v>8218</v>
      </c>
      <c r="G1627" t="s">
        <v>8223</v>
      </c>
      <c r="H1627" t="s">
        <v>8245</v>
      </c>
      <c r="I1627">
        <v>1404273600</v>
      </c>
      <c r="J1627">
        <v>1401414944</v>
      </c>
      <c r="K1627" t="b">
        <v>1</v>
      </c>
      <c r="L1627">
        <v>71</v>
      </c>
      <c r="M1627" t="b">
        <v>1</v>
      </c>
      <c r="N1627" t="s">
        <v>8269</v>
      </c>
      <c r="O1627">
        <f>ROUND(E1627/D1627*100,0)</f>
        <v>112</v>
      </c>
      <c r="P1627">
        <f>IFERROR(ROUND(E1627/L1627,2),0)</f>
        <v>31.62</v>
      </c>
      <c r="Q1627" s="10" t="s">
        <v>8315</v>
      </c>
      <c r="R1627" t="s">
        <v>8316</v>
      </c>
      <c r="S1627" s="15">
        <f>(((I1627/60)/60)/24)+DATE(1970,1,1)</f>
        <v>41822.166666666664</v>
      </c>
    </row>
    <row r="1628" spans="1:19" ht="45" x14ac:dyDescent="0.25">
      <c r="A1628">
        <v>3172</v>
      </c>
      <c r="B1628" s="3" t="s">
        <v>3172</v>
      </c>
      <c r="C1628" s="3" t="s">
        <v>7282</v>
      </c>
      <c r="D1628" s="6">
        <v>2000</v>
      </c>
      <c r="E1628" s="8">
        <v>2300</v>
      </c>
      <c r="F1628" t="s">
        <v>8218</v>
      </c>
      <c r="G1628" t="s">
        <v>8223</v>
      </c>
      <c r="H1628" t="s">
        <v>8245</v>
      </c>
      <c r="I1628">
        <v>1329240668</v>
      </c>
      <c r="J1628">
        <v>1326648668</v>
      </c>
      <c r="K1628" t="b">
        <v>1</v>
      </c>
      <c r="L1628">
        <v>29</v>
      </c>
      <c r="M1628" t="b">
        <v>1</v>
      </c>
      <c r="N1628" t="s">
        <v>8269</v>
      </c>
      <c r="O1628">
        <f>ROUND(E1628/D1628*100,0)</f>
        <v>115</v>
      </c>
      <c r="P1628">
        <f>IFERROR(ROUND(E1628/L1628,2),0)</f>
        <v>79.31</v>
      </c>
      <c r="Q1628" s="10" t="s">
        <v>8315</v>
      </c>
      <c r="R1628" t="s">
        <v>8316</v>
      </c>
      <c r="S1628" s="15">
        <f>(((I1628/60)/60)/24)+DATE(1970,1,1)</f>
        <v>40953.729953703703</v>
      </c>
    </row>
    <row r="1629" spans="1:19" ht="60" x14ac:dyDescent="0.25">
      <c r="A1629">
        <v>3216</v>
      </c>
      <c r="B1629" s="3" t="s">
        <v>3216</v>
      </c>
      <c r="C1629" s="3" t="s">
        <v>7326</v>
      </c>
      <c r="D1629" s="6">
        <v>2000</v>
      </c>
      <c r="E1629" s="8">
        <v>2001</v>
      </c>
      <c r="F1629" t="s">
        <v>8218</v>
      </c>
      <c r="G1629" t="s">
        <v>8224</v>
      </c>
      <c r="H1629" t="s">
        <v>8246</v>
      </c>
      <c r="I1629">
        <v>1436625000</v>
      </c>
      <c r="J1629">
        <v>1433934371</v>
      </c>
      <c r="K1629" t="b">
        <v>1</v>
      </c>
      <c r="L1629">
        <v>35</v>
      </c>
      <c r="M1629" t="b">
        <v>1</v>
      </c>
      <c r="N1629" t="s">
        <v>8269</v>
      </c>
      <c r="O1629">
        <f>ROUND(E1629/D1629*100,0)</f>
        <v>100</v>
      </c>
      <c r="P1629">
        <f>IFERROR(ROUND(E1629/L1629,2),0)</f>
        <v>57.17</v>
      </c>
      <c r="Q1629" s="10" t="s">
        <v>8315</v>
      </c>
      <c r="R1629" t="s">
        <v>8316</v>
      </c>
      <c r="S1629" s="15">
        <f>(((I1629/60)/60)/24)+DATE(1970,1,1)</f>
        <v>42196.604166666672</v>
      </c>
    </row>
    <row r="1630" spans="1:19" ht="45" x14ac:dyDescent="0.25">
      <c r="A1630">
        <v>3225</v>
      </c>
      <c r="B1630" s="3" t="s">
        <v>3225</v>
      </c>
      <c r="C1630" s="3" t="s">
        <v>7335</v>
      </c>
      <c r="D1630" s="6">
        <v>2000</v>
      </c>
      <c r="E1630" s="8">
        <v>2047</v>
      </c>
      <c r="F1630" t="s">
        <v>8218</v>
      </c>
      <c r="G1630" t="s">
        <v>8223</v>
      </c>
      <c r="H1630" t="s">
        <v>8245</v>
      </c>
      <c r="I1630">
        <v>1464987600</v>
      </c>
      <c r="J1630">
        <v>1463145938</v>
      </c>
      <c r="K1630" t="b">
        <v>1</v>
      </c>
      <c r="L1630">
        <v>39</v>
      </c>
      <c r="M1630" t="b">
        <v>1</v>
      </c>
      <c r="N1630" t="s">
        <v>8269</v>
      </c>
      <c r="O1630">
        <f>ROUND(E1630/D1630*100,0)</f>
        <v>102</v>
      </c>
      <c r="P1630">
        <f>IFERROR(ROUND(E1630/L1630,2),0)</f>
        <v>52.49</v>
      </c>
      <c r="Q1630" s="10" t="s">
        <v>8315</v>
      </c>
      <c r="R1630" t="s">
        <v>8316</v>
      </c>
      <c r="S1630" s="15">
        <f>(((I1630/60)/60)/24)+DATE(1970,1,1)</f>
        <v>42524.875</v>
      </c>
    </row>
    <row r="1631" spans="1:19" ht="60" x14ac:dyDescent="0.25">
      <c r="A1631">
        <v>3257</v>
      </c>
      <c r="B1631" s="3" t="s">
        <v>3257</v>
      </c>
      <c r="C1631" s="3" t="s">
        <v>7367</v>
      </c>
      <c r="D1631" s="6">
        <v>2000</v>
      </c>
      <c r="E1631" s="8">
        <v>2125.9899999999998</v>
      </c>
      <c r="F1631" t="s">
        <v>8218</v>
      </c>
      <c r="G1631" t="s">
        <v>8224</v>
      </c>
      <c r="H1631" t="s">
        <v>8246</v>
      </c>
      <c r="I1631">
        <v>1487769952</v>
      </c>
      <c r="J1631">
        <v>1485177952</v>
      </c>
      <c r="K1631" t="b">
        <v>0</v>
      </c>
      <c r="L1631">
        <v>41</v>
      </c>
      <c r="M1631" t="b">
        <v>1</v>
      </c>
      <c r="N1631" t="s">
        <v>8269</v>
      </c>
      <c r="O1631">
        <f>ROUND(E1631/D1631*100,0)</f>
        <v>106</v>
      </c>
      <c r="P1631">
        <f>IFERROR(ROUND(E1631/L1631,2),0)</f>
        <v>51.85</v>
      </c>
      <c r="Q1631" s="10" t="s">
        <v>8315</v>
      </c>
      <c r="R1631" t="s">
        <v>8316</v>
      </c>
      <c r="S1631" s="15">
        <f>(((I1631/60)/60)/24)+DATE(1970,1,1)</f>
        <v>42788.559629629628</v>
      </c>
    </row>
    <row r="1632" spans="1:19" ht="45" x14ac:dyDescent="0.25">
      <c r="A1632">
        <v>3268</v>
      </c>
      <c r="B1632" s="3" t="s">
        <v>3268</v>
      </c>
      <c r="C1632" s="3" t="s">
        <v>7378</v>
      </c>
      <c r="D1632" s="6">
        <v>2000</v>
      </c>
      <c r="E1632" s="8">
        <v>2560</v>
      </c>
      <c r="F1632" t="s">
        <v>8218</v>
      </c>
      <c r="G1632" t="s">
        <v>8223</v>
      </c>
      <c r="H1632" t="s">
        <v>8245</v>
      </c>
      <c r="I1632">
        <v>1472074928</v>
      </c>
      <c r="J1632">
        <v>1470692528</v>
      </c>
      <c r="K1632" t="b">
        <v>1</v>
      </c>
      <c r="L1632">
        <v>42</v>
      </c>
      <c r="M1632" t="b">
        <v>1</v>
      </c>
      <c r="N1632" t="s">
        <v>8269</v>
      </c>
      <c r="O1632">
        <f>ROUND(E1632/D1632*100,0)</f>
        <v>128</v>
      </c>
      <c r="P1632">
        <f>IFERROR(ROUND(E1632/L1632,2),0)</f>
        <v>60.95</v>
      </c>
      <c r="Q1632" s="10" t="s">
        <v>8315</v>
      </c>
      <c r="R1632" t="s">
        <v>8316</v>
      </c>
      <c r="S1632" s="15">
        <f>(((I1632/60)/60)/24)+DATE(1970,1,1)</f>
        <v>42606.90425925926</v>
      </c>
    </row>
    <row r="1633" spans="1:19" ht="60" x14ac:dyDescent="0.25">
      <c r="A1633">
        <v>3280</v>
      </c>
      <c r="B1633" s="3" t="s">
        <v>3280</v>
      </c>
      <c r="C1633" s="3" t="s">
        <v>7390</v>
      </c>
      <c r="D1633" s="6">
        <v>2000</v>
      </c>
      <c r="E1633" s="8">
        <v>2060</v>
      </c>
      <c r="F1633" t="s">
        <v>8218</v>
      </c>
      <c r="G1633" t="s">
        <v>8223</v>
      </c>
      <c r="H1633" t="s">
        <v>8245</v>
      </c>
      <c r="I1633">
        <v>1433134800</v>
      </c>
      <c r="J1633">
        <v>1430158198</v>
      </c>
      <c r="K1633" t="b">
        <v>0</v>
      </c>
      <c r="L1633">
        <v>30</v>
      </c>
      <c r="M1633" t="b">
        <v>1</v>
      </c>
      <c r="N1633" t="s">
        <v>8269</v>
      </c>
      <c r="O1633">
        <f>ROUND(E1633/D1633*100,0)</f>
        <v>103</v>
      </c>
      <c r="P1633">
        <f>IFERROR(ROUND(E1633/L1633,2),0)</f>
        <v>68.67</v>
      </c>
      <c r="Q1633" s="10" t="s">
        <v>8315</v>
      </c>
      <c r="R1633" t="s">
        <v>8316</v>
      </c>
      <c r="S1633" s="15">
        <f>(((I1633/60)/60)/24)+DATE(1970,1,1)</f>
        <v>42156.208333333328</v>
      </c>
    </row>
    <row r="1634" spans="1:19" ht="75" x14ac:dyDescent="0.25">
      <c r="A1634">
        <v>3290</v>
      </c>
      <c r="B1634" s="3" t="s">
        <v>3290</v>
      </c>
      <c r="C1634" s="3" t="s">
        <v>7400</v>
      </c>
      <c r="D1634" s="6">
        <v>2000</v>
      </c>
      <c r="E1634" s="8">
        <v>2424</v>
      </c>
      <c r="F1634" t="s">
        <v>8218</v>
      </c>
      <c r="G1634" t="s">
        <v>8224</v>
      </c>
      <c r="H1634" t="s">
        <v>8246</v>
      </c>
      <c r="I1634">
        <v>1489234891</v>
      </c>
      <c r="J1634">
        <v>1486642891</v>
      </c>
      <c r="K1634" t="b">
        <v>0</v>
      </c>
      <c r="L1634">
        <v>72</v>
      </c>
      <c r="M1634" t="b">
        <v>1</v>
      </c>
      <c r="N1634" t="s">
        <v>8269</v>
      </c>
      <c r="O1634">
        <f>ROUND(E1634/D1634*100,0)</f>
        <v>121</v>
      </c>
      <c r="P1634">
        <f>IFERROR(ROUND(E1634/L1634,2),0)</f>
        <v>33.67</v>
      </c>
      <c r="Q1634" s="10" t="s">
        <v>8315</v>
      </c>
      <c r="R1634" t="s">
        <v>8316</v>
      </c>
      <c r="S1634" s="15">
        <f>(((I1634/60)/60)/24)+DATE(1970,1,1)</f>
        <v>42805.51494212963</v>
      </c>
    </row>
    <row r="1635" spans="1:19" ht="45" x14ac:dyDescent="0.25">
      <c r="A1635">
        <v>3313</v>
      </c>
      <c r="B1635" s="3" t="s">
        <v>3313</v>
      </c>
      <c r="C1635" s="3" t="s">
        <v>7423</v>
      </c>
      <c r="D1635" s="6">
        <v>2000</v>
      </c>
      <c r="E1635" s="8">
        <v>2321</v>
      </c>
      <c r="F1635" t="s">
        <v>8218</v>
      </c>
      <c r="G1635" t="s">
        <v>8223</v>
      </c>
      <c r="H1635" t="s">
        <v>8245</v>
      </c>
      <c r="I1635">
        <v>1453856400</v>
      </c>
      <c r="J1635">
        <v>1452664317</v>
      </c>
      <c r="K1635" t="b">
        <v>0</v>
      </c>
      <c r="L1635">
        <v>29</v>
      </c>
      <c r="M1635" t="b">
        <v>1</v>
      </c>
      <c r="N1635" t="s">
        <v>8269</v>
      </c>
      <c r="O1635">
        <f>ROUND(E1635/D1635*100,0)</f>
        <v>116</v>
      </c>
      <c r="P1635">
        <f>IFERROR(ROUND(E1635/L1635,2),0)</f>
        <v>80.03</v>
      </c>
      <c r="Q1635" s="10" t="s">
        <v>8315</v>
      </c>
      <c r="R1635" t="s">
        <v>8316</v>
      </c>
      <c r="S1635" s="15">
        <f>(((I1635/60)/60)/24)+DATE(1970,1,1)</f>
        <v>42396.041666666672</v>
      </c>
    </row>
    <row r="1636" spans="1:19" ht="30" x14ac:dyDescent="0.25">
      <c r="A1636">
        <v>3318</v>
      </c>
      <c r="B1636" s="3" t="s">
        <v>3318</v>
      </c>
      <c r="C1636" s="3" t="s">
        <v>7428</v>
      </c>
      <c r="D1636" s="6">
        <v>2000</v>
      </c>
      <c r="E1636" s="8">
        <v>2512</v>
      </c>
      <c r="F1636" t="s">
        <v>8218</v>
      </c>
      <c r="G1636" t="s">
        <v>8228</v>
      </c>
      <c r="H1636" t="s">
        <v>8250</v>
      </c>
      <c r="I1636">
        <v>1460341800</v>
      </c>
      <c r="J1636">
        <v>1456902893</v>
      </c>
      <c r="K1636" t="b">
        <v>0</v>
      </c>
      <c r="L1636">
        <v>32</v>
      </c>
      <c r="M1636" t="b">
        <v>1</v>
      </c>
      <c r="N1636" t="s">
        <v>8269</v>
      </c>
      <c r="O1636">
        <f>ROUND(E1636/D1636*100,0)</f>
        <v>126</v>
      </c>
      <c r="P1636">
        <f>IFERROR(ROUND(E1636/L1636,2),0)</f>
        <v>78.5</v>
      </c>
      <c r="Q1636" s="10" t="s">
        <v>8315</v>
      </c>
      <c r="R1636" t="s">
        <v>8316</v>
      </c>
      <c r="S1636" s="15">
        <f>(((I1636/60)/60)/24)+DATE(1970,1,1)</f>
        <v>42471.104166666672</v>
      </c>
    </row>
    <row r="1637" spans="1:19" ht="60" x14ac:dyDescent="0.25">
      <c r="A1637">
        <v>3347</v>
      </c>
      <c r="B1637" s="3" t="s">
        <v>3347</v>
      </c>
      <c r="C1637" s="3" t="s">
        <v>7457</v>
      </c>
      <c r="D1637" s="6">
        <v>2000</v>
      </c>
      <c r="E1637" s="8">
        <v>2389</v>
      </c>
      <c r="F1637" t="s">
        <v>8218</v>
      </c>
      <c r="G1637" t="s">
        <v>8224</v>
      </c>
      <c r="H1637" t="s">
        <v>8246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8269</v>
      </c>
      <c r="O1637">
        <f>ROUND(E1637/D1637*100,0)</f>
        <v>119</v>
      </c>
      <c r="P1637">
        <f>IFERROR(ROUND(E1637/L1637,2),0)</f>
        <v>108.59</v>
      </c>
      <c r="Q1637" s="10" t="s">
        <v>8315</v>
      </c>
      <c r="R1637" t="s">
        <v>8316</v>
      </c>
      <c r="S1637" s="15">
        <f>(((I1637/60)/60)/24)+DATE(1970,1,1)</f>
        <v>42498.875</v>
      </c>
    </row>
    <row r="1638" spans="1:19" ht="60" x14ac:dyDescent="0.25">
      <c r="A1638">
        <v>3357</v>
      </c>
      <c r="B1638" s="3" t="s">
        <v>3356</v>
      </c>
      <c r="C1638" s="3" t="s">
        <v>7467</v>
      </c>
      <c r="D1638" s="6">
        <v>2000</v>
      </c>
      <c r="E1638" s="8">
        <v>2020</v>
      </c>
      <c r="F1638" t="s">
        <v>8218</v>
      </c>
      <c r="G1638" t="s">
        <v>8224</v>
      </c>
      <c r="H1638" t="s">
        <v>8246</v>
      </c>
      <c r="I1638">
        <v>1406887310</v>
      </c>
      <c r="J1638">
        <v>1404295310</v>
      </c>
      <c r="K1638" t="b">
        <v>0</v>
      </c>
      <c r="L1638">
        <v>21</v>
      </c>
      <c r="M1638" t="b">
        <v>1</v>
      </c>
      <c r="N1638" t="s">
        <v>8269</v>
      </c>
      <c r="O1638">
        <f>ROUND(E1638/D1638*100,0)</f>
        <v>101</v>
      </c>
      <c r="P1638">
        <f>IFERROR(ROUND(E1638/L1638,2),0)</f>
        <v>96.19</v>
      </c>
      <c r="Q1638" s="10" t="s">
        <v>8315</v>
      </c>
      <c r="R1638" t="s">
        <v>8316</v>
      </c>
      <c r="S1638" s="15">
        <f>(((I1638/60)/60)/24)+DATE(1970,1,1)</f>
        <v>41852.417939814812</v>
      </c>
    </row>
    <row r="1639" spans="1:19" ht="60" x14ac:dyDescent="0.25">
      <c r="A1639">
        <v>3373</v>
      </c>
      <c r="B1639" s="3" t="s">
        <v>3372</v>
      </c>
      <c r="C1639" s="3" t="s">
        <v>7483</v>
      </c>
      <c r="D1639" s="6">
        <v>2000</v>
      </c>
      <c r="E1639" s="8">
        <v>2005</v>
      </c>
      <c r="F1639" t="s">
        <v>8218</v>
      </c>
      <c r="G1639" t="s">
        <v>8224</v>
      </c>
      <c r="H1639" t="s">
        <v>8246</v>
      </c>
      <c r="I1639">
        <v>1437235200</v>
      </c>
      <c r="J1639">
        <v>1435177840</v>
      </c>
      <c r="K1639" t="b">
        <v>0</v>
      </c>
      <c r="L1639">
        <v>30</v>
      </c>
      <c r="M1639" t="b">
        <v>1</v>
      </c>
      <c r="N1639" t="s">
        <v>8269</v>
      </c>
      <c r="O1639">
        <f>ROUND(E1639/D1639*100,0)</f>
        <v>100</v>
      </c>
      <c r="P1639">
        <f>IFERROR(ROUND(E1639/L1639,2),0)</f>
        <v>66.83</v>
      </c>
      <c r="Q1639" s="10" t="s">
        <v>8315</v>
      </c>
      <c r="R1639" t="s">
        <v>8316</v>
      </c>
      <c r="S1639" s="15">
        <f>(((I1639/60)/60)/24)+DATE(1970,1,1)</f>
        <v>42203.666666666672</v>
      </c>
    </row>
    <row r="1640" spans="1:19" ht="60" x14ac:dyDescent="0.25">
      <c r="A1640">
        <v>3379</v>
      </c>
      <c r="B1640" s="3" t="s">
        <v>3378</v>
      </c>
      <c r="C1640" s="3" t="s">
        <v>7489</v>
      </c>
      <c r="D1640" s="6">
        <v>2000</v>
      </c>
      <c r="E1640" s="8">
        <v>2073</v>
      </c>
      <c r="F1640" t="s">
        <v>8218</v>
      </c>
      <c r="G1640" t="s">
        <v>8224</v>
      </c>
      <c r="H1640" t="s">
        <v>8246</v>
      </c>
      <c r="I1640">
        <v>1440630000</v>
      </c>
      <c r="J1640">
        <v>1439122800</v>
      </c>
      <c r="K1640" t="b">
        <v>0</v>
      </c>
      <c r="L1640">
        <v>38</v>
      </c>
      <c r="M1640" t="b">
        <v>1</v>
      </c>
      <c r="N1640" t="s">
        <v>8269</v>
      </c>
      <c r="O1640">
        <f>ROUND(E1640/D1640*100,0)</f>
        <v>104</v>
      </c>
      <c r="P1640">
        <f>IFERROR(ROUND(E1640/L1640,2),0)</f>
        <v>54.55</v>
      </c>
      <c r="Q1640" s="10" t="s">
        <v>8315</v>
      </c>
      <c r="R1640" t="s">
        <v>8316</v>
      </c>
      <c r="S1640" s="15">
        <f>(((I1640/60)/60)/24)+DATE(1970,1,1)</f>
        <v>42242.958333333328</v>
      </c>
    </row>
    <row r="1641" spans="1:19" ht="60" x14ac:dyDescent="0.25">
      <c r="A1641">
        <v>3385</v>
      </c>
      <c r="B1641" s="3" t="s">
        <v>3384</v>
      </c>
      <c r="C1641" s="3" t="s">
        <v>7495</v>
      </c>
      <c r="D1641" s="6">
        <v>2000</v>
      </c>
      <c r="E1641" s="8">
        <v>2000</v>
      </c>
      <c r="F1641" t="s">
        <v>8218</v>
      </c>
      <c r="G1641" t="s">
        <v>8223</v>
      </c>
      <c r="H1641" t="s">
        <v>8245</v>
      </c>
      <c r="I1641">
        <v>1418244552</v>
      </c>
      <c r="J1641">
        <v>1415652552</v>
      </c>
      <c r="K1641" t="b">
        <v>0</v>
      </c>
      <c r="L1641">
        <v>15</v>
      </c>
      <c r="M1641" t="b">
        <v>1</v>
      </c>
      <c r="N1641" t="s">
        <v>8269</v>
      </c>
      <c r="O1641">
        <f>ROUND(E1641/D1641*100,0)</f>
        <v>100</v>
      </c>
      <c r="P1641">
        <f>IFERROR(ROUND(E1641/L1641,2),0)</f>
        <v>133.33000000000001</v>
      </c>
      <c r="Q1641" s="10" t="s">
        <v>8315</v>
      </c>
      <c r="R1641" t="s">
        <v>8316</v>
      </c>
      <c r="S1641" s="15">
        <f>(((I1641/60)/60)/24)+DATE(1970,1,1)</f>
        <v>41983.8675</v>
      </c>
    </row>
    <row r="1642" spans="1:19" ht="60" x14ac:dyDescent="0.25">
      <c r="A1642">
        <v>3386</v>
      </c>
      <c r="B1642" s="3" t="s">
        <v>3385</v>
      </c>
      <c r="C1642" s="3" t="s">
        <v>7496</v>
      </c>
      <c r="D1642" s="6">
        <v>2000</v>
      </c>
      <c r="E1642" s="8">
        <v>2100</v>
      </c>
      <c r="F1642" t="s">
        <v>8218</v>
      </c>
      <c r="G1642" t="s">
        <v>8223</v>
      </c>
      <c r="H1642" t="s">
        <v>8245</v>
      </c>
      <c r="I1642">
        <v>1417620506</v>
      </c>
      <c r="J1642">
        <v>1415028506</v>
      </c>
      <c r="K1642" t="b">
        <v>0</v>
      </c>
      <c r="L1642">
        <v>41</v>
      </c>
      <c r="M1642" t="b">
        <v>1</v>
      </c>
      <c r="N1642" t="s">
        <v>8269</v>
      </c>
      <c r="O1642">
        <f>ROUND(E1642/D1642*100,0)</f>
        <v>105</v>
      </c>
      <c r="P1642">
        <f>IFERROR(ROUND(E1642/L1642,2),0)</f>
        <v>51.22</v>
      </c>
      <c r="Q1642" s="10" t="s">
        <v>8315</v>
      </c>
      <c r="R1642" t="s">
        <v>8316</v>
      </c>
      <c r="S1642" s="15">
        <f>(((I1642/60)/60)/24)+DATE(1970,1,1)</f>
        <v>41976.644745370373</v>
      </c>
    </row>
    <row r="1643" spans="1:19" ht="45" x14ac:dyDescent="0.25">
      <c r="A1643">
        <v>3403</v>
      </c>
      <c r="B1643" s="3" t="s">
        <v>3402</v>
      </c>
      <c r="C1643" s="3" t="s">
        <v>7513</v>
      </c>
      <c r="D1643" s="6">
        <v>2000</v>
      </c>
      <c r="E1643" s="8">
        <v>2000</v>
      </c>
      <c r="F1643" t="s">
        <v>8218</v>
      </c>
      <c r="G1643" t="s">
        <v>8224</v>
      </c>
      <c r="H1643" t="s">
        <v>8246</v>
      </c>
      <c r="I1643">
        <v>1435230324</v>
      </c>
      <c r="J1643">
        <v>1432638324</v>
      </c>
      <c r="K1643" t="b">
        <v>0</v>
      </c>
      <c r="L1643">
        <v>17</v>
      </c>
      <c r="M1643" t="b">
        <v>1</v>
      </c>
      <c r="N1643" t="s">
        <v>8269</v>
      </c>
      <c r="O1643">
        <f>ROUND(E1643/D1643*100,0)</f>
        <v>100</v>
      </c>
      <c r="P1643">
        <f>IFERROR(ROUND(E1643/L1643,2),0)</f>
        <v>117.65</v>
      </c>
      <c r="Q1643" s="10" t="s">
        <v>8315</v>
      </c>
      <c r="R1643" t="s">
        <v>8316</v>
      </c>
      <c r="S1643" s="15">
        <f>(((I1643/60)/60)/24)+DATE(1970,1,1)</f>
        <v>42180.462083333332</v>
      </c>
    </row>
    <row r="1644" spans="1:19" ht="60" x14ac:dyDescent="0.25">
      <c r="A1644">
        <v>3407</v>
      </c>
      <c r="B1644" s="3" t="s">
        <v>3406</v>
      </c>
      <c r="C1644" s="3" t="s">
        <v>7517</v>
      </c>
      <c r="D1644" s="6">
        <v>2000</v>
      </c>
      <c r="E1644" s="8">
        <v>2142</v>
      </c>
      <c r="F1644" t="s">
        <v>8218</v>
      </c>
      <c r="G1644" t="s">
        <v>8224</v>
      </c>
      <c r="H1644" t="s">
        <v>8246</v>
      </c>
      <c r="I1644">
        <v>1404641289</v>
      </c>
      <c r="J1644">
        <v>1402049289</v>
      </c>
      <c r="K1644" t="b">
        <v>0</v>
      </c>
      <c r="L1644">
        <v>67</v>
      </c>
      <c r="M1644" t="b">
        <v>1</v>
      </c>
      <c r="N1644" t="s">
        <v>8269</v>
      </c>
      <c r="O1644">
        <f>ROUND(E1644/D1644*100,0)</f>
        <v>107</v>
      </c>
      <c r="P1644">
        <f>IFERROR(ROUND(E1644/L1644,2),0)</f>
        <v>31.97</v>
      </c>
      <c r="Q1644" s="10" t="s">
        <v>8315</v>
      </c>
      <c r="R1644" t="s">
        <v>8316</v>
      </c>
      <c r="S1644" s="15">
        <f>(((I1644/60)/60)/24)+DATE(1970,1,1)</f>
        <v>41826.422326388885</v>
      </c>
    </row>
    <row r="1645" spans="1:19" ht="60" x14ac:dyDescent="0.25">
      <c r="A1645">
        <v>3428</v>
      </c>
      <c r="B1645" s="3" t="s">
        <v>3427</v>
      </c>
      <c r="C1645" s="3" t="s">
        <v>7538</v>
      </c>
      <c r="D1645" s="6">
        <v>2000</v>
      </c>
      <c r="E1645" s="8">
        <v>2055</v>
      </c>
      <c r="F1645" t="s">
        <v>8218</v>
      </c>
      <c r="G1645" t="s">
        <v>8224</v>
      </c>
      <c r="H1645" t="s">
        <v>8246</v>
      </c>
      <c r="I1645">
        <v>1425142800</v>
      </c>
      <c r="J1645">
        <v>1422983847</v>
      </c>
      <c r="K1645" t="b">
        <v>0</v>
      </c>
      <c r="L1645">
        <v>51</v>
      </c>
      <c r="M1645" t="b">
        <v>1</v>
      </c>
      <c r="N1645" t="s">
        <v>8269</v>
      </c>
      <c r="O1645">
        <f>ROUND(E1645/D1645*100,0)</f>
        <v>103</v>
      </c>
      <c r="P1645">
        <f>IFERROR(ROUND(E1645/L1645,2),0)</f>
        <v>40.29</v>
      </c>
      <c r="Q1645" s="10" t="s">
        <v>8315</v>
      </c>
      <c r="R1645" t="s">
        <v>8316</v>
      </c>
      <c r="S1645" s="15">
        <f>(((I1645/60)/60)/24)+DATE(1970,1,1)</f>
        <v>42063.708333333328</v>
      </c>
    </row>
    <row r="1646" spans="1:19" ht="60" x14ac:dyDescent="0.25">
      <c r="A1646">
        <v>3430</v>
      </c>
      <c r="B1646" s="3" t="s">
        <v>3429</v>
      </c>
      <c r="C1646" s="3" t="s">
        <v>7540</v>
      </c>
      <c r="D1646" s="6">
        <v>2000</v>
      </c>
      <c r="E1646" s="8">
        <v>2170.9899999999998</v>
      </c>
      <c r="F1646" t="s">
        <v>8218</v>
      </c>
      <c r="G1646" t="s">
        <v>8224</v>
      </c>
      <c r="H1646" t="s">
        <v>8246</v>
      </c>
      <c r="I1646">
        <v>1406760101</v>
      </c>
      <c r="J1646">
        <v>1404168101</v>
      </c>
      <c r="K1646" t="b">
        <v>0</v>
      </c>
      <c r="L1646">
        <v>72</v>
      </c>
      <c r="M1646" t="b">
        <v>1</v>
      </c>
      <c r="N1646" t="s">
        <v>8269</v>
      </c>
      <c r="O1646">
        <f>ROUND(E1646/D1646*100,0)</f>
        <v>109</v>
      </c>
      <c r="P1646">
        <f>IFERROR(ROUND(E1646/L1646,2),0)</f>
        <v>30.15</v>
      </c>
      <c r="Q1646" s="10" t="s">
        <v>8315</v>
      </c>
      <c r="R1646" t="s">
        <v>8316</v>
      </c>
      <c r="S1646" s="15">
        <f>(((I1646/60)/60)/24)+DATE(1970,1,1)</f>
        <v>41850.945613425924</v>
      </c>
    </row>
    <row r="1647" spans="1:19" ht="45" x14ac:dyDescent="0.25">
      <c r="A1647">
        <v>3431</v>
      </c>
      <c r="B1647" s="3" t="s">
        <v>3430</v>
      </c>
      <c r="C1647" s="3" t="s">
        <v>7541</v>
      </c>
      <c r="D1647" s="6">
        <v>2000</v>
      </c>
      <c r="E1647" s="8">
        <v>2000</v>
      </c>
      <c r="F1647" t="s">
        <v>8218</v>
      </c>
      <c r="G1647" t="s">
        <v>8223</v>
      </c>
      <c r="H1647" t="s">
        <v>8245</v>
      </c>
      <c r="I1647">
        <v>1408383153</v>
      </c>
      <c r="J1647">
        <v>1405791153</v>
      </c>
      <c r="K1647" t="b">
        <v>0</v>
      </c>
      <c r="L1647">
        <v>21</v>
      </c>
      <c r="M1647" t="b">
        <v>1</v>
      </c>
      <c r="N1647" t="s">
        <v>8269</v>
      </c>
      <c r="O1647">
        <f>ROUND(E1647/D1647*100,0)</f>
        <v>100</v>
      </c>
      <c r="P1647">
        <f>IFERROR(ROUND(E1647/L1647,2),0)</f>
        <v>95.24</v>
      </c>
      <c r="Q1647" s="10" t="s">
        <v>8315</v>
      </c>
      <c r="R1647" t="s">
        <v>8316</v>
      </c>
      <c r="S1647" s="15">
        <f>(((I1647/60)/60)/24)+DATE(1970,1,1)</f>
        <v>41869.730937500004</v>
      </c>
    </row>
    <row r="1648" spans="1:19" ht="45" x14ac:dyDescent="0.25">
      <c r="A1648">
        <v>3432</v>
      </c>
      <c r="B1648" s="3" t="s">
        <v>3431</v>
      </c>
      <c r="C1648" s="3" t="s">
        <v>7542</v>
      </c>
      <c r="D1648" s="6">
        <v>2000</v>
      </c>
      <c r="E1648" s="8">
        <v>2193</v>
      </c>
      <c r="F1648" t="s">
        <v>8218</v>
      </c>
      <c r="G1648" t="s">
        <v>8223</v>
      </c>
      <c r="H1648" t="s">
        <v>8245</v>
      </c>
      <c r="I1648">
        <v>1454709600</v>
      </c>
      <c r="J1648">
        <v>1452520614</v>
      </c>
      <c r="K1648" t="b">
        <v>0</v>
      </c>
      <c r="L1648">
        <v>42</v>
      </c>
      <c r="M1648" t="b">
        <v>1</v>
      </c>
      <c r="N1648" t="s">
        <v>8269</v>
      </c>
      <c r="O1648">
        <f>ROUND(E1648/D1648*100,0)</f>
        <v>110</v>
      </c>
      <c r="P1648">
        <f>IFERROR(ROUND(E1648/L1648,2),0)</f>
        <v>52.21</v>
      </c>
      <c r="Q1648" s="10" t="s">
        <v>8315</v>
      </c>
      <c r="R1648" t="s">
        <v>8316</v>
      </c>
      <c r="S1648" s="15">
        <f>(((I1648/60)/60)/24)+DATE(1970,1,1)</f>
        <v>42405.916666666672</v>
      </c>
    </row>
    <row r="1649" spans="1:19" ht="45" x14ac:dyDescent="0.25">
      <c r="A1649">
        <v>3445</v>
      </c>
      <c r="B1649" s="3" t="s">
        <v>3444</v>
      </c>
      <c r="C1649" s="3" t="s">
        <v>7555</v>
      </c>
      <c r="D1649" s="6">
        <v>2000</v>
      </c>
      <c r="E1649" s="8">
        <v>2000</v>
      </c>
      <c r="F1649" t="s">
        <v>8218</v>
      </c>
      <c r="G1649" t="s">
        <v>8224</v>
      </c>
      <c r="H1649" t="s">
        <v>8246</v>
      </c>
      <c r="I1649">
        <v>1445604236</v>
      </c>
      <c r="J1649">
        <v>1443185036</v>
      </c>
      <c r="K1649" t="b">
        <v>0</v>
      </c>
      <c r="L1649">
        <v>31</v>
      </c>
      <c r="M1649" t="b">
        <v>1</v>
      </c>
      <c r="N1649" t="s">
        <v>8269</v>
      </c>
      <c r="O1649">
        <f>ROUND(E1649/D1649*100,0)</f>
        <v>100</v>
      </c>
      <c r="P1649">
        <f>IFERROR(ROUND(E1649/L1649,2),0)</f>
        <v>64.52</v>
      </c>
      <c r="Q1649" s="10" t="s">
        <v>8315</v>
      </c>
      <c r="R1649" t="s">
        <v>8316</v>
      </c>
      <c r="S1649" s="15">
        <f>(((I1649/60)/60)/24)+DATE(1970,1,1)</f>
        <v>42300.530509259261</v>
      </c>
    </row>
    <row r="1650" spans="1:19" ht="30" x14ac:dyDescent="0.25">
      <c r="A1650">
        <v>3457</v>
      </c>
      <c r="B1650" s="3" t="s">
        <v>3456</v>
      </c>
      <c r="C1650" s="3" t="s">
        <v>7567</v>
      </c>
      <c r="D1650" s="6">
        <v>2000</v>
      </c>
      <c r="E1650" s="8">
        <v>2804</v>
      </c>
      <c r="F1650" t="s">
        <v>8218</v>
      </c>
      <c r="G1650" t="s">
        <v>8223</v>
      </c>
      <c r="H1650" t="s">
        <v>8245</v>
      </c>
      <c r="I1650">
        <v>1423720740</v>
      </c>
      <c r="J1650">
        <v>1421081857</v>
      </c>
      <c r="K1650" t="b">
        <v>0</v>
      </c>
      <c r="L1650">
        <v>55</v>
      </c>
      <c r="M1650" t="b">
        <v>1</v>
      </c>
      <c r="N1650" t="s">
        <v>8269</v>
      </c>
      <c r="O1650">
        <f>ROUND(E1650/D1650*100,0)</f>
        <v>140</v>
      </c>
      <c r="P1650">
        <f>IFERROR(ROUND(E1650/L1650,2),0)</f>
        <v>50.98</v>
      </c>
      <c r="Q1650" s="10" t="s">
        <v>8315</v>
      </c>
      <c r="R1650" t="s">
        <v>8316</v>
      </c>
      <c r="S1650" s="15">
        <f>(((I1650/60)/60)/24)+DATE(1970,1,1)</f>
        <v>42047.249305555553</v>
      </c>
    </row>
    <row r="1651" spans="1:19" ht="45" x14ac:dyDescent="0.25">
      <c r="A1651">
        <v>3465</v>
      </c>
      <c r="B1651" s="3" t="s">
        <v>3464</v>
      </c>
      <c r="C1651" s="3" t="s">
        <v>7575</v>
      </c>
      <c r="D1651" s="6">
        <v>2000</v>
      </c>
      <c r="E1651" s="8">
        <v>2060</v>
      </c>
      <c r="F1651" t="s">
        <v>8218</v>
      </c>
      <c r="G1651" t="s">
        <v>8224</v>
      </c>
      <c r="H1651" t="s">
        <v>8246</v>
      </c>
      <c r="I1651">
        <v>1439136000</v>
      </c>
      <c r="J1651">
        <v>1436972472</v>
      </c>
      <c r="K1651" t="b">
        <v>0</v>
      </c>
      <c r="L1651">
        <v>36</v>
      </c>
      <c r="M1651" t="b">
        <v>1</v>
      </c>
      <c r="N1651" t="s">
        <v>8269</v>
      </c>
      <c r="O1651">
        <f>ROUND(E1651/D1651*100,0)</f>
        <v>103</v>
      </c>
      <c r="P1651">
        <f>IFERROR(ROUND(E1651/L1651,2),0)</f>
        <v>57.22</v>
      </c>
      <c r="Q1651" s="10" t="s">
        <v>8315</v>
      </c>
      <c r="R1651" t="s">
        <v>8316</v>
      </c>
      <c r="S1651" s="15">
        <f>(((I1651/60)/60)/24)+DATE(1970,1,1)</f>
        <v>42225.666666666672</v>
      </c>
    </row>
    <row r="1652" spans="1:19" ht="60" x14ac:dyDescent="0.25">
      <c r="A1652">
        <v>3472</v>
      </c>
      <c r="B1652" s="3" t="s">
        <v>3471</v>
      </c>
      <c r="C1652" s="3" t="s">
        <v>7582</v>
      </c>
      <c r="D1652" s="6">
        <v>2000</v>
      </c>
      <c r="E1652" s="8">
        <v>2041</v>
      </c>
      <c r="F1652" t="s">
        <v>8218</v>
      </c>
      <c r="G1652" t="s">
        <v>8223</v>
      </c>
      <c r="H1652" t="s">
        <v>8245</v>
      </c>
      <c r="I1652">
        <v>1415253540</v>
      </c>
      <c r="J1652">
        <v>1413432331</v>
      </c>
      <c r="K1652" t="b">
        <v>0</v>
      </c>
      <c r="L1652">
        <v>23</v>
      </c>
      <c r="M1652" t="b">
        <v>1</v>
      </c>
      <c r="N1652" t="s">
        <v>8269</v>
      </c>
      <c r="O1652">
        <f>ROUND(E1652/D1652*100,0)</f>
        <v>102</v>
      </c>
      <c r="P1652">
        <f>IFERROR(ROUND(E1652/L1652,2),0)</f>
        <v>88.74</v>
      </c>
      <c r="Q1652" s="10" t="s">
        <v>8315</v>
      </c>
      <c r="R1652" t="s">
        <v>8316</v>
      </c>
      <c r="S1652" s="15">
        <f>(((I1652/60)/60)/24)+DATE(1970,1,1)</f>
        <v>41949.249305555553</v>
      </c>
    </row>
    <row r="1653" spans="1:19" ht="60" x14ac:dyDescent="0.25">
      <c r="A1653">
        <v>3474</v>
      </c>
      <c r="B1653" s="3" t="s">
        <v>3473</v>
      </c>
      <c r="C1653" s="3" t="s">
        <v>7584</v>
      </c>
      <c r="D1653" s="6">
        <v>2000</v>
      </c>
      <c r="E1653" s="8">
        <v>2020</v>
      </c>
      <c r="F1653" t="s">
        <v>8218</v>
      </c>
      <c r="G1653" t="s">
        <v>8224</v>
      </c>
      <c r="H1653" t="s">
        <v>8246</v>
      </c>
      <c r="I1653">
        <v>1469016131</v>
      </c>
      <c r="J1653">
        <v>1466424131</v>
      </c>
      <c r="K1653" t="b">
        <v>0</v>
      </c>
      <c r="L1653">
        <v>39</v>
      </c>
      <c r="M1653" t="b">
        <v>1</v>
      </c>
      <c r="N1653" t="s">
        <v>8269</v>
      </c>
      <c r="O1653">
        <f>ROUND(E1653/D1653*100,0)</f>
        <v>101</v>
      </c>
      <c r="P1653">
        <f>IFERROR(ROUND(E1653/L1653,2),0)</f>
        <v>51.79</v>
      </c>
      <c r="Q1653" s="10" t="s">
        <v>8315</v>
      </c>
      <c r="R1653" t="s">
        <v>8316</v>
      </c>
      <c r="S1653" s="15">
        <f>(((I1653/60)/60)/24)+DATE(1970,1,1)</f>
        <v>42571.501516203702</v>
      </c>
    </row>
    <row r="1654" spans="1:19" ht="45" x14ac:dyDescent="0.25">
      <c r="A1654">
        <v>3478</v>
      </c>
      <c r="B1654" s="3" t="s">
        <v>3477</v>
      </c>
      <c r="C1654" s="3" t="s">
        <v>7588</v>
      </c>
      <c r="D1654" s="6">
        <v>2000</v>
      </c>
      <c r="E1654" s="8">
        <v>2257</v>
      </c>
      <c r="F1654" t="s">
        <v>8218</v>
      </c>
      <c r="G1654" t="s">
        <v>8223</v>
      </c>
      <c r="H1654" t="s">
        <v>8245</v>
      </c>
      <c r="I1654">
        <v>1426539600</v>
      </c>
      <c r="J1654">
        <v>1424296822</v>
      </c>
      <c r="K1654" t="b">
        <v>0</v>
      </c>
      <c r="L1654">
        <v>57</v>
      </c>
      <c r="M1654" t="b">
        <v>1</v>
      </c>
      <c r="N1654" t="s">
        <v>8269</v>
      </c>
      <c r="O1654">
        <f>ROUND(E1654/D1654*100,0)</f>
        <v>113</v>
      </c>
      <c r="P1654">
        <f>IFERROR(ROUND(E1654/L1654,2),0)</f>
        <v>39.6</v>
      </c>
      <c r="Q1654" s="10" t="s">
        <v>8315</v>
      </c>
      <c r="R1654" t="s">
        <v>8316</v>
      </c>
      <c r="S1654" s="15">
        <f>(((I1654/60)/60)/24)+DATE(1970,1,1)</f>
        <v>42079.875</v>
      </c>
    </row>
    <row r="1655" spans="1:19" ht="60" x14ac:dyDescent="0.25">
      <c r="A1655">
        <v>3487</v>
      </c>
      <c r="B1655" s="3" t="s">
        <v>3486</v>
      </c>
      <c r="C1655" s="3" t="s">
        <v>7597</v>
      </c>
      <c r="D1655" s="6">
        <v>2000</v>
      </c>
      <c r="E1655" s="8">
        <v>2555</v>
      </c>
      <c r="F1655" t="s">
        <v>8218</v>
      </c>
      <c r="G1655" t="s">
        <v>8224</v>
      </c>
      <c r="H1655" t="s">
        <v>8246</v>
      </c>
      <c r="I1655">
        <v>1435185252</v>
      </c>
      <c r="J1655">
        <v>1432593252</v>
      </c>
      <c r="K1655" t="b">
        <v>0</v>
      </c>
      <c r="L1655">
        <v>66</v>
      </c>
      <c r="M1655" t="b">
        <v>1</v>
      </c>
      <c r="N1655" t="s">
        <v>8269</v>
      </c>
      <c r="O1655">
        <f>ROUND(E1655/D1655*100,0)</f>
        <v>128</v>
      </c>
      <c r="P1655">
        <f>IFERROR(ROUND(E1655/L1655,2),0)</f>
        <v>38.71</v>
      </c>
      <c r="Q1655" s="10" t="s">
        <v>8315</v>
      </c>
      <c r="R1655" t="s">
        <v>8316</v>
      </c>
      <c r="S1655" s="15">
        <f>(((I1655/60)/60)/24)+DATE(1970,1,1)</f>
        <v>42179.940416666665</v>
      </c>
    </row>
    <row r="1656" spans="1:19" ht="60" x14ac:dyDescent="0.25">
      <c r="A1656">
        <v>3499</v>
      </c>
      <c r="B1656" s="3" t="s">
        <v>3498</v>
      </c>
      <c r="C1656" s="3" t="s">
        <v>7609</v>
      </c>
      <c r="D1656" s="6">
        <v>2000</v>
      </c>
      <c r="E1656" s="8">
        <v>2110</v>
      </c>
      <c r="F1656" t="s">
        <v>8218</v>
      </c>
      <c r="G1656" t="s">
        <v>8223</v>
      </c>
      <c r="H1656" t="s">
        <v>8245</v>
      </c>
      <c r="I1656">
        <v>1435733940</v>
      </c>
      <c r="J1656">
        <v>1431046325</v>
      </c>
      <c r="K1656" t="b">
        <v>0</v>
      </c>
      <c r="L1656">
        <v>35</v>
      </c>
      <c r="M1656" t="b">
        <v>1</v>
      </c>
      <c r="N1656" t="s">
        <v>8269</v>
      </c>
      <c r="O1656">
        <f>ROUND(E1656/D1656*100,0)</f>
        <v>106</v>
      </c>
      <c r="P1656">
        <f>IFERROR(ROUND(E1656/L1656,2),0)</f>
        <v>60.29</v>
      </c>
      <c r="Q1656" s="10" t="s">
        <v>8315</v>
      </c>
      <c r="R1656" t="s">
        <v>8316</v>
      </c>
      <c r="S1656" s="15">
        <f>(((I1656/60)/60)/24)+DATE(1970,1,1)</f>
        <v>42186.290972222225</v>
      </c>
    </row>
    <row r="1657" spans="1:19" ht="45" x14ac:dyDescent="0.25">
      <c r="A1657">
        <v>3519</v>
      </c>
      <c r="B1657" s="3" t="s">
        <v>3518</v>
      </c>
      <c r="C1657" s="3" t="s">
        <v>7629</v>
      </c>
      <c r="D1657" s="6">
        <v>2000</v>
      </c>
      <c r="E1657" s="8">
        <v>2027</v>
      </c>
      <c r="F1657" t="s">
        <v>8218</v>
      </c>
      <c r="G1657" t="s">
        <v>8224</v>
      </c>
      <c r="H1657" t="s">
        <v>8246</v>
      </c>
      <c r="I1657">
        <v>1425478950</v>
      </c>
      <c r="J1657">
        <v>1422886950</v>
      </c>
      <c r="K1657" t="b">
        <v>0</v>
      </c>
      <c r="L1657">
        <v>28</v>
      </c>
      <c r="M1657" t="b">
        <v>1</v>
      </c>
      <c r="N1657" t="s">
        <v>8269</v>
      </c>
      <c r="O1657">
        <f>ROUND(E1657/D1657*100,0)</f>
        <v>101</v>
      </c>
      <c r="P1657">
        <f>IFERROR(ROUND(E1657/L1657,2),0)</f>
        <v>72.39</v>
      </c>
      <c r="Q1657" s="10" t="s">
        <v>8315</v>
      </c>
      <c r="R1657" t="s">
        <v>8316</v>
      </c>
      <c r="S1657" s="15">
        <f>(((I1657/60)/60)/24)+DATE(1970,1,1)</f>
        <v>42067.598958333328</v>
      </c>
    </row>
    <row r="1658" spans="1:19" ht="45" x14ac:dyDescent="0.25">
      <c r="A1658">
        <v>3520</v>
      </c>
      <c r="B1658" s="3" t="s">
        <v>3519</v>
      </c>
      <c r="C1658" s="3" t="s">
        <v>7630</v>
      </c>
      <c r="D1658" s="6">
        <v>2000</v>
      </c>
      <c r="E1658" s="8">
        <v>2015</v>
      </c>
      <c r="F1658" t="s">
        <v>8218</v>
      </c>
      <c r="G1658" t="s">
        <v>8224</v>
      </c>
      <c r="H1658" t="s">
        <v>8246</v>
      </c>
      <c r="I1658">
        <v>1441547220</v>
      </c>
      <c r="J1658">
        <v>1439322412</v>
      </c>
      <c r="K1658" t="b">
        <v>0</v>
      </c>
      <c r="L1658">
        <v>21</v>
      </c>
      <c r="M1658" t="b">
        <v>1</v>
      </c>
      <c r="N1658" t="s">
        <v>8269</v>
      </c>
      <c r="O1658">
        <f>ROUND(E1658/D1658*100,0)</f>
        <v>101</v>
      </c>
      <c r="P1658">
        <f>IFERROR(ROUND(E1658/L1658,2),0)</f>
        <v>95.95</v>
      </c>
      <c r="Q1658" s="10" t="s">
        <v>8315</v>
      </c>
      <c r="R1658" t="s">
        <v>8316</v>
      </c>
      <c r="S1658" s="15">
        <f>(((I1658/60)/60)/24)+DATE(1970,1,1)</f>
        <v>42253.57430555555</v>
      </c>
    </row>
    <row r="1659" spans="1:19" ht="45" x14ac:dyDescent="0.25">
      <c r="A1659">
        <v>3535</v>
      </c>
      <c r="B1659" s="3" t="s">
        <v>3534</v>
      </c>
      <c r="C1659" s="3" t="s">
        <v>7645</v>
      </c>
      <c r="D1659" s="6">
        <v>2000</v>
      </c>
      <c r="E1659" s="8">
        <v>2063</v>
      </c>
      <c r="F1659" t="s">
        <v>8218</v>
      </c>
      <c r="G1659" t="s">
        <v>8224</v>
      </c>
      <c r="H1659" t="s">
        <v>8246</v>
      </c>
      <c r="I1659">
        <v>1443808800</v>
      </c>
      <c r="J1659">
        <v>1441120910</v>
      </c>
      <c r="K1659" t="b">
        <v>0</v>
      </c>
      <c r="L1659">
        <v>46</v>
      </c>
      <c r="M1659" t="b">
        <v>1</v>
      </c>
      <c r="N1659" t="s">
        <v>8269</v>
      </c>
      <c r="O1659">
        <f>ROUND(E1659/D1659*100,0)</f>
        <v>103</v>
      </c>
      <c r="P1659">
        <f>IFERROR(ROUND(E1659/L1659,2),0)</f>
        <v>44.85</v>
      </c>
      <c r="Q1659" s="10" t="s">
        <v>8315</v>
      </c>
      <c r="R1659" t="s">
        <v>8316</v>
      </c>
      <c r="S1659" s="15">
        <f>(((I1659/60)/60)/24)+DATE(1970,1,1)</f>
        <v>42279.75</v>
      </c>
    </row>
    <row r="1660" spans="1:19" ht="60" x14ac:dyDescent="0.25">
      <c r="A1660">
        <v>3538</v>
      </c>
      <c r="B1660" s="3" t="s">
        <v>3537</v>
      </c>
      <c r="C1660" s="3" t="s">
        <v>7648</v>
      </c>
      <c r="D1660" s="6">
        <v>2000</v>
      </c>
      <c r="E1660" s="8">
        <v>2569</v>
      </c>
      <c r="F1660" t="s">
        <v>8218</v>
      </c>
      <c r="G1660" t="s">
        <v>8224</v>
      </c>
      <c r="H1660" t="s">
        <v>8246</v>
      </c>
      <c r="I1660">
        <v>1471428340</v>
      </c>
      <c r="J1660">
        <v>1469009140</v>
      </c>
      <c r="K1660" t="b">
        <v>0</v>
      </c>
      <c r="L1660">
        <v>83</v>
      </c>
      <c r="M1660" t="b">
        <v>1</v>
      </c>
      <c r="N1660" t="s">
        <v>8269</v>
      </c>
      <c r="O1660">
        <f>ROUND(E1660/D1660*100,0)</f>
        <v>128</v>
      </c>
      <c r="P1660">
        <f>IFERROR(ROUND(E1660/L1660,2),0)</f>
        <v>30.95</v>
      </c>
      <c r="Q1660" s="10" t="s">
        <v>8315</v>
      </c>
      <c r="R1660" t="s">
        <v>8316</v>
      </c>
      <c r="S1660" s="15">
        <f>(((I1660/60)/60)/24)+DATE(1970,1,1)</f>
        <v>42599.420601851853</v>
      </c>
    </row>
    <row r="1661" spans="1:19" ht="60" x14ac:dyDescent="0.25">
      <c r="A1661">
        <v>3566</v>
      </c>
      <c r="B1661" s="3" t="s">
        <v>3565</v>
      </c>
      <c r="C1661" s="3" t="s">
        <v>7676</v>
      </c>
      <c r="D1661" s="6">
        <v>2000</v>
      </c>
      <c r="E1661" s="8">
        <v>2095</v>
      </c>
      <c r="F1661" t="s">
        <v>8218</v>
      </c>
      <c r="G1661" t="s">
        <v>8224</v>
      </c>
      <c r="H1661" t="s">
        <v>8246</v>
      </c>
      <c r="I1661">
        <v>1422015083</v>
      </c>
      <c r="J1661">
        <v>1419423083</v>
      </c>
      <c r="K1661" t="b">
        <v>0</v>
      </c>
      <c r="L1661">
        <v>38</v>
      </c>
      <c r="M1661" t="b">
        <v>1</v>
      </c>
      <c r="N1661" t="s">
        <v>8269</v>
      </c>
      <c r="O1661">
        <f>ROUND(E1661/D1661*100,0)</f>
        <v>105</v>
      </c>
      <c r="P1661">
        <f>IFERROR(ROUND(E1661/L1661,2),0)</f>
        <v>55.13</v>
      </c>
      <c r="Q1661" s="10" t="s">
        <v>8315</v>
      </c>
      <c r="R1661" t="s">
        <v>8316</v>
      </c>
      <c r="S1661" s="15">
        <f>(((I1661/60)/60)/24)+DATE(1970,1,1)</f>
        <v>42027.507905092592</v>
      </c>
    </row>
    <row r="1662" spans="1:19" ht="45" x14ac:dyDescent="0.25">
      <c r="A1662">
        <v>3570</v>
      </c>
      <c r="B1662" s="3" t="s">
        <v>3569</v>
      </c>
      <c r="C1662" s="3" t="s">
        <v>7680</v>
      </c>
      <c r="D1662" s="6">
        <v>2000</v>
      </c>
      <c r="E1662" s="8">
        <v>2287</v>
      </c>
      <c r="F1662" t="s">
        <v>8218</v>
      </c>
      <c r="G1662" t="s">
        <v>8223</v>
      </c>
      <c r="H1662" t="s">
        <v>8245</v>
      </c>
      <c r="I1662">
        <v>1420009200</v>
      </c>
      <c r="J1662">
        <v>1417593483</v>
      </c>
      <c r="K1662" t="b">
        <v>0</v>
      </c>
      <c r="L1662">
        <v>26</v>
      </c>
      <c r="M1662" t="b">
        <v>1</v>
      </c>
      <c r="N1662" t="s">
        <v>8269</v>
      </c>
      <c r="O1662">
        <f>ROUND(E1662/D1662*100,0)</f>
        <v>114</v>
      </c>
      <c r="P1662">
        <f>IFERROR(ROUND(E1662/L1662,2),0)</f>
        <v>87.96</v>
      </c>
      <c r="Q1662" s="10" t="s">
        <v>8315</v>
      </c>
      <c r="R1662" t="s">
        <v>8316</v>
      </c>
      <c r="S1662" s="15">
        <f>(((I1662/60)/60)/24)+DATE(1970,1,1)</f>
        <v>42004.291666666672</v>
      </c>
    </row>
    <row r="1663" spans="1:19" ht="45" x14ac:dyDescent="0.25">
      <c r="A1663">
        <v>3592</v>
      </c>
      <c r="B1663" s="3" t="s">
        <v>3591</v>
      </c>
      <c r="C1663" s="3" t="s">
        <v>7702</v>
      </c>
      <c r="D1663" s="6">
        <v>2000</v>
      </c>
      <c r="E1663" s="8">
        <v>2545</v>
      </c>
      <c r="F1663" t="s">
        <v>8218</v>
      </c>
      <c r="G1663" t="s">
        <v>8223</v>
      </c>
      <c r="H1663" t="s">
        <v>8245</v>
      </c>
      <c r="I1663">
        <v>1423630740</v>
      </c>
      <c r="J1663">
        <v>1418673307</v>
      </c>
      <c r="K1663" t="b">
        <v>0</v>
      </c>
      <c r="L1663">
        <v>35</v>
      </c>
      <c r="M1663" t="b">
        <v>1</v>
      </c>
      <c r="N1663" t="s">
        <v>8269</v>
      </c>
      <c r="O1663">
        <f>ROUND(E1663/D1663*100,0)</f>
        <v>127</v>
      </c>
      <c r="P1663">
        <f>IFERROR(ROUND(E1663/L1663,2),0)</f>
        <v>72.709999999999994</v>
      </c>
      <c r="Q1663" s="10" t="s">
        <v>8315</v>
      </c>
      <c r="R1663" t="s">
        <v>8316</v>
      </c>
      <c r="S1663" s="15">
        <f>(((I1663/60)/60)/24)+DATE(1970,1,1)</f>
        <v>42046.207638888889</v>
      </c>
    </row>
    <row r="1664" spans="1:19" ht="45" x14ac:dyDescent="0.25">
      <c r="A1664">
        <v>3601</v>
      </c>
      <c r="B1664" s="3" t="s">
        <v>3600</v>
      </c>
      <c r="C1664" s="3" t="s">
        <v>7711</v>
      </c>
      <c r="D1664" s="6">
        <v>2000</v>
      </c>
      <c r="E1664" s="8">
        <v>2087</v>
      </c>
      <c r="F1664" t="s">
        <v>8218</v>
      </c>
      <c r="G1664" t="s">
        <v>8224</v>
      </c>
      <c r="H1664" t="s">
        <v>8246</v>
      </c>
      <c r="I1664">
        <v>1421452682</v>
      </c>
      <c r="J1664">
        <v>1418860682</v>
      </c>
      <c r="K1664" t="b">
        <v>0</v>
      </c>
      <c r="L1664">
        <v>53</v>
      </c>
      <c r="M1664" t="b">
        <v>1</v>
      </c>
      <c r="N1664" t="s">
        <v>8269</v>
      </c>
      <c r="O1664">
        <f>ROUND(E1664/D1664*100,0)</f>
        <v>104</v>
      </c>
      <c r="P1664">
        <f>IFERROR(ROUND(E1664/L1664,2),0)</f>
        <v>39.380000000000003</v>
      </c>
      <c r="Q1664" s="10" t="s">
        <v>8315</v>
      </c>
      <c r="R1664" t="s">
        <v>8316</v>
      </c>
      <c r="S1664" s="15">
        <f>(((I1664/60)/60)/24)+DATE(1970,1,1)</f>
        <v>42020.99863425926</v>
      </c>
    </row>
    <row r="1665" spans="1:19" ht="60" x14ac:dyDescent="0.25">
      <c r="A1665">
        <v>3618</v>
      </c>
      <c r="B1665" s="3" t="s">
        <v>3616</v>
      </c>
      <c r="C1665" s="3" t="s">
        <v>7728</v>
      </c>
      <c r="D1665" s="6">
        <v>2000</v>
      </c>
      <c r="E1665" s="8">
        <v>2020</v>
      </c>
      <c r="F1665" t="s">
        <v>8218</v>
      </c>
      <c r="G1665" t="s">
        <v>8224</v>
      </c>
      <c r="H1665" t="s">
        <v>8246</v>
      </c>
      <c r="I1665">
        <v>1433343850</v>
      </c>
      <c r="J1665">
        <v>1430751850</v>
      </c>
      <c r="K1665" t="b">
        <v>0</v>
      </c>
      <c r="L1665">
        <v>56</v>
      </c>
      <c r="M1665" t="b">
        <v>1</v>
      </c>
      <c r="N1665" t="s">
        <v>8269</v>
      </c>
      <c r="O1665">
        <f>ROUND(E1665/D1665*100,0)</f>
        <v>101</v>
      </c>
      <c r="P1665">
        <f>IFERROR(ROUND(E1665/L1665,2),0)</f>
        <v>36.07</v>
      </c>
      <c r="Q1665" s="10" t="s">
        <v>8315</v>
      </c>
      <c r="R1665" t="s">
        <v>8316</v>
      </c>
      <c r="S1665" s="15">
        <f>(((I1665/60)/60)/24)+DATE(1970,1,1)</f>
        <v>42158.627893518518</v>
      </c>
    </row>
    <row r="1666" spans="1:19" ht="60" x14ac:dyDescent="0.25">
      <c r="A1666">
        <v>3627</v>
      </c>
      <c r="B1666" s="3" t="s">
        <v>3625</v>
      </c>
      <c r="C1666" s="3" t="s">
        <v>7737</v>
      </c>
      <c r="D1666" s="6">
        <v>2000</v>
      </c>
      <c r="E1666" s="8">
        <v>2000</v>
      </c>
      <c r="F1666" t="s">
        <v>8218</v>
      </c>
      <c r="G1666" t="s">
        <v>8223</v>
      </c>
      <c r="H1666" t="s">
        <v>8245</v>
      </c>
      <c r="I1666">
        <v>1463803140</v>
      </c>
      <c r="J1666">
        <v>1459446487</v>
      </c>
      <c r="K1666" t="b">
        <v>0</v>
      </c>
      <c r="L1666">
        <v>29</v>
      </c>
      <c r="M1666" t="b">
        <v>1</v>
      </c>
      <c r="N1666" t="s">
        <v>8269</v>
      </c>
      <c r="O1666">
        <f>ROUND(E1666/D1666*100,0)</f>
        <v>100</v>
      </c>
      <c r="P1666">
        <f>IFERROR(ROUND(E1666/L1666,2),0)</f>
        <v>68.97</v>
      </c>
      <c r="Q1666" s="10" t="s">
        <v>8315</v>
      </c>
      <c r="R1666" t="s">
        <v>8316</v>
      </c>
      <c r="S1666" s="15">
        <f>(((I1666/60)/60)/24)+DATE(1970,1,1)</f>
        <v>42511.165972222225</v>
      </c>
    </row>
    <row r="1667" spans="1:19" ht="60" x14ac:dyDescent="0.25">
      <c r="A1667">
        <v>3653</v>
      </c>
      <c r="B1667" s="3" t="s">
        <v>3650</v>
      </c>
      <c r="C1667" s="3" t="s">
        <v>7763</v>
      </c>
      <c r="D1667" s="6">
        <v>2000</v>
      </c>
      <c r="E1667" s="8">
        <v>2010</v>
      </c>
      <c r="F1667" t="s">
        <v>8218</v>
      </c>
      <c r="G1667" t="s">
        <v>8224</v>
      </c>
      <c r="H1667" t="s">
        <v>8246</v>
      </c>
      <c r="I1667">
        <v>1438764207</v>
      </c>
      <c r="J1667">
        <v>1436172207</v>
      </c>
      <c r="K1667" t="b">
        <v>0</v>
      </c>
      <c r="L1667">
        <v>33</v>
      </c>
      <c r="M1667" t="b">
        <v>1</v>
      </c>
      <c r="N1667" t="s">
        <v>8269</v>
      </c>
      <c r="O1667">
        <f>ROUND(E1667/D1667*100,0)</f>
        <v>101</v>
      </c>
      <c r="P1667">
        <f>IFERROR(ROUND(E1667/L1667,2),0)</f>
        <v>60.91</v>
      </c>
      <c r="Q1667" s="10" t="s">
        <v>8315</v>
      </c>
      <c r="R1667" t="s">
        <v>8316</v>
      </c>
      <c r="S1667" s="15">
        <f>(((I1667/60)/60)/24)+DATE(1970,1,1)</f>
        <v>42221.363506944443</v>
      </c>
    </row>
    <row r="1668" spans="1:19" ht="60" x14ac:dyDescent="0.25">
      <c r="A1668">
        <v>3657</v>
      </c>
      <c r="B1668" s="3" t="s">
        <v>3654</v>
      </c>
      <c r="C1668" s="3" t="s">
        <v>7767</v>
      </c>
      <c r="D1668" s="6">
        <v>2000</v>
      </c>
      <c r="E1668" s="8">
        <v>2215</v>
      </c>
      <c r="F1668" t="s">
        <v>8218</v>
      </c>
      <c r="G1668" t="s">
        <v>8231</v>
      </c>
      <c r="H1668" t="s">
        <v>8252</v>
      </c>
      <c r="I1668">
        <v>1464817320</v>
      </c>
      <c r="J1668">
        <v>1462806419</v>
      </c>
      <c r="K1668" t="b">
        <v>0</v>
      </c>
      <c r="L1668">
        <v>20</v>
      </c>
      <c r="M1668" t="b">
        <v>1</v>
      </c>
      <c r="N1668" t="s">
        <v>8269</v>
      </c>
      <c r="O1668">
        <f>ROUND(E1668/D1668*100,0)</f>
        <v>111</v>
      </c>
      <c r="P1668">
        <f>IFERROR(ROUND(E1668/L1668,2),0)</f>
        <v>110.75</v>
      </c>
      <c r="Q1668" s="10" t="s">
        <v>8315</v>
      </c>
      <c r="R1668" t="s">
        <v>8316</v>
      </c>
      <c r="S1668" s="15">
        <f>(((I1668/60)/60)/24)+DATE(1970,1,1)</f>
        <v>42522.904166666667</v>
      </c>
    </row>
    <row r="1669" spans="1:19" ht="45" x14ac:dyDescent="0.25">
      <c r="A1669">
        <v>3678</v>
      </c>
      <c r="B1669" s="3" t="s">
        <v>3675</v>
      </c>
      <c r="C1669" s="3" t="s">
        <v>7788</v>
      </c>
      <c r="D1669" s="6">
        <v>2000</v>
      </c>
      <c r="E1669" s="8">
        <v>2050</v>
      </c>
      <c r="F1669" t="s">
        <v>8218</v>
      </c>
      <c r="G1669" t="s">
        <v>8224</v>
      </c>
      <c r="H1669" t="s">
        <v>8246</v>
      </c>
      <c r="I1669">
        <v>1433076298</v>
      </c>
      <c r="J1669">
        <v>1430052298</v>
      </c>
      <c r="K1669" t="b">
        <v>0</v>
      </c>
      <c r="L1669">
        <v>31</v>
      </c>
      <c r="M1669" t="b">
        <v>1</v>
      </c>
      <c r="N1669" t="s">
        <v>8269</v>
      </c>
      <c r="O1669">
        <f>ROUND(E1669/D1669*100,0)</f>
        <v>103</v>
      </c>
      <c r="P1669">
        <f>IFERROR(ROUND(E1669/L1669,2),0)</f>
        <v>66.13</v>
      </c>
      <c r="Q1669" s="10" t="s">
        <v>8315</v>
      </c>
      <c r="R1669" t="s">
        <v>8316</v>
      </c>
      <c r="S1669" s="15">
        <f>(((I1669/60)/60)/24)+DATE(1970,1,1)</f>
        <v>42155.531226851846</v>
      </c>
    </row>
    <row r="1670" spans="1:19" ht="60" x14ac:dyDescent="0.25">
      <c r="A1670">
        <v>3679</v>
      </c>
      <c r="B1670" s="3" t="s">
        <v>3676</v>
      </c>
      <c r="C1670" s="3" t="s">
        <v>7789</v>
      </c>
      <c r="D1670" s="6">
        <v>2000</v>
      </c>
      <c r="E1670" s="8">
        <v>2202</v>
      </c>
      <c r="F1670" t="s">
        <v>8218</v>
      </c>
      <c r="G1670" t="s">
        <v>8223</v>
      </c>
      <c r="H1670" t="s">
        <v>8245</v>
      </c>
      <c r="I1670">
        <v>1404190740</v>
      </c>
      <c r="J1670">
        <v>1401214581</v>
      </c>
      <c r="K1670" t="b">
        <v>0</v>
      </c>
      <c r="L1670">
        <v>30</v>
      </c>
      <c r="M1670" t="b">
        <v>1</v>
      </c>
      <c r="N1670" t="s">
        <v>8269</v>
      </c>
      <c r="O1670">
        <f>ROUND(E1670/D1670*100,0)</f>
        <v>110</v>
      </c>
      <c r="P1670">
        <f>IFERROR(ROUND(E1670/L1670,2),0)</f>
        <v>73.400000000000006</v>
      </c>
      <c r="Q1670" s="10" t="s">
        <v>8315</v>
      </c>
      <c r="R1670" t="s">
        <v>8316</v>
      </c>
      <c r="S1670" s="15">
        <f>(((I1670/60)/60)/24)+DATE(1970,1,1)</f>
        <v>41821.207638888889</v>
      </c>
    </row>
    <row r="1671" spans="1:19" ht="45" x14ac:dyDescent="0.25">
      <c r="A1671">
        <v>3696</v>
      </c>
      <c r="B1671" s="3" t="s">
        <v>3693</v>
      </c>
      <c r="C1671" s="3" t="s">
        <v>7806</v>
      </c>
      <c r="D1671" s="6">
        <v>2000</v>
      </c>
      <c r="E1671" s="8">
        <v>3100</v>
      </c>
      <c r="F1671" t="s">
        <v>8218</v>
      </c>
      <c r="G1671" t="s">
        <v>8224</v>
      </c>
      <c r="H1671" t="s">
        <v>8246</v>
      </c>
      <c r="I1671">
        <v>1423838916</v>
      </c>
      <c r="J1671">
        <v>1418654916</v>
      </c>
      <c r="K1671" t="b">
        <v>0</v>
      </c>
      <c r="L1671">
        <v>78</v>
      </c>
      <c r="M1671" t="b">
        <v>1</v>
      </c>
      <c r="N1671" t="s">
        <v>8269</v>
      </c>
      <c r="O1671">
        <f>ROUND(E1671/D1671*100,0)</f>
        <v>155</v>
      </c>
      <c r="P1671">
        <f>IFERROR(ROUND(E1671/L1671,2),0)</f>
        <v>39.74</v>
      </c>
      <c r="Q1671" s="10" t="s">
        <v>8315</v>
      </c>
      <c r="R1671" t="s">
        <v>8316</v>
      </c>
      <c r="S1671" s="15">
        <f>(((I1671/60)/60)/24)+DATE(1970,1,1)</f>
        <v>42048.617083333331</v>
      </c>
    </row>
    <row r="1672" spans="1:19" ht="60" x14ac:dyDescent="0.25">
      <c r="A1672">
        <v>3697</v>
      </c>
      <c r="B1672" s="3" t="s">
        <v>3694</v>
      </c>
      <c r="C1672" s="3" t="s">
        <v>7807</v>
      </c>
      <c r="D1672" s="6">
        <v>2000</v>
      </c>
      <c r="E1672" s="8">
        <v>2160</v>
      </c>
      <c r="F1672" t="s">
        <v>8218</v>
      </c>
      <c r="G1672" t="s">
        <v>8224</v>
      </c>
      <c r="H1672" t="s">
        <v>8246</v>
      </c>
      <c r="I1672">
        <v>1462878648</v>
      </c>
      <c r="J1672">
        <v>1461064248</v>
      </c>
      <c r="K1672" t="b">
        <v>0</v>
      </c>
      <c r="L1672">
        <v>30</v>
      </c>
      <c r="M1672" t="b">
        <v>1</v>
      </c>
      <c r="N1672" t="s">
        <v>8269</v>
      </c>
      <c r="O1672">
        <f>ROUND(E1672/D1672*100,0)</f>
        <v>108</v>
      </c>
      <c r="P1672">
        <f>IFERROR(ROUND(E1672/L1672,2),0)</f>
        <v>72</v>
      </c>
      <c r="Q1672" s="10" t="s">
        <v>8315</v>
      </c>
      <c r="R1672" t="s">
        <v>8316</v>
      </c>
      <c r="S1672" s="15">
        <f>(((I1672/60)/60)/24)+DATE(1970,1,1)</f>
        <v>42500.465833333335</v>
      </c>
    </row>
    <row r="1673" spans="1:19" ht="45" x14ac:dyDescent="0.25">
      <c r="A1673">
        <v>3713</v>
      </c>
      <c r="B1673" s="3" t="s">
        <v>3710</v>
      </c>
      <c r="C1673" s="3" t="s">
        <v>7823</v>
      </c>
      <c r="D1673" s="6">
        <v>2000</v>
      </c>
      <c r="E1673" s="8">
        <v>2030</v>
      </c>
      <c r="F1673" t="s">
        <v>8218</v>
      </c>
      <c r="G1673" t="s">
        <v>8223</v>
      </c>
      <c r="H1673" t="s">
        <v>8245</v>
      </c>
      <c r="I1673">
        <v>1465062166</v>
      </c>
      <c r="J1673">
        <v>1463334166</v>
      </c>
      <c r="K1673" t="b">
        <v>0</v>
      </c>
      <c r="L1673">
        <v>19</v>
      </c>
      <c r="M1673" t="b">
        <v>1</v>
      </c>
      <c r="N1673" t="s">
        <v>8269</v>
      </c>
      <c r="O1673">
        <f>ROUND(E1673/D1673*100,0)</f>
        <v>102</v>
      </c>
      <c r="P1673">
        <f>IFERROR(ROUND(E1673/L1673,2),0)</f>
        <v>106.84</v>
      </c>
      <c r="Q1673" s="10" t="s">
        <v>8315</v>
      </c>
      <c r="R1673" t="s">
        <v>8316</v>
      </c>
      <c r="S1673" s="15">
        <f>(((I1673/60)/60)/24)+DATE(1970,1,1)</f>
        <v>42525.738032407404</v>
      </c>
    </row>
    <row r="1674" spans="1:19" ht="45" x14ac:dyDescent="0.25">
      <c r="A1674">
        <v>3727</v>
      </c>
      <c r="B1674" s="3" t="s">
        <v>3724</v>
      </c>
      <c r="C1674" s="3" t="s">
        <v>7837</v>
      </c>
      <c r="D1674" s="6">
        <v>2000</v>
      </c>
      <c r="E1674" s="8">
        <v>2015</v>
      </c>
      <c r="F1674" t="s">
        <v>8218</v>
      </c>
      <c r="G1674" t="s">
        <v>8223</v>
      </c>
      <c r="H1674" t="s">
        <v>8245</v>
      </c>
      <c r="I1674">
        <v>1476939300</v>
      </c>
      <c r="J1674">
        <v>1474273294</v>
      </c>
      <c r="K1674" t="b">
        <v>0</v>
      </c>
      <c r="L1674">
        <v>33</v>
      </c>
      <c r="M1674" t="b">
        <v>1</v>
      </c>
      <c r="N1674" t="s">
        <v>8269</v>
      </c>
      <c r="O1674">
        <f>ROUND(E1674/D1674*100,0)</f>
        <v>101</v>
      </c>
      <c r="P1674">
        <f>IFERROR(ROUND(E1674/L1674,2),0)</f>
        <v>61.06</v>
      </c>
      <c r="Q1674" s="10" t="s">
        <v>8315</v>
      </c>
      <c r="R1674" t="s">
        <v>8316</v>
      </c>
      <c r="S1674" s="15">
        <f>(((I1674/60)/60)/24)+DATE(1970,1,1)</f>
        <v>42663.204861111109</v>
      </c>
    </row>
    <row r="1675" spans="1:19" ht="60" x14ac:dyDescent="0.25">
      <c r="A1675">
        <v>3767</v>
      </c>
      <c r="B1675" s="3" t="s">
        <v>3764</v>
      </c>
      <c r="C1675" s="3" t="s">
        <v>7877</v>
      </c>
      <c r="D1675" s="6">
        <v>2000</v>
      </c>
      <c r="E1675" s="8">
        <v>2335</v>
      </c>
      <c r="F1675" t="s">
        <v>8218</v>
      </c>
      <c r="G1675" t="s">
        <v>8223</v>
      </c>
      <c r="H1675" t="s">
        <v>8245</v>
      </c>
      <c r="I1675">
        <v>1425185940</v>
      </c>
      <c r="J1675">
        <v>1423960097</v>
      </c>
      <c r="K1675" t="b">
        <v>0</v>
      </c>
      <c r="L1675">
        <v>56</v>
      </c>
      <c r="M1675" t="b">
        <v>1</v>
      </c>
      <c r="N1675" t="s">
        <v>8303</v>
      </c>
      <c r="O1675">
        <f>ROUND(E1675/D1675*100,0)</f>
        <v>117</v>
      </c>
      <c r="P1675">
        <f>IFERROR(ROUND(E1675/L1675,2),0)</f>
        <v>41.7</v>
      </c>
      <c r="Q1675" s="10" t="s">
        <v>8315</v>
      </c>
      <c r="R1675" t="s">
        <v>8357</v>
      </c>
      <c r="S1675" s="15">
        <f>(((I1675/60)/60)/24)+DATE(1970,1,1)</f>
        <v>42064.207638888889</v>
      </c>
    </row>
    <row r="1676" spans="1:19" ht="60" x14ac:dyDescent="0.25">
      <c r="A1676">
        <v>3770</v>
      </c>
      <c r="B1676" s="3" t="s">
        <v>3767</v>
      </c>
      <c r="C1676" s="3" t="s">
        <v>7880</v>
      </c>
      <c r="D1676" s="6">
        <v>2000</v>
      </c>
      <c r="E1676" s="8">
        <v>2000</v>
      </c>
      <c r="F1676" t="s">
        <v>8218</v>
      </c>
      <c r="G1676" t="s">
        <v>8224</v>
      </c>
      <c r="H1676" t="s">
        <v>8246</v>
      </c>
      <c r="I1676">
        <v>1434234010</v>
      </c>
      <c r="J1676">
        <v>1431642010</v>
      </c>
      <c r="K1676" t="b">
        <v>0</v>
      </c>
      <c r="L1676">
        <v>20</v>
      </c>
      <c r="M1676" t="b">
        <v>1</v>
      </c>
      <c r="N1676" t="s">
        <v>8303</v>
      </c>
      <c r="O1676">
        <f>ROUND(E1676/D1676*100,0)</f>
        <v>100</v>
      </c>
      <c r="P1676">
        <f>IFERROR(ROUND(E1676/L1676,2),0)</f>
        <v>100</v>
      </c>
      <c r="Q1676" s="10" t="s">
        <v>8315</v>
      </c>
      <c r="R1676" t="s">
        <v>8357</v>
      </c>
      <c r="S1676" s="15">
        <f>(((I1676/60)/60)/24)+DATE(1970,1,1)</f>
        <v>42168.930671296301</v>
      </c>
    </row>
    <row r="1677" spans="1:19" ht="45" x14ac:dyDescent="0.25">
      <c r="A1677">
        <v>3775</v>
      </c>
      <c r="B1677" s="3" t="s">
        <v>3772</v>
      </c>
      <c r="C1677" s="3" t="s">
        <v>7885</v>
      </c>
      <c r="D1677" s="6">
        <v>2000</v>
      </c>
      <c r="E1677" s="8">
        <v>2005</v>
      </c>
      <c r="F1677" t="s">
        <v>8218</v>
      </c>
      <c r="G1677" t="s">
        <v>8223</v>
      </c>
      <c r="H1677" t="s">
        <v>8245</v>
      </c>
      <c r="I1677">
        <v>1428552000</v>
      </c>
      <c r="J1677">
        <v>1426199843</v>
      </c>
      <c r="K1677" t="b">
        <v>0</v>
      </c>
      <c r="L1677">
        <v>14</v>
      </c>
      <c r="M1677" t="b">
        <v>1</v>
      </c>
      <c r="N1677" t="s">
        <v>8303</v>
      </c>
      <c r="O1677">
        <f>ROUND(E1677/D1677*100,0)</f>
        <v>100</v>
      </c>
      <c r="P1677">
        <f>IFERROR(ROUND(E1677/L1677,2),0)</f>
        <v>143.21</v>
      </c>
      <c r="Q1677" s="10" t="s">
        <v>8315</v>
      </c>
      <c r="R1677" t="s">
        <v>8357</v>
      </c>
      <c r="S1677" s="15">
        <f>(((I1677/60)/60)/24)+DATE(1970,1,1)</f>
        <v>42103.166666666672</v>
      </c>
    </row>
    <row r="1678" spans="1:19" ht="45" x14ac:dyDescent="0.25">
      <c r="A1678">
        <v>3777</v>
      </c>
      <c r="B1678" s="3" t="s">
        <v>3774</v>
      </c>
      <c r="C1678" s="3" t="s">
        <v>7887</v>
      </c>
      <c r="D1678" s="6">
        <v>2000</v>
      </c>
      <c r="E1678" s="8">
        <v>2864</v>
      </c>
      <c r="F1678" t="s">
        <v>8218</v>
      </c>
      <c r="G1678" t="s">
        <v>8223</v>
      </c>
      <c r="H1678" t="s">
        <v>8245</v>
      </c>
      <c r="I1678">
        <v>1411790400</v>
      </c>
      <c r="J1678">
        <v>1409884821</v>
      </c>
      <c r="K1678" t="b">
        <v>0</v>
      </c>
      <c r="L1678">
        <v>59</v>
      </c>
      <c r="M1678" t="b">
        <v>1</v>
      </c>
      <c r="N1678" t="s">
        <v>8303</v>
      </c>
      <c r="O1678">
        <f>ROUND(E1678/D1678*100,0)</f>
        <v>143</v>
      </c>
      <c r="P1678">
        <f>IFERROR(ROUND(E1678/L1678,2),0)</f>
        <v>48.54</v>
      </c>
      <c r="Q1678" s="10" t="s">
        <v>8315</v>
      </c>
      <c r="R1678" t="s">
        <v>8357</v>
      </c>
      <c r="S1678" s="15">
        <f>(((I1678/60)/60)/24)+DATE(1970,1,1)</f>
        <v>41909.166666666664</v>
      </c>
    </row>
    <row r="1679" spans="1:19" ht="60" x14ac:dyDescent="0.25">
      <c r="A1679">
        <v>3782</v>
      </c>
      <c r="B1679" s="3" t="s">
        <v>3779</v>
      </c>
      <c r="C1679" s="3" t="s">
        <v>7892</v>
      </c>
      <c r="D1679" s="6">
        <v>2000</v>
      </c>
      <c r="E1679" s="8">
        <v>2035</v>
      </c>
      <c r="F1679" t="s">
        <v>8218</v>
      </c>
      <c r="G1679" t="s">
        <v>8224</v>
      </c>
      <c r="H1679" t="s">
        <v>8246</v>
      </c>
      <c r="I1679">
        <v>1469401200</v>
      </c>
      <c r="J1679">
        <v>1466887297</v>
      </c>
      <c r="K1679" t="b">
        <v>0</v>
      </c>
      <c r="L1679">
        <v>27</v>
      </c>
      <c r="M1679" t="b">
        <v>1</v>
      </c>
      <c r="N1679" t="s">
        <v>8303</v>
      </c>
      <c r="O1679">
        <f>ROUND(E1679/D1679*100,0)</f>
        <v>102</v>
      </c>
      <c r="P1679">
        <f>IFERROR(ROUND(E1679/L1679,2),0)</f>
        <v>75.37</v>
      </c>
      <c r="Q1679" s="10" t="s">
        <v>8315</v>
      </c>
      <c r="R1679" t="s">
        <v>8357</v>
      </c>
      <c r="S1679" s="15">
        <f>(((I1679/60)/60)/24)+DATE(1970,1,1)</f>
        <v>42575.958333333328</v>
      </c>
    </row>
    <row r="1680" spans="1:19" ht="60" x14ac:dyDescent="0.25">
      <c r="A1680">
        <v>3785</v>
      </c>
      <c r="B1680" s="3" t="s">
        <v>3782</v>
      </c>
      <c r="C1680" s="3" t="s">
        <v>7895</v>
      </c>
      <c r="D1680" s="6">
        <v>2000</v>
      </c>
      <c r="E1680" s="8">
        <v>3015</v>
      </c>
      <c r="F1680" t="s">
        <v>8218</v>
      </c>
      <c r="G1680" t="s">
        <v>8224</v>
      </c>
      <c r="H1680" t="s">
        <v>8246</v>
      </c>
      <c r="I1680">
        <v>1470132180</v>
      </c>
      <c r="J1680">
        <v>1467040769</v>
      </c>
      <c r="K1680" t="b">
        <v>0</v>
      </c>
      <c r="L1680">
        <v>30</v>
      </c>
      <c r="M1680" t="b">
        <v>1</v>
      </c>
      <c r="N1680" t="s">
        <v>8303</v>
      </c>
      <c r="O1680">
        <f>ROUND(E1680/D1680*100,0)</f>
        <v>151</v>
      </c>
      <c r="P1680">
        <f>IFERROR(ROUND(E1680/L1680,2),0)</f>
        <v>100.5</v>
      </c>
      <c r="Q1680" s="10" t="s">
        <v>8315</v>
      </c>
      <c r="R1680" t="s">
        <v>8357</v>
      </c>
      <c r="S1680" s="15">
        <f>(((I1680/60)/60)/24)+DATE(1970,1,1)</f>
        <v>42584.418749999997</v>
      </c>
    </row>
    <row r="1681" spans="1:19" ht="60" x14ac:dyDescent="0.25">
      <c r="A1681">
        <v>3809</v>
      </c>
      <c r="B1681" s="3" t="s">
        <v>3806</v>
      </c>
      <c r="C1681" s="3" t="s">
        <v>7919</v>
      </c>
      <c r="D1681" s="6">
        <v>2000</v>
      </c>
      <c r="E1681" s="8">
        <v>2025</v>
      </c>
      <c r="F1681" t="s">
        <v>8218</v>
      </c>
      <c r="G1681" t="s">
        <v>8224</v>
      </c>
      <c r="H1681" t="s">
        <v>8246</v>
      </c>
      <c r="I1681">
        <v>1406761200</v>
      </c>
      <c r="J1681">
        <v>1402403907</v>
      </c>
      <c r="K1681" t="b">
        <v>0</v>
      </c>
      <c r="L1681">
        <v>38</v>
      </c>
      <c r="M1681" t="b">
        <v>1</v>
      </c>
      <c r="N1681" t="s">
        <v>8269</v>
      </c>
      <c r="O1681">
        <f>ROUND(E1681/D1681*100,0)</f>
        <v>101</v>
      </c>
      <c r="P1681">
        <f>IFERROR(ROUND(E1681/L1681,2),0)</f>
        <v>53.29</v>
      </c>
      <c r="Q1681" s="10" t="s">
        <v>8315</v>
      </c>
      <c r="R1681" t="s">
        <v>8316</v>
      </c>
      <c r="S1681" s="15">
        <f>(((I1681/60)/60)/24)+DATE(1970,1,1)</f>
        <v>41850.958333333336</v>
      </c>
    </row>
    <row r="1682" spans="1:19" ht="60" x14ac:dyDescent="0.25">
      <c r="A1682">
        <v>3812</v>
      </c>
      <c r="B1682" s="3" t="s">
        <v>3809</v>
      </c>
      <c r="C1682" s="3" t="s">
        <v>7922</v>
      </c>
      <c r="D1682" s="6">
        <v>2000</v>
      </c>
      <c r="E1682" s="8">
        <v>2191</v>
      </c>
      <c r="F1682" t="s">
        <v>8218</v>
      </c>
      <c r="G1682" t="s">
        <v>8228</v>
      </c>
      <c r="H1682" t="s">
        <v>8250</v>
      </c>
      <c r="I1682">
        <v>1433131140</v>
      </c>
      <c r="J1682">
        <v>1429120908</v>
      </c>
      <c r="K1682" t="b">
        <v>0</v>
      </c>
      <c r="L1682">
        <v>11</v>
      </c>
      <c r="M1682" t="b">
        <v>1</v>
      </c>
      <c r="N1682" t="s">
        <v>8269</v>
      </c>
      <c r="O1682">
        <f>ROUND(E1682/D1682*100,0)</f>
        <v>110</v>
      </c>
      <c r="P1682">
        <f>IFERROR(ROUND(E1682/L1682,2),0)</f>
        <v>199.18</v>
      </c>
      <c r="Q1682" s="10" t="s">
        <v>8315</v>
      </c>
      <c r="R1682" t="s">
        <v>8316</v>
      </c>
      <c r="S1682" s="15">
        <f>(((I1682/60)/60)/24)+DATE(1970,1,1)</f>
        <v>42156.165972222225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5">
        <f>(((I1683/60)/60)/24)+DATE(1970,1,1)</f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5">
        <f>(((I1684/60)/60)/24)+DATE(1970,1,1)</f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5">
        <f>(((I1685/60)/60)/24)+DATE(1970,1,1)</f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5">
        <f>(((I1686/60)/60)/24)+DATE(1970,1,1)</f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 s="15">
        <f>(((I1687/60)/60)/24)+DATE(1970,1,1)</f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5">
        <f>(((I1688/60)/60)/24)+DATE(1970,1,1)</f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5">
        <f>(((I1689/60)/60)/24)+DATE(1970,1,1)</f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5">
        <f>(((I1690/60)/60)/24)+DATE(1970,1,1)</f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5">
        <f>(((I1691/60)/60)/24)+DATE(1970,1,1)</f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5">
        <f>(((I1692/60)/60)/24)+DATE(1970,1,1)</f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5">
        <f>(((I1693/60)/60)/24)+DATE(1970,1,1)</f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5">
        <f>(((I1694/60)/60)/24)+DATE(1970,1,1)</f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5">
        <f>(((I1695/60)/60)/24)+DATE(1970,1,1)</f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5">
        <f>(((I1696/60)/60)/24)+DATE(1970,1,1)</f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5">
        <f>(((I1697/60)/60)/24)+DATE(1970,1,1)</f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5">
        <f>(((I1698/60)/60)/24)+DATE(1970,1,1)</f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5">
        <f>(((I1699/60)/60)/24)+DATE(1970,1,1)</f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5">
        <f>(((I1700/60)/60)/24)+DATE(1970,1,1)</f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5">
        <f>(((I1701/60)/60)/24)+DATE(1970,1,1)</f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5">
        <f>(((I1702/60)/60)/24)+DATE(1970,1,1)</f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 s="15">
        <f>(((I1703/60)/60)/24)+DATE(1970,1,1)</f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 s="15">
        <f>(((I1704/60)/60)/24)+DATE(1970,1,1)</f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 s="15">
        <f>(((I1705/60)/60)/24)+DATE(1970,1,1)</f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 s="15">
        <f>(((I1706/60)/60)/24)+DATE(1970,1,1)</f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 s="15">
        <f>(((I1707/60)/60)/24)+DATE(1970,1,1)</f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 s="15">
        <f>(((I1708/60)/60)/24)+DATE(1970,1,1)</f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 s="15">
        <f>(((I1709/60)/60)/24)+DATE(1970,1,1)</f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 s="15">
        <f>(((I1710/60)/60)/24)+DATE(1970,1,1)</f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 s="15">
        <f>(((I1711/60)/60)/24)+DATE(1970,1,1)</f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 s="15">
        <f>(((I1712/60)/60)/24)+DATE(1970,1,1)</f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 s="15">
        <f>(((I1713/60)/60)/24)+DATE(1970,1,1)</f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 s="15">
        <f>(((I1714/60)/60)/24)+DATE(1970,1,1)</f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 s="15">
        <f>(((I1715/60)/60)/24)+DATE(1970,1,1)</f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 s="15">
        <f>(((I1716/60)/60)/24)+DATE(1970,1,1)</f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 s="15">
        <f>(((I1717/60)/60)/24)+DATE(1970,1,1)</f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 s="15">
        <f>(((I1718/60)/60)/24)+DATE(1970,1,1)</f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 s="15">
        <f>(((I1719/60)/60)/24)+DATE(1970,1,1)</f>
        <v>42481.166666666672</v>
      </c>
    </row>
    <row r="1720" spans="1:19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 s="15">
        <f>(((I1720/60)/60)/24)+DATE(1970,1,1)</f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 s="15">
        <f>(((I1721/60)/60)/24)+DATE(1970,1,1)</f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 s="15">
        <f>(((I1722/60)/60)/24)+DATE(1970,1,1)</f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 s="15">
        <f>(((I1723/60)/60)/24)+DATE(1970,1,1)</f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 s="15">
        <f>(((I1724/60)/60)/24)+DATE(1970,1,1)</f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 s="15">
        <f>(((I1725/60)/60)/24)+DATE(1970,1,1)</f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 s="15">
        <f>(((I1726/60)/60)/24)+DATE(1970,1,1)</f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 s="15">
        <f>(((I1727/60)/60)/24)+DATE(1970,1,1)</f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 s="15">
        <f>(((I1728/60)/60)/24)+DATE(1970,1,1)</f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 s="15">
        <f>(((I1729/60)/60)/24)+DATE(1970,1,1)</f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 s="15">
        <f>(((I1730/60)/60)/24)+DATE(1970,1,1)</f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 s="15">
        <f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 s="15">
        <f>(((I1732/60)/60)/24)+DATE(1970,1,1)</f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8323</v>
      </c>
      <c r="R1733" t="s">
        <v>8345</v>
      </c>
      <c r="S1733" s="15">
        <f>(((I1733/60)/60)/24)+DATE(1970,1,1)</f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 s="15">
        <f>(((I1734/60)/60)/24)+DATE(1970,1,1)</f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 s="15">
        <f>(((I1735/60)/60)/24)+DATE(1970,1,1)</f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 s="15">
        <f>(((I1736/60)/60)/24)+DATE(1970,1,1)</f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8323</v>
      </c>
      <c r="R1737" t="s">
        <v>8345</v>
      </c>
      <c r="S1737" s="15">
        <f>(((I1737/60)/60)/24)+DATE(1970,1,1)</f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 s="15">
        <f>(((I1738/60)/60)/24)+DATE(1970,1,1)</f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 s="15">
        <f>(((I1739/60)/60)/24)+DATE(1970,1,1)</f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 s="15">
        <f>(((I1740/60)/60)/24)+DATE(1970,1,1)</f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8323</v>
      </c>
      <c r="R1741" t="s">
        <v>8345</v>
      </c>
      <c r="S1741" s="15">
        <f>(((I1741/60)/60)/24)+DATE(1970,1,1)</f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 s="15">
        <f>(((I1742/60)/60)/24)+DATE(1970,1,1)</f>
        <v>42201.817384259266</v>
      </c>
    </row>
    <row r="1743" spans="1:19" ht="60" x14ac:dyDescent="0.25">
      <c r="A1743">
        <v>3817</v>
      </c>
      <c r="B1743" s="3" t="s">
        <v>3814</v>
      </c>
      <c r="C1743" s="3" t="s">
        <v>7927</v>
      </c>
      <c r="D1743" s="6">
        <v>2000</v>
      </c>
      <c r="E1743" s="8">
        <v>2145</v>
      </c>
      <c r="F1743" t="s">
        <v>8218</v>
      </c>
      <c r="G1743" t="s">
        <v>8223</v>
      </c>
      <c r="H1743" t="s">
        <v>8245</v>
      </c>
      <c r="I1743">
        <v>1445659140</v>
      </c>
      <c r="J1743">
        <v>1444236216</v>
      </c>
      <c r="K1743" t="b">
        <v>0</v>
      </c>
      <c r="L1743">
        <v>20</v>
      </c>
      <c r="M1743" t="b">
        <v>1</v>
      </c>
      <c r="N1743" t="s">
        <v>8269</v>
      </c>
      <c r="O1743">
        <f>ROUND(E1743/D1743*100,0)</f>
        <v>107</v>
      </c>
      <c r="P1743">
        <f>IFERROR(ROUND(E1743/L1743,2),0)</f>
        <v>107.25</v>
      </c>
      <c r="Q1743" s="10" t="s">
        <v>8315</v>
      </c>
      <c r="R1743" t="s">
        <v>8316</v>
      </c>
      <c r="S1743" s="15">
        <f>(((I1743/60)/60)/24)+DATE(1970,1,1)</f>
        <v>42301.165972222225</v>
      </c>
    </row>
    <row r="1744" spans="1:19" ht="30" x14ac:dyDescent="0.25">
      <c r="A1744">
        <v>3837</v>
      </c>
      <c r="B1744" s="3" t="s">
        <v>3834</v>
      </c>
      <c r="C1744" s="3" t="s">
        <v>7946</v>
      </c>
      <c r="D1744" s="6">
        <v>2000</v>
      </c>
      <c r="E1744" s="8">
        <v>2042</v>
      </c>
      <c r="F1744" t="s">
        <v>8218</v>
      </c>
      <c r="G1744" t="s">
        <v>8224</v>
      </c>
      <c r="H1744" t="s">
        <v>8246</v>
      </c>
      <c r="I1744">
        <v>1435947758</v>
      </c>
      <c r="J1744">
        <v>1432837358</v>
      </c>
      <c r="K1744" t="b">
        <v>0</v>
      </c>
      <c r="L1744">
        <v>17</v>
      </c>
      <c r="M1744" t="b">
        <v>1</v>
      </c>
      <c r="N1744" t="s">
        <v>8269</v>
      </c>
      <c r="O1744">
        <f>ROUND(E1744/D1744*100,0)</f>
        <v>102</v>
      </c>
      <c r="P1744">
        <f>IFERROR(ROUND(E1744/L1744,2),0)</f>
        <v>120.12</v>
      </c>
      <c r="Q1744" s="10" t="s">
        <v>8315</v>
      </c>
      <c r="R1744" t="s">
        <v>8316</v>
      </c>
      <c r="S1744" s="15">
        <f>(((I1744/60)/60)/24)+DATE(1970,1,1)</f>
        <v>42188.765717592592</v>
      </c>
    </row>
    <row r="1745" spans="1:19" ht="60" x14ac:dyDescent="0.25">
      <c r="A1745">
        <v>3839</v>
      </c>
      <c r="B1745" s="3" t="s">
        <v>3836</v>
      </c>
      <c r="C1745" s="3" t="s">
        <v>7948</v>
      </c>
      <c r="D1745" s="6">
        <v>2000</v>
      </c>
      <c r="E1745" s="8">
        <v>2025</v>
      </c>
      <c r="F1745" t="s">
        <v>8218</v>
      </c>
      <c r="G1745" t="s">
        <v>8223</v>
      </c>
      <c r="H1745" t="s">
        <v>8245</v>
      </c>
      <c r="I1745">
        <v>1438226724</v>
      </c>
      <c r="J1745">
        <v>1433042724</v>
      </c>
      <c r="K1745" t="b">
        <v>0</v>
      </c>
      <c r="L1745">
        <v>32</v>
      </c>
      <c r="M1745" t="b">
        <v>1</v>
      </c>
      <c r="N1745" t="s">
        <v>8269</v>
      </c>
      <c r="O1745">
        <f>ROUND(E1745/D1745*100,0)</f>
        <v>101</v>
      </c>
      <c r="P1745">
        <f>IFERROR(ROUND(E1745/L1745,2),0)</f>
        <v>63.28</v>
      </c>
      <c r="Q1745" s="10" t="s">
        <v>8315</v>
      </c>
      <c r="R1745" t="s">
        <v>8316</v>
      </c>
      <c r="S1745" s="15">
        <f>(((I1745/60)/60)/24)+DATE(1970,1,1)</f>
        <v>42215.142638888887</v>
      </c>
    </row>
    <row r="1746" spans="1:19" ht="60" x14ac:dyDescent="0.25">
      <c r="A1746">
        <v>2615</v>
      </c>
      <c r="B1746" s="3" t="s">
        <v>2615</v>
      </c>
      <c r="C1746" s="3" t="s">
        <v>6725</v>
      </c>
      <c r="D1746" s="6">
        <v>2001</v>
      </c>
      <c r="E1746" s="8">
        <v>3397</v>
      </c>
      <c r="F1746" t="s">
        <v>8218</v>
      </c>
      <c r="G1746" t="s">
        <v>8224</v>
      </c>
      <c r="H1746" t="s">
        <v>8246</v>
      </c>
      <c r="I1746">
        <v>1462017600</v>
      </c>
      <c r="J1746">
        <v>1458820564</v>
      </c>
      <c r="K1746" t="b">
        <v>0</v>
      </c>
      <c r="L1746">
        <v>72</v>
      </c>
      <c r="M1746" t="b">
        <v>1</v>
      </c>
      <c r="N1746" t="s">
        <v>8299</v>
      </c>
      <c r="O1746">
        <f>ROUND(E1746/D1746*100,0)</f>
        <v>170</v>
      </c>
      <c r="P1746">
        <f>IFERROR(ROUND(E1746/L1746,2),0)</f>
        <v>47.18</v>
      </c>
      <c r="Q1746" s="10" t="s">
        <v>8317</v>
      </c>
      <c r="R1746" t="s">
        <v>8353</v>
      </c>
      <c r="S1746" s="15">
        <f>(((I1746/60)/60)/24)+DATE(1970,1,1)</f>
        <v>42490.5</v>
      </c>
    </row>
    <row r="1747" spans="1:19" ht="45" x14ac:dyDescent="0.25">
      <c r="A1747">
        <v>1673</v>
      </c>
      <c r="B1747" s="3" t="s">
        <v>1674</v>
      </c>
      <c r="C1747" s="3" t="s">
        <v>5783</v>
      </c>
      <c r="D1747" s="6">
        <v>2100</v>
      </c>
      <c r="E1747" s="8">
        <v>2690</v>
      </c>
      <c r="F1747" t="s">
        <v>8218</v>
      </c>
      <c r="G1747" t="s">
        <v>8223</v>
      </c>
      <c r="H1747" t="s">
        <v>8245</v>
      </c>
      <c r="I1747">
        <v>1425675892</v>
      </c>
      <c r="J1747">
        <v>1423083892</v>
      </c>
      <c r="K1747" t="b">
        <v>0</v>
      </c>
      <c r="L1747">
        <v>59</v>
      </c>
      <c r="M1747" t="b">
        <v>1</v>
      </c>
      <c r="N1747" t="s">
        <v>8290</v>
      </c>
      <c r="O1747">
        <f>ROUND(E1747/D1747*100,0)</f>
        <v>128</v>
      </c>
      <c r="P1747">
        <f>IFERROR(ROUND(E1747/L1747,2),0)</f>
        <v>45.59</v>
      </c>
      <c r="Q1747" s="10" t="s">
        <v>8323</v>
      </c>
      <c r="R1747" t="s">
        <v>8344</v>
      </c>
      <c r="S1747" s="15">
        <f>(((I1747/60)/60)/24)+DATE(1970,1,1)</f>
        <v>42069.878379629634</v>
      </c>
    </row>
    <row r="1748" spans="1:19" ht="45" x14ac:dyDescent="0.25">
      <c r="A1748">
        <v>3448</v>
      </c>
      <c r="B1748" s="3" t="s">
        <v>3447</v>
      </c>
      <c r="C1748" s="3" t="s">
        <v>7558</v>
      </c>
      <c r="D1748" s="6">
        <v>2100</v>
      </c>
      <c r="E1748" s="8">
        <v>2305</v>
      </c>
      <c r="F1748" t="s">
        <v>8218</v>
      </c>
      <c r="G1748" t="s">
        <v>8223</v>
      </c>
      <c r="H1748" t="s">
        <v>8245</v>
      </c>
      <c r="I1748">
        <v>1418784689</v>
      </c>
      <c r="J1748">
        <v>1416192689</v>
      </c>
      <c r="K1748" t="b">
        <v>0</v>
      </c>
      <c r="L1748">
        <v>45</v>
      </c>
      <c r="M1748" t="b">
        <v>1</v>
      </c>
      <c r="N1748" t="s">
        <v>8269</v>
      </c>
      <c r="O1748">
        <f>ROUND(E1748/D1748*100,0)</f>
        <v>110</v>
      </c>
      <c r="P1748">
        <f>IFERROR(ROUND(E1748/L1748,2),0)</f>
        <v>51.22</v>
      </c>
      <c r="Q1748" s="10" t="s">
        <v>8315</v>
      </c>
      <c r="R1748" t="s">
        <v>8316</v>
      </c>
      <c r="S1748" s="15">
        <f>(((I1748/60)/60)/24)+DATE(1970,1,1)</f>
        <v>41990.119085648148</v>
      </c>
    </row>
    <row r="1749" spans="1:19" ht="45" x14ac:dyDescent="0.25">
      <c r="A1749">
        <v>3548</v>
      </c>
      <c r="B1749" s="3" t="s">
        <v>3547</v>
      </c>
      <c r="C1749" s="3" t="s">
        <v>7658</v>
      </c>
      <c r="D1749" s="6">
        <v>2100</v>
      </c>
      <c r="E1749" s="8">
        <v>2140</v>
      </c>
      <c r="F1749" t="s">
        <v>8218</v>
      </c>
      <c r="G1749" t="s">
        <v>8223</v>
      </c>
      <c r="H1749" t="s">
        <v>8245</v>
      </c>
      <c r="I1749">
        <v>1457139600</v>
      </c>
      <c r="J1749">
        <v>1455230214</v>
      </c>
      <c r="K1749" t="b">
        <v>0</v>
      </c>
      <c r="L1749">
        <v>13</v>
      </c>
      <c r="M1749" t="b">
        <v>1</v>
      </c>
      <c r="N1749" t="s">
        <v>8269</v>
      </c>
      <c r="O1749">
        <f>ROUND(E1749/D1749*100,0)</f>
        <v>102</v>
      </c>
      <c r="P1749">
        <f>IFERROR(ROUND(E1749/L1749,2),0)</f>
        <v>164.62</v>
      </c>
      <c r="Q1749" s="10" t="s">
        <v>8315</v>
      </c>
      <c r="R1749" t="s">
        <v>8316</v>
      </c>
      <c r="S1749" s="15">
        <f>(((I1749/60)/60)/24)+DATE(1970,1,1)</f>
        <v>42434.041666666672</v>
      </c>
    </row>
    <row r="1750" spans="1:19" ht="60" x14ac:dyDescent="0.25">
      <c r="A1750">
        <v>3813</v>
      </c>
      <c r="B1750" s="3" t="s">
        <v>3810</v>
      </c>
      <c r="C1750" s="3" t="s">
        <v>7923</v>
      </c>
      <c r="D1750" s="6">
        <v>2100</v>
      </c>
      <c r="E1750" s="8">
        <v>2119.9899999999998</v>
      </c>
      <c r="F1750" t="s">
        <v>8218</v>
      </c>
      <c r="G1750" t="s">
        <v>8223</v>
      </c>
      <c r="H1750" t="s">
        <v>8245</v>
      </c>
      <c r="I1750">
        <v>1465940580</v>
      </c>
      <c r="J1750">
        <v>1462603021</v>
      </c>
      <c r="K1750" t="b">
        <v>0</v>
      </c>
      <c r="L1750">
        <v>27</v>
      </c>
      <c r="M1750" t="b">
        <v>1</v>
      </c>
      <c r="N1750" t="s">
        <v>8269</v>
      </c>
      <c r="O1750">
        <f>ROUND(E1750/D1750*100,0)</f>
        <v>101</v>
      </c>
      <c r="P1750">
        <f>IFERROR(ROUND(E1750/L1750,2),0)</f>
        <v>78.52</v>
      </c>
      <c r="Q1750" s="10" t="s">
        <v>8315</v>
      </c>
      <c r="R1750" t="s">
        <v>8316</v>
      </c>
      <c r="S1750" s="15">
        <f>(((I1750/60)/60)/24)+DATE(1970,1,1)</f>
        <v>42535.904861111107</v>
      </c>
    </row>
    <row r="1751" spans="1:19" ht="60" x14ac:dyDescent="0.25">
      <c r="A1751">
        <v>72</v>
      </c>
      <c r="B1751" s="3" t="s">
        <v>74</v>
      </c>
      <c r="C1751" s="3" t="s">
        <v>4183</v>
      </c>
      <c r="D1751" s="6">
        <v>2200</v>
      </c>
      <c r="E1751" s="8">
        <v>2385</v>
      </c>
      <c r="F1751" t="s">
        <v>8218</v>
      </c>
      <c r="G1751" t="s">
        <v>8223</v>
      </c>
      <c r="H1751" t="s">
        <v>8245</v>
      </c>
      <c r="I1751">
        <v>1352937600</v>
      </c>
      <c r="J1751">
        <v>1351210481</v>
      </c>
      <c r="K1751" t="b">
        <v>0</v>
      </c>
      <c r="L1751">
        <v>41</v>
      </c>
      <c r="M1751" t="b">
        <v>1</v>
      </c>
      <c r="N1751" t="s">
        <v>8264</v>
      </c>
      <c r="O1751">
        <f>ROUND(E1751/D1751*100,0)</f>
        <v>108</v>
      </c>
      <c r="P1751">
        <f>IFERROR(ROUND(E1751/L1751,2),0)</f>
        <v>58.17</v>
      </c>
      <c r="Q1751" s="10" t="s">
        <v>8308</v>
      </c>
      <c r="R1751" t="s">
        <v>8310</v>
      </c>
      <c r="S1751" s="15">
        <f>(((I1751/60)/60)/24)+DATE(1970,1,1)</f>
        <v>41228</v>
      </c>
    </row>
    <row r="1752" spans="1:19" ht="45" x14ac:dyDescent="0.25">
      <c r="A1752">
        <v>105</v>
      </c>
      <c r="B1752" s="3" t="s">
        <v>107</v>
      </c>
      <c r="C1752" s="3" t="s">
        <v>4216</v>
      </c>
      <c r="D1752" s="6">
        <v>2200</v>
      </c>
      <c r="E1752" s="8">
        <v>2363</v>
      </c>
      <c r="F1752" t="s">
        <v>8218</v>
      </c>
      <c r="G1752" t="s">
        <v>8223</v>
      </c>
      <c r="H1752" t="s">
        <v>8245</v>
      </c>
      <c r="I1752">
        <v>1463184000</v>
      </c>
      <c r="J1752">
        <v>1461605020</v>
      </c>
      <c r="K1752" t="b">
        <v>0</v>
      </c>
      <c r="L1752">
        <v>60</v>
      </c>
      <c r="M1752" t="b">
        <v>1</v>
      </c>
      <c r="N1752" t="s">
        <v>8264</v>
      </c>
      <c r="O1752">
        <f>ROUND(E1752/D1752*100,0)</f>
        <v>107</v>
      </c>
      <c r="P1752">
        <f>IFERROR(ROUND(E1752/L1752,2),0)</f>
        <v>39.380000000000003</v>
      </c>
      <c r="Q1752" s="10" t="s">
        <v>8308</v>
      </c>
      <c r="R1752" t="s">
        <v>8310</v>
      </c>
      <c r="S1752" s="15">
        <f>(((I1752/60)/60)/24)+DATE(1970,1,1)</f>
        <v>42504</v>
      </c>
    </row>
    <row r="1753" spans="1:19" ht="60" x14ac:dyDescent="0.25">
      <c r="A1753">
        <v>1221</v>
      </c>
      <c r="B1753" s="3" t="s">
        <v>1222</v>
      </c>
      <c r="C1753" s="3" t="s">
        <v>5331</v>
      </c>
      <c r="D1753" s="6">
        <v>2200</v>
      </c>
      <c r="E1753" s="8">
        <v>2451.0100000000002</v>
      </c>
      <c r="F1753" t="s">
        <v>8218</v>
      </c>
      <c r="G1753" t="s">
        <v>8224</v>
      </c>
      <c r="H1753" t="s">
        <v>8246</v>
      </c>
      <c r="I1753">
        <v>1480809600</v>
      </c>
      <c r="J1753">
        <v>1478431488</v>
      </c>
      <c r="K1753" t="b">
        <v>0</v>
      </c>
      <c r="L1753">
        <v>103</v>
      </c>
      <c r="M1753" t="b">
        <v>1</v>
      </c>
      <c r="N1753" t="s">
        <v>8283</v>
      </c>
      <c r="O1753">
        <f>ROUND(E1753/D1753*100,0)</f>
        <v>111</v>
      </c>
      <c r="P1753">
        <f>IFERROR(ROUND(E1753/L1753,2),0)</f>
        <v>23.8</v>
      </c>
      <c r="Q1753" s="10" t="s">
        <v>8336</v>
      </c>
      <c r="R1753" t="s">
        <v>8337</v>
      </c>
      <c r="S1753" s="15">
        <f>(((I1753/60)/60)/24)+DATE(1970,1,1)</f>
        <v>42708</v>
      </c>
    </row>
    <row r="1754" spans="1:19" ht="60" x14ac:dyDescent="0.25">
      <c r="A1754">
        <v>1383</v>
      </c>
      <c r="B1754" s="3" t="s">
        <v>1384</v>
      </c>
      <c r="C1754" s="3" t="s">
        <v>5493</v>
      </c>
      <c r="D1754" s="6">
        <v>2200</v>
      </c>
      <c r="E1754" s="8">
        <v>4673</v>
      </c>
      <c r="F1754" t="s">
        <v>8218</v>
      </c>
      <c r="G1754" t="s">
        <v>8228</v>
      </c>
      <c r="H1754" t="s">
        <v>8250</v>
      </c>
      <c r="I1754">
        <v>1482457678</v>
      </c>
      <c r="J1754">
        <v>1480729678</v>
      </c>
      <c r="K1754" t="b">
        <v>0</v>
      </c>
      <c r="L1754">
        <v>93</v>
      </c>
      <c r="M1754" t="b">
        <v>1</v>
      </c>
      <c r="N1754" t="s">
        <v>8274</v>
      </c>
      <c r="O1754">
        <f>ROUND(E1754/D1754*100,0)</f>
        <v>212</v>
      </c>
      <c r="P1754">
        <f>IFERROR(ROUND(E1754/L1754,2),0)</f>
        <v>50.25</v>
      </c>
      <c r="Q1754" s="10" t="s">
        <v>8323</v>
      </c>
      <c r="R1754" t="s">
        <v>8324</v>
      </c>
      <c r="S1754" s="15">
        <f>(((I1754/60)/60)/24)+DATE(1970,1,1)</f>
        <v>42727.074976851851</v>
      </c>
    </row>
    <row r="1755" spans="1:19" ht="60" x14ac:dyDescent="0.25">
      <c r="A1755">
        <v>2106</v>
      </c>
      <c r="B1755" s="3" t="s">
        <v>2107</v>
      </c>
      <c r="C1755" s="3" t="s">
        <v>6216</v>
      </c>
      <c r="D1755" s="6">
        <v>2200</v>
      </c>
      <c r="E1755" s="8">
        <v>2355</v>
      </c>
      <c r="F1755" t="s">
        <v>8218</v>
      </c>
      <c r="G1755" t="s">
        <v>8223</v>
      </c>
      <c r="H1755" t="s">
        <v>8245</v>
      </c>
      <c r="I1755">
        <v>1359176974</v>
      </c>
      <c r="J1755">
        <v>1356584974</v>
      </c>
      <c r="K1755" t="b">
        <v>0</v>
      </c>
      <c r="L1755">
        <v>44</v>
      </c>
      <c r="M1755" t="b">
        <v>1</v>
      </c>
      <c r="N1755" t="s">
        <v>8277</v>
      </c>
      <c r="O1755">
        <f>ROUND(E1755/D1755*100,0)</f>
        <v>107</v>
      </c>
      <c r="P1755">
        <f>IFERROR(ROUND(E1755/L1755,2),0)</f>
        <v>53.52</v>
      </c>
      <c r="Q1755" s="10" t="s">
        <v>8323</v>
      </c>
      <c r="R1755" t="s">
        <v>8327</v>
      </c>
      <c r="S1755" s="15">
        <f>(((I1755/60)/60)/24)+DATE(1970,1,1)</f>
        <v>41300.21497685185</v>
      </c>
    </row>
    <row r="1756" spans="1:19" ht="30" x14ac:dyDescent="0.25">
      <c r="A1756">
        <v>2258</v>
      </c>
      <c r="B1756" s="3" t="s">
        <v>2259</v>
      </c>
      <c r="C1756" s="3" t="s">
        <v>6368</v>
      </c>
      <c r="D1756" s="6">
        <v>2200</v>
      </c>
      <c r="E1756" s="8">
        <v>3223</v>
      </c>
      <c r="F1756" t="s">
        <v>8218</v>
      </c>
      <c r="G1756" t="s">
        <v>8223</v>
      </c>
      <c r="H1756" t="s">
        <v>8245</v>
      </c>
      <c r="I1756">
        <v>1434045687</v>
      </c>
      <c r="J1756">
        <v>1431453687</v>
      </c>
      <c r="K1756" t="b">
        <v>0</v>
      </c>
      <c r="L1756">
        <v>205</v>
      </c>
      <c r="M1756" t="b">
        <v>1</v>
      </c>
      <c r="N1756" t="s">
        <v>8295</v>
      </c>
      <c r="O1756">
        <f>ROUND(E1756/D1756*100,0)</f>
        <v>147</v>
      </c>
      <c r="P1756">
        <f>IFERROR(ROUND(E1756/L1756,2),0)</f>
        <v>15.72</v>
      </c>
      <c r="Q1756" s="10" t="s">
        <v>8331</v>
      </c>
      <c r="R1756" t="s">
        <v>8349</v>
      </c>
      <c r="S1756" s="15">
        <f>(((I1756/60)/60)/24)+DATE(1970,1,1)</f>
        <v>42166.75100694444</v>
      </c>
    </row>
    <row r="1757" spans="1:19" ht="45" x14ac:dyDescent="0.25">
      <c r="A1757">
        <v>3152</v>
      </c>
      <c r="B1757" s="3" t="s">
        <v>3152</v>
      </c>
      <c r="C1757" s="3" t="s">
        <v>7262</v>
      </c>
      <c r="D1757" s="6">
        <v>2200</v>
      </c>
      <c r="E1757" s="8">
        <v>2331</v>
      </c>
      <c r="F1757" t="s">
        <v>8218</v>
      </c>
      <c r="G1757" t="s">
        <v>8224</v>
      </c>
      <c r="H1757" t="s">
        <v>8246</v>
      </c>
      <c r="I1757">
        <v>1383425367</v>
      </c>
      <c r="J1757">
        <v>1380833367</v>
      </c>
      <c r="K1757" t="b">
        <v>1</v>
      </c>
      <c r="L1757">
        <v>67</v>
      </c>
      <c r="M1757" t="b">
        <v>1</v>
      </c>
      <c r="N1757" t="s">
        <v>8269</v>
      </c>
      <c r="O1757">
        <f>ROUND(E1757/D1757*100,0)</f>
        <v>106</v>
      </c>
      <c r="P1757">
        <f>IFERROR(ROUND(E1757/L1757,2),0)</f>
        <v>34.79</v>
      </c>
      <c r="Q1757" s="10" t="s">
        <v>8315</v>
      </c>
      <c r="R1757" t="s">
        <v>8316</v>
      </c>
      <c r="S1757" s="15">
        <f>(((I1757/60)/60)/24)+DATE(1970,1,1)</f>
        <v>41580.867673611108</v>
      </c>
    </row>
    <row r="1758" spans="1:19" ht="60" x14ac:dyDescent="0.25">
      <c r="A1758">
        <v>3556</v>
      </c>
      <c r="B1758" s="3" t="s">
        <v>3555</v>
      </c>
      <c r="C1758" s="3" t="s">
        <v>7666</v>
      </c>
      <c r="D1758" s="6">
        <v>2200</v>
      </c>
      <c r="E1758" s="8">
        <v>2210</v>
      </c>
      <c r="F1758" t="s">
        <v>8218</v>
      </c>
      <c r="G1758" t="s">
        <v>8224</v>
      </c>
      <c r="H1758" t="s">
        <v>8246</v>
      </c>
      <c r="I1758">
        <v>1408289724</v>
      </c>
      <c r="J1758">
        <v>1403105724</v>
      </c>
      <c r="K1758" t="b">
        <v>0</v>
      </c>
      <c r="L1758">
        <v>20</v>
      </c>
      <c r="M1758" t="b">
        <v>1</v>
      </c>
      <c r="N1758" t="s">
        <v>8269</v>
      </c>
      <c r="O1758">
        <f>ROUND(E1758/D1758*100,0)</f>
        <v>100</v>
      </c>
      <c r="P1758">
        <f>IFERROR(ROUND(E1758/L1758,2),0)</f>
        <v>110.5</v>
      </c>
      <c r="Q1758" s="10" t="s">
        <v>8315</v>
      </c>
      <c r="R1758" t="s">
        <v>8316</v>
      </c>
      <c r="S1758" s="15">
        <f>(((I1758/60)/60)/24)+DATE(1970,1,1)</f>
        <v>41868.649583333332</v>
      </c>
    </row>
    <row r="1759" spans="1:19" ht="60" x14ac:dyDescent="0.25">
      <c r="A1759">
        <v>745</v>
      </c>
      <c r="B1759" s="3" t="s">
        <v>746</v>
      </c>
      <c r="C1759" s="3" t="s">
        <v>4855</v>
      </c>
      <c r="D1759" s="6">
        <v>2220</v>
      </c>
      <c r="E1759" s="8">
        <v>3976</v>
      </c>
      <c r="F1759" t="s">
        <v>8218</v>
      </c>
      <c r="G1759" t="s">
        <v>8223</v>
      </c>
      <c r="H1759" t="s">
        <v>8245</v>
      </c>
      <c r="I1759">
        <v>1367588645</v>
      </c>
      <c r="J1759">
        <v>1364996645</v>
      </c>
      <c r="K1759" t="b">
        <v>0</v>
      </c>
      <c r="L1759">
        <v>74</v>
      </c>
      <c r="M1759" t="b">
        <v>1</v>
      </c>
      <c r="N1759" t="s">
        <v>8272</v>
      </c>
      <c r="O1759">
        <f>ROUND(E1759/D1759*100,0)</f>
        <v>179</v>
      </c>
      <c r="P1759">
        <f>IFERROR(ROUND(E1759/L1759,2),0)</f>
        <v>53.73</v>
      </c>
      <c r="Q1759" s="10" t="s">
        <v>8320</v>
      </c>
      <c r="R1759" t="s">
        <v>8321</v>
      </c>
      <c r="S1759" s="15">
        <f>(((I1759/60)/60)/24)+DATE(1970,1,1)</f>
        <v>41397.572280092594</v>
      </c>
    </row>
    <row r="1760" spans="1:19" ht="45" x14ac:dyDescent="0.25">
      <c r="A1760">
        <v>3252</v>
      </c>
      <c r="B1760" s="3" t="s">
        <v>3252</v>
      </c>
      <c r="C1760" s="3" t="s">
        <v>7362</v>
      </c>
      <c r="D1760" s="6">
        <v>2250</v>
      </c>
      <c r="E1760" s="8">
        <v>2876</v>
      </c>
      <c r="F1760" t="s">
        <v>8218</v>
      </c>
      <c r="G1760" t="s">
        <v>8224</v>
      </c>
      <c r="H1760" t="s">
        <v>8246</v>
      </c>
      <c r="I1760">
        <v>1473247240</v>
      </c>
      <c r="J1760">
        <v>1470655240</v>
      </c>
      <c r="K1760" t="b">
        <v>1</v>
      </c>
      <c r="L1760">
        <v>50</v>
      </c>
      <c r="M1760" t="b">
        <v>1</v>
      </c>
      <c r="N1760" t="s">
        <v>8269</v>
      </c>
      <c r="O1760">
        <f>ROUND(E1760/D1760*100,0)</f>
        <v>128</v>
      </c>
      <c r="P1760">
        <f>IFERROR(ROUND(E1760/L1760,2),0)</f>
        <v>57.52</v>
      </c>
      <c r="Q1760" s="10" t="s">
        <v>8315</v>
      </c>
      <c r="R1760" t="s">
        <v>8316</v>
      </c>
      <c r="S1760" s="15">
        <f>(((I1760/60)/60)/24)+DATE(1970,1,1)</f>
        <v>42620.472685185188</v>
      </c>
    </row>
    <row r="1761" spans="1:19" ht="45" x14ac:dyDescent="0.25">
      <c r="A1761">
        <v>270</v>
      </c>
      <c r="B1761" s="3" t="s">
        <v>271</v>
      </c>
      <c r="C1761" s="3" t="s">
        <v>4380</v>
      </c>
      <c r="D1761" s="6">
        <v>2300</v>
      </c>
      <c r="E1761" s="8">
        <v>3510</v>
      </c>
      <c r="F1761" t="s">
        <v>8218</v>
      </c>
      <c r="G1761" t="s">
        <v>8223</v>
      </c>
      <c r="H1761" t="s">
        <v>8245</v>
      </c>
      <c r="I1761">
        <v>1306296000</v>
      </c>
      <c r="J1761">
        <v>1301950070</v>
      </c>
      <c r="K1761" t="b">
        <v>1</v>
      </c>
      <c r="L1761">
        <v>61</v>
      </c>
      <c r="M1761" t="b">
        <v>1</v>
      </c>
      <c r="N1761" t="s">
        <v>8267</v>
      </c>
      <c r="O1761">
        <f>ROUND(E1761/D1761*100,0)</f>
        <v>153</v>
      </c>
      <c r="P1761">
        <f>IFERROR(ROUND(E1761/L1761,2),0)</f>
        <v>57.54</v>
      </c>
      <c r="Q1761" s="10" t="s">
        <v>8308</v>
      </c>
      <c r="R1761" t="s">
        <v>8313</v>
      </c>
      <c r="S1761" s="15">
        <f>(((I1761/60)/60)/24)+DATE(1970,1,1)</f>
        <v>40688.166666666664</v>
      </c>
    </row>
    <row r="1762" spans="1:19" ht="60" x14ac:dyDescent="0.25">
      <c r="A1762">
        <v>803</v>
      </c>
      <c r="B1762" s="3" t="s">
        <v>804</v>
      </c>
      <c r="C1762" s="3" t="s">
        <v>4913</v>
      </c>
      <c r="D1762" s="6">
        <v>2300</v>
      </c>
      <c r="E1762" s="8">
        <v>2835</v>
      </c>
      <c r="F1762" t="s">
        <v>8218</v>
      </c>
      <c r="G1762" t="s">
        <v>8223</v>
      </c>
      <c r="H1762" t="s">
        <v>8245</v>
      </c>
      <c r="I1762">
        <v>1306630800</v>
      </c>
      <c r="J1762">
        <v>1304376478</v>
      </c>
      <c r="K1762" t="b">
        <v>0</v>
      </c>
      <c r="L1762">
        <v>38</v>
      </c>
      <c r="M1762" t="b">
        <v>1</v>
      </c>
      <c r="N1762" t="s">
        <v>8274</v>
      </c>
      <c r="O1762">
        <f>ROUND(E1762/D1762*100,0)</f>
        <v>123</v>
      </c>
      <c r="P1762">
        <f>IFERROR(ROUND(E1762/L1762,2),0)</f>
        <v>74.61</v>
      </c>
      <c r="Q1762" s="10" t="s">
        <v>8323</v>
      </c>
      <c r="R1762" t="s">
        <v>8324</v>
      </c>
      <c r="S1762" s="15">
        <f>(((I1762/60)/60)/24)+DATE(1970,1,1)</f>
        <v>40692.041666666664</v>
      </c>
    </row>
    <row r="1763" spans="1:19" ht="45" x14ac:dyDescent="0.25">
      <c r="A1763">
        <v>1648</v>
      </c>
      <c r="B1763" s="3" t="s">
        <v>1649</v>
      </c>
      <c r="C1763" s="3" t="s">
        <v>5758</v>
      </c>
      <c r="D1763" s="6">
        <v>2300</v>
      </c>
      <c r="E1763" s="8">
        <v>2881</v>
      </c>
      <c r="F1763" t="s">
        <v>8218</v>
      </c>
      <c r="G1763" t="s">
        <v>8223</v>
      </c>
      <c r="H1763" t="s">
        <v>8245</v>
      </c>
      <c r="I1763">
        <v>1300636482</v>
      </c>
      <c r="J1763">
        <v>1298048082</v>
      </c>
      <c r="K1763" t="b">
        <v>0</v>
      </c>
      <c r="L1763">
        <v>90</v>
      </c>
      <c r="M1763" t="b">
        <v>1</v>
      </c>
      <c r="N1763" t="s">
        <v>8290</v>
      </c>
      <c r="O1763">
        <f>ROUND(E1763/D1763*100,0)</f>
        <v>125</v>
      </c>
      <c r="P1763">
        <f>IFERROR(ROUND(E1763/L1763,2),0)</f>
        <v>32.01</v>
      </c>
      <c r="Q1763" s="10" t="s">
        <v>8323</v>
      </c>
      <c r="R1763" t="s">
        <v>8344</v>
      </c>
      <c r="S1763" s="15">
        <f>(((I1763/60)/60)/24)+DATE(1970,1,1)</f>
        <v>40622.662986111114</v>
      </c>
    </row>
    <row r="1764" spans="1:19" ht="45" x14ac:dyDescent="0.25">
      <c r="A1764">
        <v>2302</v>
      </c>
      <c r="B1764" s="3" t="s">
        <v>2303</v>
      </c>
      <c r="C1764" s="3" t="s">
        <v>6412</v>
      </c>
      <c r="D1764" s="6">
        <v>2300</v>
      </c>
      <c r="E1764" s="8">
        <v>3925</v>
      </c>
      <c r="F1764" t="s">
        <v>8218</v>
      </c>
      <c r="G1764" t="s">
        <v>8223</v>
      </c>
      <c r="H1764" t="s">
        <v>8245</v>
      </c>
      <c r="I1764">
        <v>1388473200</v>
      </c>
      <c r="J1764">
        <v>1385585434</v>
      </c>
      <c r="K1764" t="b">
        <v>1</v>
      </c>
      <c r="L1764">
        <v>85</v>
      </c>
      <c r="M1764" t="b">
        <v>1</v>
      </c>
      <c r="N1764" t="s">
        <v>8277</v>
      </c>
      <c r="O1764">
        <f>ROUND(E1764/D1764*100,0)</f>
        <v>171</v>
      </c>
      <c r="P1764">
        <f>IFERROR(ROUND(E1764/L1764,2),0)</f>
        <v>46.18</v>
      </c>
      <c r="Q1764" s="10" t="s">
        <v>8323</v>
      </c>
      <c r="R1764" t="s">
        <v>8327</v>
      </c>
      <c r="S1764" s="15">
        <f>(((I1764/60)/60)/24)+DATE(1970,1,1)</f>
        <v>41639.291666666664</v>
      </c>
    </row>
    <row r="1765" spans="1:19" ht="60" x14ac:dyDescent="0.25">
      <c r="A1765">
        <v>1531</v>
      </c>
      <c r="B1765" s="3" t="s">
        <v>1532</v>
      </c>
      <c r="C1765" s="3" t="s">
        <v>5641</v>
      </c>
      <c r="D1765" s="6">
        <v>2350</v>
      </c>
      <c r="E1765" s="8">
        <v>4135</v>
      </c>
      <c r="F1765" t="s">
        <v>8218</v>
      </c>
      <c r="G1765" t="s">
        <v>8223</v>
      </c>
      <c r="H1765" t="s">
        <v>8245</v>
      </c>
      <c r="I1765">
        <v>1417402800</v>
      </c>
      <c r="J1765">
        <v>1414610126</v>
      </c>
      <c r="K1765" t="b">
        <v>1</v>
      </c>
      <c r="L1765">
        <v>73</v>
      </c>
      <c r="M1765" t="b">
        <v>1</v>
      </c>
      <c r="N1765" t="s">
        <v>8283</v>
      </c>
      <c r="O1765">
        <f>ROUND(E1765/D1765*100,0)</f>
        <v>176</v>
      </c>
      <c r="P1765">
        <f>IFERROR(ROUND(E1765/L1765,2),0)</f>
        <v>56.64</v>
      </c>
      <c r="Q1765" s="10" t="s">
        <v>8336</v>
      </c>
      <c r="R1765" t="s">
        <v>8337</v>
      </c>
      <c r="S1765" s="15">
        <f>(((I1765/60)/60)/24)+DATE(1970,1,1)</f>
        <v>41974.125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 s="15">
        <f>(((I1766/60)/60)/24)+DATE(1970,1,1)</f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 s="15">
        <f>(((I1767/60)/60)/24)+DATE(1970,1,1)</f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 s="15">
        <f>(((I1768/60)/60)/24)+DATE(1970,1,1)</f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 s="15">
        <f>(((I1769/60)/60)/24)+DATE(1970,1,1)</f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 s="15">
        <f>(((I1770/60)/60)/24)+DATE(1970,1,1)</f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 s="15">
        <f>(((I1771/60)/60)/24)+DATE(1970,1,1)</f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 s="15">
        <f>(((I1772/60)/60)/24)+DATE(1970,1,1)</f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 s="15">
        <f>(((I1773/60)/60)/24)+DATE(1970,1,1)</f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 s="15">
        <f>(((I1774/60)/60)/24)+DATE(1970,1,1)</f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 s="15">
        <f>(((I1775/60)/60)/24)+DATE(1970,1,1)</f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 s="15">
        <f>(((I1776/60)/60)/24)+DATE(1970,1,1)</f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 s="15">
        <f>(((I1777/60)/60)/24)+DATE(1970,1,1)</f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 s="15">
        <f>(((I1778/60)/60)/24)+DATE(1970,1,1)</f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 s="15">
        <f>(((I1779/60)/60)/24)+DATE(1970,1,1)</f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 s="15">
        <f>(((I1780/60)/60)/24)+DATE(1970,1,1)</f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 s="15">
        <f>(((I1781/60)/60)/24)+DATE(1970,1,1)</f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 s="15">
        <f>(((I1782/60)/60)/24)+DATE(1970,1,1)</f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 s="15">
        <f>(((I1783/60)/60)/24)+DATE(1970,1,1)</f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 s="15">
        <f>(((I1784/60)/60)/24)+DATE(1970,1,1)</f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 s="15">
        <f>(((I1785/60)/60)/24)+DATE(1970,1,1)</f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 s="15">
        <f>(((I1786/60)/60)/24)+DATE(1970,1,1)</f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 s="15">
        <f>(((I1787/60)/60)/24)+DATE(1970,1,1)</f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 s="15">
        <f>(((I1788/60)/60)/24)+DATE(1970,1,1)</f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 s="15">
        <f>(((I1789/60)/60)/24)+DATE(1970,1,1)</f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 s="15">
        <f>(((I1790/60)/60)/24)+DATE(1970,1,1)</f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 s="15">
        <f>(((I1791/60)/60)/24)+DATE(1970,1,1)</f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 s="15">
        <f>(((I1792/60)/60)/24)+DATE(1970,1,1)</f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 s="15">
        <f>(((I1793/60)/60)/24)+DATE(1970,1,1)</f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 s="15">
        <f>(((I1794/60)/60)/24)+DATE(1970,1,1)</f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 s="15">
        <f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 s="15">
        <f>(((I1796/60)/60)/24)+DATE(1970,1,1)</f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 s="15">
        <f>(((I1797/60)/60)/24)+DATE(1970,1,1)</f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 s="15">
        <f>(((I1798/60)/60)/24)+DATE(1970,1,1)</f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 s="15">
        <f>(((I1799/60)/60)/24)+DATE(1970,1,1)</f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 s="15">
        <f>(((I1800/60)/60)/24)+DATE(1970,1,1)</f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 s="15">
        <f>(((I1801/60)/60)/24)+DATE(1970,1,1)</f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 s="15">
        <f>(((I1802/60)/60)/24)+DATE(1970,1,1)</f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 s="15">
        <f>(((I1803/60)/60)/24)+DATE(1970,1,1)</f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 s="15">
        <f>(((I1804/60)/60)/24)+DATE(1970,1,1)</f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 s="15">
        <f>(((I1805/60)/60)/24)+DATE(1970,1,1)</f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 s="15">
        <f>(((I1806/60)/60)/24)+DATE(1970,1,1)</f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 s="15">
        <f>(((I1807/60)/60)/24)+DATE(1970,1,1)</f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 s="15">
        <f>(((I1808/60)/60)/24)+DATE(1970,1,1)</f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 s="15">
        <f>(((I1809/60)/60)/24)+DATE(1970,1,1)</f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 s="15">
        <f>(((I1810/60)/60)/24)+DATE(1970,1,1)</f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 s="15">
        <f>(((I1811/60)/60)/24)+DATE(1970,1,1)</f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8336</v>
      </c>
      <c r="R1812" t="s">
        <v>8337</v>
      </c>
      <c r="S1812" s="15">
        <f>(((I1812/60)/60)/24)+DATE(1970,1,1)</f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 s="15">
        <f>(((I1813/60)/60)/24)+DATE(1970,1,1)</f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 s="15">
        <f>(((I1814/60)/60)/24)+DATE(1970,1,1)</f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 s="15">
        <f>(((I1815/60)/60)/24)+DATE(1970,1,1)</f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 s="15">
        <f>(((I1816/60)/60)/24)+DATE(1970,1,1)</f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 s="15">
        <f>(((I1817/60)/60)/24)+DATE(1970,1,1)</f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 s="15">
        <f>(((I1818/60)/60)/24)+DATE(1970,1,1)</f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 s="15">
        <f>(((I1819/60)/60)/24)+DATE(1970,1,1)</f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 s="15">
        <f>(((I1820/60)/60)/24)+DATE(1970,1,1)</f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 s="15">
        <f>(((I1821/60)/60)/24)+DATE(1970,1,1)</f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 s="15">
        <f>(((I1822/60)/60)/24)+DATE(1970,1,1)</f>
        <v>42095.042708333334</v>
      </c>
    </row>
    <row r="1823" spans="1:19" ht="45" x14ac:dyDescent="0.25">
      <c r="A1823">
        <v>2986</v>
      </c>
      <c r="B1823" s="3" t="s">
        <v>2986</v>
      </c>
      <c r="C1823" s="3" t="s">
        <v>7096</v>
      </c>
      <c r="D1823" s="6">
        <v>2400</v>
      </c>
      <c r="E1823" s="8">
        <v>2532</v>
      </c>
      <c r="F1823" t="s">
        <v>8218</v>
      </c>
      <c r="G1823" t="s">
        <v>8224</v>
      </c>
      <c r="H1823" t="s">
        <v>8246</v>
      </c>
      <c r="I1823">
        <v>1462100406</v>
      </c>
      <c r="J1823">
        <v>1456920006</v>
      </c>
      <c r="K1823" t="b">
        <v>0</v>
      </c>
      <c r="L1823">
        <v>56</v>
      </c>
      <c r="M1823" t="b">
        <v>1</v>
      </c>
      <c r="N1823" t="s">
        <v>8301</v>
      </c>
      <c r="O1823">
        <f>ROUND(E1823/D1823*100,0)</f>
        <v>106</v>
      </c>
      <c r="P1823">
        <f>IFERROR(ROUND(E1823/L1823,2),0)</f>
        <v>45.21</v>
      </c>
      <c r="Q1823" s="10" t="s">
        <v>8315</v>
      </c>
      <c r="R1823" t="s">
        <v>8355</v>
      </c>
      <c r="S1823" s="15">
        <f>(((I1823/60)/60)/24)+DATE(1970,1,1)</f>
        <v>42491.458402777775</v>
      </c>
    </row>
    <row r="1824" spans="1:19" ht="60" x14ac:dyDescent="0.25">
      <c r="A1824">
        <v>3555</v>
      </c>
      <c r="B1824" s="3" t="s">
        <v>3554</v>
      </c>
      <c r="C1824" s="3" t="s">
        <v>7665</v>
      </c>
      <c r="D1824" s="6">
        <v>2400</v>
      </c>
      <c r="E1824" s="8">
        <v>2400</v>
      </c>
      <c r="F1824" t="s">
        <v>8218</v>
      </c>
      <c r="G1824" t="s">
        <v>8236</v>
      </c>
      <c r="H1824" t="s">
        <v>8248</v>
      </c>
      <c r="I1824">
        <v>1479382594</v>
      </c>
      <c r="J1824">
        <v>1476786994</v>
      </c>
      <c r="K1824" t="b">
        <v>0</v>
      </c>
      <c r="L1824">
        <v>14</v>
      </c>
      <c r="M1824" t="b">
        <v>1</v>
      </c>
      <c r="N1824" t="s">
        <v>8269</v>
      </c>
      <c r="O1824">
        <f>ROUND(E1824/D1824*100,0)</f>
        <v>100</v>
      </c>
      <c r="P1824">
        <f>IFERROR(ROUND(E1824/L1824,2),0)</f>
        <v>171.43</v>
      </c>
      <c r="Q1824" s="10" t="s">
        <v>8315</v>
      </c>
      <c r="R1824" t="s">
        <v>8316</v>
      </c>
      <c r="S1824" s="15">
        <f>(((I1824/60)/60)/24)+DATE(1970,1,1)</f>
        <v>42691.483726851846</v>
      </c>
    </row>
    <row r="1825" spans="1:19" ht="30" x14ac:dyDescent="0.25">
      <c r="A1825">
        <v>3778</v>
      </c>
      <c r="B1825" s="3" t="s">
        <v>3775</v>
      </c>
      <c r="C1825" s="3" t="s">
        <v>7888</v>
      </c>
      <c r="D1825" s="6">
        <v>2400</v>
      </c>
      <c r="E1825" s="8">
        <v>2521</v>
      </c>
      <c r="F1825" t="s">
        <v>8218</v>
      </c>
      <c r="G1825" t="s">
        <v>8223</v>
      </c>
      <c r="H1825" t="s">
        <v>8245</v>
      </c>
      <c r="I1825">
        <v>1423942780</v>
      </c>
      <c r="J1825">
        <v>1418758780</v>
      </c>
      <c r="K1825" t="b">
        <v>0</v>
      </c>
      <c r="L1825">
        <v>36</v>
      </c>
      <c r="M1825" t="b">
        <v>1</v>
      </c>
      <c r="N1825" t="s">
        <v>8303</v>
      </c>
      <c r="O1825">
        <f>ROUND(E1825/D1825*100,0)</f>
        <v>105</v>
      </c>
      <c r="P1825">
        <f>IFERROR(ROUND(E1825/L1825,2),0)</f>
        <v>70.03</v>
      </c>
      <c r="Q1825" s="10" t="s">
        <v>8315</v>
      </c>
      <c r="R1825" t="s">
        <v>8357</v>
      </c>
      <c r="S1825" s="15">
        <f>(((I1825/60)/60)/24)+DATE(1970,1,1)</f>
        <v>42049.819212962961</v>
      </c>
    </row>
    <row r="1826" spans="1:19" ht="60" x14ac:dyDescent="0.25">
      <c r="A1826">
        <v>376</v>
      </c>
      <c r="B1826" s="3" t="s">
        <v>377</v>
      </c>
      <c r="C1826" s="3" t="s">
        <v>4486</v>
      </c>
      <c r="D1826" s="6">
        <v>2450</v>
      </c>
      <c r="E1826" s="8">
        <v>2596</v>
      </c>
      <c r="F1826" t="s">
        <v>8218</v>
      </c>
      <c r="G1826" t="s">
        <v>8224</v>
      </c>
      <c r="H1826" t="s">
        <v>8246</v>
      </c>
      <c r="I1826">
        <v>1472122316</v>
      </c>
      <c r="J1826">
        <v>1469443916</v>
      </c>
      <c r="K1826" t="b">
        <v>0</v>
      </c>
      <c r="L1826">
        <v>48</v>
      </c>
      <c r="M1826" t="b">
        <v>1</v>
      </c>
      <c r="N1826" t="s">
        <v>8267</v>
      </c>
      <c r="O1826">
        <f>ROUND(E1826/D1826*100,0)</f>
        <v>106</v>
      </c>
      <c r="P1826">
        <f>IFERROR(ROUND(E1826/L1826,2),0)</f>
        <v>54.08</v>
      </c>
      <c r="Q1826" s="10" t="s">
        <v>8308</v>
      </c>
      <c r="R1826" t="s">
        <v>8313</v>
      </c>
      <c r="S1826" s="15">
        <f>(((I1826/60)/60)/24)+DATE(1970,1,1)</f>
        <v>42607.452731481477</v>
      </c>
    </row>
    <row r="1827" spans="1:19" ht="60" x14ac:dyDescent="0.25">
      <c r="A1827">
        <v>2724</v>
      </c>
      <c r="B1827" s="3" t="s">
        <v>2724</v>
      </c>
      <c r="C1827" s="3" t="s">
        <v>6834</v>
      </c>
      <c r="D1827" s="6">
        <v>2468</v>
      </c>
      <c r="E1827" s="8">
        <v>7326.88</v>
      </c>
      <c r="F1827" t="s">
        <v>8218</v>
      </c>
      <c r="G1827" t="s">
        <v>8224</v>
      </c>
      <c r="H1827" t="s">
        <v>8246</v>
      </c>
      <c r="I1827">
        <v>1439625059</v>
      </c>
      <c r="J1827">
        <v>1436860259</v>
      </c>
      <c r="K1827" t="b">
        <v>0</v>
      </c>
      <c r="L1827">
        <v>1019</v>
      </c>
      <c r="M1827" t="b">
        <v>1</v>
      </c>
      <c r="N1827" t="s">
        <v>8293</v>
      </c>
      <c r="O1827">
        <f>ROUND(E1827/D1827*100,0)</f>
        <v>297</v>
      </c>
      <c r="P1827">
        <f>IFERROR(ROUND(E1827/L1827,2),0)</f>
        <v>7.19</v>
      </c>
      <c r="Q1827" s="10" t="s">
        <v>8317</v>
      </c>
      <c r="R1827" t="s">
        <v>8347</v>
      </c>
      <c r="S1827" s="15">
        <f>(((I1827/60)/60)/24)+DATE(1970,1,1)</f>
        <v>42231.32707175926</v>
      </c>
    </row>
    <row r="1828" spans="1:19" ht="45" x14ac:dyDescent="0.25">
      <c r="A1828">
        <v>38</v>
      </c>
      <c r="B1828" s="3" t="s">
        <v>40</v>
      </c>
      <c r="C1828" s="3" t="s">
        <v>4149</v>
      </c>
      <c r="D1828" s="6">
        <v>2500</v>
      </c>
      <c r="E1828" s="8">
        <v>2751</v>
      </c>
      <c r="F1828" t="s">
        <v>8218</v>
      </c>
      <c r="G1828" t="s">
        <v>8223</v>
      </c>
      <c r="H1828" t="s">
        <v>8245</v>
      </c>
      <c r="I1828">
        <v>1368235344</v>
      </c>
      <c r="J1828">
        <v>1365643344</v>
      </c>
      <c r="K1828" t="b">
        <v>0</v>
      </c>
      <c r="L1828">
        <v>66</v>
      </c>
      <c r="M1828" t="b">
        <v>1</v>
      </c>
      <c r="N1828" t="s">
        <v>8263</v>
      </c>
      <c r="O1828">
        <f>ROUND(E1828/D1828*100,0)</f>
        <v>110</v>
      </c>
      <c r="P1828">
        <f>IFERROR(ROUND(E1828/L1828,2),0)</f>
        <v>41.68</v>
      </c>
      <c r="Q1828" s="10" t="s">
        <v>8308</v>
      </c>
      <c r="R1828" t="s">
        <v>8309</v>
      </c>
      <c r="S1828" s="15">
        <f>(((I1828/60)/60)/24)+DATE(1970,1,1)</f>
        <v>41405.057222222218</v>
      </c>
    </row>
    <row r="1829" spans="1:19" ht="45" x14ac:dyDescent="0.25">
      <c r="A1829">
        <v>87</v>
      </c>
      <c r="B1829" s="3" t="s">
        <v>89</v>
      </c>
      <c r="C1829" s="3" t="s">
        <v>4198</v>
      </c>
      <c r="D1829" s="6">
        <v>2500</v>
      </c>
      <c r="E1829" s="8">
        <v>2615</v>
      </c>
      <c r="F1829" t="s">
        <v>8218</v>
      </c>
      <c r="G1829" t="s">
        <v>8223</v>
      </c>
      <c r="H1829" t="s">
        <v>8245</v>
      </c>
      <c r="I1829">
        <v>1275529260</v>
      </c>
      <c r="J1829">
        <v>1274705803</v>
      </c>
      <c r="K1829" t="b">
        <v>0</v>
      </c>
      <c r="L1829">
        <v>25</v>
      </c>
      <c r="M1829" t="b">
        <v>1</v>
      </c>
      <c r="N1829" t="s">
        <v>8264</v>
      </c>
      <c r="O1829">
        <f>ROUND(E1829/D1829*100,0)</f>
        <v>105</v>
      </c>
      <c r="P1829">
        <f>IFERROR(ROUND(E1829/L1829,2),0)</f>
        <v>104.6</v>
      </c>
      <c r="Q1829" s="10" t="s">
        <v>8308</v>
      </c>
      <c r="R1829" t="s">
        <v>8310</v>
      </c>
      <c r="S1829" s="15">
        <f>(((I1829/60)/60)/24)+DATE(1970,1,1)</f>
        <v>40332.070138888892</v>
      </c>
    </row>
    <row r="1830" spans="1:19" ht="30" x14ac:dyDescent="0.25">
      <c r="A1830">
        <v>262</v>
      </c>
      <c r="B1830" s="3" t="s">
        <v>263</v>
      </c>
      <c r="C1830" s="3" t="s">
        <v>4372</v>
      </c>
      <c r="D1830" s="6">
        <v>2500</v>
      </c>
      <c r="E1830" s="8">
        <v>6000</v>
      </c>
      <c r="F1830" t="s">
        <v>8218</v>
      </c>
      <c r="G1830" t="s">
        <v>8223</v>
      </c>
      <c r="H1830" t="s">
        <v>8245</v>
      </c>
      <c r="I1830">
        <v>1298699828</v>
      </c>
      <c r="J1830">
        <v>1294811828</v>
      </c>
      <c r="K1830" t="b">
        <v>1</v>
      </c>
      <c r="L1830">
        <v>145</v>
      </c>
      <c r="M1830" t="b">
        <v>1</v>
      </c>
      <c r="N1830" t="s">
        <v>8267</v>
      </c>
      <c r="O1830">
        <f>ROUND(E1830/D1830*100,0)</f>
        <v>240</v>
      </c>
      <c r="P1830">
        <f>IFERROR(ROUND(E1830/L1830,2),0)</f>
        <v>41.38</v>
      </c>
      <c r="Q1830" s="10" t="s">
        <v>8308</v>
      </c>
      <c r="R1830" t="s">
        <v>8313</v>
      </c>
      <c r="S1830" s="15">
        <f>(((I1830/60)/60)/24)+DATE(1970,1,1)</f>
        <v>40600.24800925926</v>
      </c>
    </row>
    <row r="1831" spans="1:19" ht="60" x14ac:dyDescent="0.25">
      <c r="A1831">
        <v>412</v>
      </c>
      <c r="B1831" s="3" t="s">
        <v>413</v>
      </c>
      <c r="C1831" s="3" t="s">
        <v>4522</v>
      </c>
      <c r="D1831" s="6">
        <v>2500</v>
      </c>
      <c r="E1831" s="8">
        <v>3171</v>
      </c>
      <c r="F1831" t="s">
        <v>8218</v>
      </c>
      <c r="G1831" t="s">
        <v>8223</v>
      </c>
      <c r="H1831" t="s">
        <v>8245</v>
      </c>
      <c r="I1831">
        <v>1343238578</v>
      </c>
      <c r="J1831">
        <v>1341856178</v>
      </c>
      <c r="K1831" t="b">
        <v>0</v>
      </c>
      <c r="L1831">
        <v>55</v>
      </c>
      <c r="M1831" t="b">
        <v>1</v>
      </c>
      <c r="N1831" t="s">
        <v>8267</v>
      </c>
      <c r="O1831">
        <f>ROUND(E1831/D1831*100,0)</f>
        <v>127</v>
      </c>
      <c r="P1831">
        <f>IFERROR(ROUND(E1831/L1831,2),0)</f>
        <v>57.65</v>
      </c>
      <c r="Q1831" s="10" t="s">
        <v>8308</v>
      </c>
      <c r="R1831" t="s">
        <v>8313</v>
      </c>
      <c r="S1831" s="15">
        <f>(((I1831/60)/60)/24)+DATE(1970,1,1)</f>
        <v>41115.742800925924</v>
      </c>
    </row>
    <row r="1832" spans="1:19" ht="60" x14ac:dyDescent="0.25">
      <c r="A1832">
        <v>649</v>
      </c>
      <c r="B1832" s="3" t="s">
        <v>650</v>
      </c>
      <c r="C1832" s="3" t="s">
        <v>4759</v>
      </c>
      <c r="D1832" s="6">
        <v>2500</v>
      </c>
      <c r="E1832" s="8">
        <v>3499</v>
      </c>
      <c r="F1832" t="s">
        <v>8218</v>
      </c>
      <c r="G1832" t="s">
        <v>8223</v>
      </c>
      <c r="H1832" t="s">
        <v>8245</v>
      </c>
      <c r="I1832">
        <v>1410904413</v>
      </c>
      <c r="J1832">
        <v>1409090013</v>
      </c>
      <c r="K1832" t="b">
        <v>0</v>
      </c>
      <c r="L1832">
        <v>82</v>
      </c>
      <c r="M1832" t="b">
        <v>1</v>
      </c>
      <c r="N1832" t="s">
        <v>8271</v>
      </c>
      <c r="O1832">
        <f>ROUND(E1832/D1832*100,0)</f>
        <v>140</v>
      </c>
      <c r="P1832">
        <f>IFERROR(ROUND(E1832/L1832,2),0)</f>
        <v>42.67</v>
      </c>
      <c r="Q1832" s="10" t="s">
        <v>8317</v>
      </c>
      <c r="R1832" t="s">
        <v>8319</v>
      </c>
      <c r="S1832" s="15">
        <f>(((I1832/60)/60)/24)+DATE(1970,1,1)</f>
        <v>41898.912187499998</v>
      </c>
    </row>
    <row r="1833" spans="1:19" ht="60" x14ac:dyDescent="0.25">
      <c r="A1833">
        <v>726</v>
      </c>
      <c r="B1833" s="3" t="s">
        <v>727</v>
      </c>
      <c r="C1833" s="3" t="s">
        <v>4836</v>
      </c>
      <c r="D1833" s="6">
        <v>2500</v>
      </c>
      <c r="E1833" s="8">
        <v>2535</v>
      </c>
      <c r="F1833" t="s">
        <v>8218</v>
      </c>
      <c r="G1833" t="s">
        <v>8223</v>
      </c>
      <c r="H1833" t="s">
        <v>8245</v>
      </c>
      <c r="I1833">
        <v>1365728487</v>
      </c>
      <c r="J1833">
        <v>1363136487</v>
      </c>
      <c r="K1833" t="b">
        <v>0</v>
      </c>
      <c r="L1833">
        <v>35</v>
      </c>
      <c r="M1833" t="b">
        <v>1</v>
      </c>
      <c r="N1833" t="s">
        <v>8272</v>
      </c>
      <c r="O1833">
        <f>ROUND(E1833/D1833*100,0)</f>
        <v>101</v>
      </c>
      <c r="P1833">
        <f>IFERROR(ROUND(E1833/L1833,2),0)</f>
        <v>72.430000000000007</v>
      </c>
      <c r="Q1833" s="10" t="s">
        <v>8320</v>
      </c>
      <c r="R1833" t="s">
        <v>8321</v>
      </c>
      <c r="S1833" s="15">
        <f>(((I1833/60)/60)/24)+DATE(1970,1,1)</f>
        <v>41376.042673611111</v>
      </c>
    </row>
    <row r="1834" spans="1:19" ht="60" x14ac:dyDescent="0.25">
      <c r="A1834">
        <v>733</v>
      </c>
      <c r="B1834" s="3" t="s">
        <v>734</v>
      </c>
      <c r="C1834" s="3" t="s">
        <v>4843</v>
      </c>
      <c r="D1834" s="6">
        <v>2500</v>
      </c>
      <c r="E1834" s="8">
        <v>3012</v>
      </c>
      <c r="F1834" t="s">
        <v>8218</v>
      </c>
      <c r="G1834" t="s">
        <v>8224</v>
      </c>
      <c r="H1834" t="s">
        <v>8246</v>
      </c>
      <c r="I1834">
        <v>1387533892</v>
      </c>
      <c r="J1834">
        <v>1384941892</v>
      </c>
      <c r="K1834" t="b">
        <v>0</v>
      </c>
      <c r="L1834">
        <v>169</v>
      </c>
      <c r="M1834" t="b">
        <v>1</v>
      </c>
      <c r="N1834" t="s">
        <v>8272</v>
      </c>
      <c r="O1834">
        <f>ROUND(E1834/D1834*100,0)</f>
        <v>120</v>
      </c>
      <c r="P1834">
        <f>IFERROR(ROUND(E1834/L1834,2),0)</f>
        <v>17.82</v>
      </c>
      <c r="Q1834" s="10" t="s">
        <v>8320</v>
      </c>
      <c r="R1834" t="s">
        <v>8321</v>
      </c>
      <c r="S1834" s="15">
        <f>(((I1834/60)/60)/24)+DATE(1970,1,1)</f>
        <v>41628.420046296298</v>
      </c>
    </row>
    <row r="1835" spans="1:19" ht="45" x14ac:dyDescent="0.25">
      <c r="A1835">
        <v>755</v>
      </c>
      <c r="B1835" s="3" t="s">
        <v>756</v>
      </c>
      <c r="C1835" s="3" t="s">
        <v>4865</v>
      </c>
      <c r="D1835" s="6">
        <v>2500</v>
      </c>
      <c r="E1835" s="8">
        <v>2547.69</v>
      </c>
      <c r="F1835" t="s">
        <v>8218</v>
      </c>
      <c r="G1835" t="s">
        <v>8223</v>
      </c>
      <c r="H1835" t="s">
        <v>8245</v>
      </c>
      <c r="I1835">
        <v>1369010460</v>
      </c>
      <c r="J1835">
        <v>1366381877</v>
      </c>
      <c r="K1835" t="b">
        <v>0</v>
      </c>
      <c r="L1835">
        <v>68</v>
      </c>
      <c r="M1835" t="b">
        <v>1</v>
      </c>
      <c r="N1835" t="s">
        <v>8272</v>
      </c>
      <c r="O1835">
        <f>ROUND(E1835/D1835*100,0)</f>
        <v>102</v>
      </c>
      <c r="P1835">
        <f>IFERROR(ROUND(E1835/L1835,2),0)</f>
        <v>37.47</v>
      </c>
      <c r="Q1835" s="10" t="s">
        <v>8320</v>
      </c>
      <c r="R1835" t="s">
        <v>8321</v>
      </c>
      <c r="S1835" s="15">
        <f>(((I1835/60)/60)/24)+DATE(1970,1,1)</f>
        <v>41414.02847222222</v>
      </c>
    </row>
    <row r="1836" spans="1:19" ht="45" x14ac:dyDescent="0.25">
      <c r="A1836">
        <v>758</v>
      </c>
      <c r="B1836" s="3" t="s">
        <v>759</v>
      </c>
      <c r="C1836" s="3" t="s">
        <v>4868</v>
      </c>
      <c r="D1836" s="6">
        <v>2500</v>
      </c>
      <c r="E1836" s="8">
        <v>2550</v>
      </c>
      <c r="F1836" t="s">
        <v>8218</v>
      </c>
      <c r="G1836" t="s">
        <v>8223</v>
      </c>
      <c r="H1836" t="s">
        <v>8245</v>
      </c>
      <c r="I1836">
        <v>1286568268</v>
      </c>
      <c r="J1836">
        <v>1283976268</v>
      </c>
      <c r="K1836" t="b">
        <v>0</v>
      </c>
      <c r="L1836">
        <v>19</v>
      </c>
      <c r="M1836" t="b">
        <v>1</v>
      </c>
      <c r="N1836" t="s">
        <v>8272</v>
      </c>
      <c r="O1836">
        <f>ROUND(E1836/D1836*100,0)</f>
        <v>102</v>
      </c>
      <c r="P1836">
        <f>IFERROR(ROUND(E1836/L1836,2),0)</f>
        <v>134.21</v>
      </c>
      <c r="Q1836" s="10" t="s">
        <v>8320</v>
      </c>
      <c r="R1836" t="s">
        <v>8321</v>
      </c>
      <c r="S1836" s="15">
        <f>(((I1836/60)/60)/24)+DATE(1970,1,1)</f>
        <v>40459.836435185185</v>
      </c>
    </row>
    <row r="1837" spans="1:19" ht="30" x14ac:dyDescent="0.25">
      <c r="A1837">
        <v>792</v>
      </c>
      <c r="B1837" s="3" t="s">
        <v>793</v>
      </c>
      <c r="C1837" s="3" t="s">
        <v>4902</v>
      </c>
      <c r="D1837" s="6">
        <v>2500</v>
      </c>
      <c r="E1837" s="8">
        <v>2511.11</v>
      </c>
      <c r="F1837" t="s">
        <v>8218</v>
      </c>
      <c r="G1837" t="s">
        <v>8223</v>
      </c>
      <c r="H1837" t="s">
        <v>8245</v>
      </c>
      <c r="I1837">
        <v>1383861483</v>
      </c>
      <c r="J1837">
        <v>1381265883</v>
      </c>
      <c r="K1837" t="b">
        <v>0</v>
      </c>
      <c r="L1837">
        <v>60</v>
      </c>
      <c r="M1837" t="b">
        <v>1</v>
      </c>
      <c r="N1837" t="s">
        <v>8274</v>
      </c>
      <c r="O1837">
        <f>ROUND(E1837/D1837*100,0)</f>
        <v>100</v>
      </c>
      <c r="P1837">
        <f>IFERROR(ROUND(E1837/L1837,2),0)</f>
        <v>41.85</v>
      </c>
      <c r="Q1837" s="10" t="s">
        <v>8323</v>
      </c>
      <c r="R1837" t="s">
        <v>8324</v>
      </c>
      <c r="S1837" s="15">
        <f>(((I1837/60)/60)/24)+DATE(1970,1,1)</f>
        <v>41585.915312500001</v>
      </c>
    </row>
    <row r="1838" spans="1:19" ht="45" x14ac:dyDescent="0.25">
      <c r="A1838">
        <v>837</v>
      </c>
      <c r="B1838" s="3" t="s">
        <v>838</v>
      </c>
      <c r="C1838" s="3" t="s">
        <v>4947</v>
      </c>
      <c r="D1838" s="6">
        <v>2500</v>
      </c>
      <c r="E1838" s="8">
        <v>3045</v>
      </c>
      <c r="F1838" t="s">
        <v>8218</v>
      </c>
      <c r="G1838" t="s">
        <v>8223</v>
      </c>
      <c r="H1838" t="s">
        <v>8245</v>
      </c>
      <c r="I1838">
        <v>1398988662</v>
      </c>
      <c r="J1838">
        <v>1396396662</v>
      </c>
      <c r="K1838" t="b">
        <v>0</v>
      </c>
      <c r="L1838">
        <v>62</v>
      </c>
      <c r="M1838" t="b">
        <v>1</v>
      </c>
      <c r="N1838" t="s">
        <v>8274</v>
      </c>
      <c r="O1838">
        <f>ROUND(E1838/D1838*100,0)</f>
        <v>122</v>
      </c>
      <c r="P1838">
        <f>IFERROR(ROUND(E1838/L1838,2),0)</f>
        <v>49.11</v>
      </c>
      <c r="Q1838" s="10" t="s">
        <v>8323</v>
      </c>
      <c r="R1838" t="s">
        <v>8324</v>
      </c>
      <c r="S1838" s="15">
        <f>(((I1838/60)/60)/24)+DATE(1970,1,1)</f>
        <v>41760.998402777775</v>
      </c>
    </row>
    <row r="1839" spans="1:19" ht="45" x14ac:dyDescent="0.25">
      <c r="A1839">
        <v>842</v>
      </c>
      <c r="B1839" s="3" t="s">
        <v>843</v>
      </c>
      <c r="C1839" s="3" t="s">
        <v>4952</v>
      </c>
      <c r="D1839" s="6">
        <v>2500</v>
      </c>
      <c r="E1839" s="8">
        <v>2608</v>
      </c>
      <c r="F1839" t="s">
        <v>8218</v>
      </c>
      <c r="G1839" t="s">
        <v>8228</v>
      </c>
      <c r="H1839" t="s">
        <v>8250</v>
      </c>
      <c r="I1839">
        <v>1381723140</v>
      </c>
      <c r="J1839">
        <v>1378735983</v>
      </c>
      <c r="K1839" t="b">
        <v>1</v>
      </c>
      <c r="L1839">
        <v>39</v>
      </c>
      <c r="M1839" t="b">
        <v>1</v>
      </c>
      <c r="N1839" t="s">
        <v>8275</v>
      </c>
      <c r="O1839">
        <f>ROUND(E1839/D1839*100,0)</f>
        <v>104</v>
      </c>
      <c r="P1839">
        <f>IFERROR(ROUND(E1839/L1839,2),0)</f>
        <v>66.87</v>
      </c>
      <c r="Q1839" s="10" t="s">
        <v>8323</v>
      </c>
      <c r="R1839" t="s">
        <v>8325</v>
      </c>
      <c r="S1839" s="15">
        <f>(((I1839/60)/60)/24)+DATE(1970,1,1)</f>
        <v>41561.165972222225</v>
      </c>
    </row>
    <row r="1840" spans="1:19" ht="60" x14ac:dyDescent="0.25">
      <c r="A1840">
        <v>1212</v>
      </c>
      <c r="B1840" s="3" t="s">
        <v>1213</v>
      </c>
      <c r="C1840" s="3" t="s">
        <v>5322</v>
      </c>
      <c r="D1840" s="6">
        <v>2500</v>
      </c>
      <c r="E1840" s="8">
        <v>3226</v>
      </c>
      <c r="F1840" t="s">
        <v>8218</v>
      </c>
      <c r="G1840" t="s">
        <v>8223</v>
      </c>
      <c r="H1840" t="s">
        <v>8245</v>
      </c>
      <c r="I1840">
        <v>1448586000</v>
      </c>
      <c r="J1840">
        <v>1447195695</v>
      </c>
      <c r="K1840" t="b">
        <v>0</v>
      </c>
      <c r="L1840">
        <v>83</v>
      </c>
      <c r="M1840" t="b">
        <v>1</v>
      </c>
      <c r="N1840" t="s">
        <v>8283</v>
      </c>
      <c r="O1840">
        <f>ROUND(E1840/D1840*100,0)</f>
        <v>129</v>
      </c>
      <c r="P1840">
        <f>IFERROR(ROUND(E1840/L1840,2),0)</f>
        <v>38.869999999999997</v>
      </c>
      <c r="Q1840" s="10" t="s">
        <v>8336</v>
      </c>
      <c r="R1840" t="s">
        <v>8337</v>
      </c>
      <c r="S1840" s="15">
        <f>(((I1840/60)/60)/24)+DATE(1970,1,1)</f>
        <v>42335.041666666672</v>
      </c>
    </row>
    <row r="1841" spans="1:19" ht="45" x14ac:dyDescent="0.25">
      <c r="A1841">
        <v>1248</v>
      </c>
      <c r="B1841" s="3" t="s">
        <v>1249</v>
      </c>
      <c r="C1841" s="3" t="s">
        <v>5358</v>
      </c>
      <c r="D1841" s="6">
        <v>2500</v>
      </c>
      <c r="E1841" s="8">
        <v>3791</v>
      </c>
      <c r="F1841" t="s">
        <v>8218</v>
      </c>
      <c r="G1841" t="s">
        <v>8223</v>
      </c>
      <c r="H1841" t="s">
        <v>8245</v>
      </c>
      <c r="I1841">
        <v>1402642740</v>
      </c>
      <c r="J1841">
        <v>1399563953</v>
      </c>
      <c r="K1841" t="b">
        <v>1</v>
      </c>
      <c r="L1841">
        <v>59</v>
      </c>
      <c r="M1841" t="b">
        <v>1</v>
      </c>
      <c r="N1841" t="s">
        <v>8274</v>
      </c>
      <c r="O1841">
        <f>ROUND(E1841/D1841*100,0)</f>
        <v>152</v>
      </c>
      <c r="P1841">
        <f>IFERROR(ROUND(E1841/L1841,2),0)</f>
        <v>64.25</v>
      </c>
      <c r="Q1841" s="10" t="s">
        <v>8323</v>
      </c>
      <c r="R1841" t="s">
        <v>8324</v>
      </c>
      <c r="S1841" s="15">
        <f>(((I1841/60)/60)/24)+DATE(1970,1,1)</f>
        <v>41803.290972222225</v>
      </c>
    </row>
    <row r="1842" spans="1:19" ht="45" x14ac:dyDescent="0.25">
      <c r="A1842">
        <v>1259</v>
      </c>
      <c r="B1842" s="3" t="s">
        <v>1260</v>
      </c>
      <c r="C1842" s="3" t="s">
        <v>5369</v>
      </c>
      <c r="D1842" s="6">
        <v>2500</v>
      </c>
      <c r="E1842" s="8">
        <v>2606</v>
      </c>
      <c r="F1842" t="s">
        <v>8218</v>
      </c>
      <c r="G1842" t="s">
        <v>8223</v>
      </c>
      <c r="H1842" t="s">
        <v>8245</v>
      </c>
      <c r="I1842">
        <v>1402286340</v>
      </c>
      <c r="J1842">
        <v>1399504664</v>
      </c>
      <c r="K1842" t="b">
        <v>1</v>
      </c>
      <c r="L1842">
        <v>96</v>
      </c>
      <c r="M1842" t="b">
        <v>1</v>
      </c>
      <c r="N1842" t="s">
        <v>8274</v>
      </c>
      <c r="O1842">
        <f>ROUND(E1842/D1842*100,0)</f>
        <v>104</v>
      </c>
      <c r="P1842">
        <f>IFERROR(ROUND(E1842/L1842,2),0)</f>
        <v>27.15</v>
      </c>
      <c r="Q1842" s="10" t="s">
        <v>8323</v>
      </c>
      <c r="R1842" t="s">
        <v>8324</v>
      </c>
      <c r="S1842" s="15">
        <f>(((I1842/60)/60)/24)+DATE(1970,1,1)</f>
        <v>41799.165972222225</v>
      </c>
    </row>
    <row r="1843" spans="1:19" ht="60" x14ac:dyDescent="0.25">
      <c r="A1843">
        <v>1295</v>
      </c>
      <c r="B1843" s="3" t="s">
        <v>1296</v>
      </c>
      <c r="C1843" s="3" t="s">
        <v>5405</v>
      </c>
      <c r="D1843" s="6">
        <v>2500</v>
      </c>
      <c r="E1843" s="8">
        <v>2549</v>
      </c>
      <c r="F1843" t="s">
        <v>8218</v>
      </c>
      <c r="G1843" t="s">
        <v>8224</v>
      </c>
      <c r="H1843" t="s">
        <v>8246</v>
      </c>
      <c r="I1843">
        <v>1438189200</v>
      </c>
      <c r="J1843">
        <v>1435585497</v>
      </c>
      <c r="K1843" t="b">
        <v>0</v>
      </c>
      <c r="L1843">
        <v>64</v>
      </c>
      <c r="M1843" t="b">
        <v>1</v>
      </c>
      <c r="N1843" t="s">
        <v>8269</v>
      </c>
      <c r="O1843">
        <f>ROUND(E1843/D1843*100,0)</f>
        <v>102</v>
      </c>
      <c r="P1843">
        <f>IFERROR(ROUND(E1843/L1843,2),0)</f>
        <v>39.83</v>
      </c>
      <c r="Q1843" s="10" t="s">
        <v>8315</v>
      </c>
      <c r="R1843" t="s">
        <v>8316</v>
      </c>
      <c r="S1843" s="15">
        <f>(((I1843/60)/60)/24)+DATE(1970,1,1)</f>
        <v>42214.708333333328</v>
      </c>
    </row>
    <row r="1844" spans="1:19" ht="45" x14ac:dyDescent="0.25">
      <c r="A1844">
        <v>1302</v>
      </c>
      <c r="B1844" s="3" t="s">
        <v>1303</v>
      </c>
      <c r="C1844" s="3" t="s">
        <v>5412</v>
      </c>
      <c r="D1844" s="6">
        <v>2500</v>
      </c>
      <c r="E1844" s="8">
        <v>2500</v>
      </c>
      <c r="F1844" t="s">
        <v>8218</v>
      </c>
      <c r="G1844" t="s">
        <v>8223</v>
      </c>
      <c r="H1844" t="s">
        <v>8245</v>
      </c>
      <c r="I1844">
        <v>1480559011</v>
      </c>
      <c r="J1844">
        <v>1477963411</v>
      </c>
      <c r="K1844" t="b">
        <v>0</v>
      </c>
      <c r="L1844">
        <v>50</v>
      </c>
      <c r="M1844" t="b">
        <v>1</v>
      </c>
      <c r="N1844" t="s">
        <v>8269</v>
      </c>
      <c r="O1844">
        <f>ROUND(E1844/D1844*100,0)</f>
        <v>100</v>
      </c>
      <c r="P1844">
        <f>IFERROR(ROUND(E1844/L1844,2),0)</f>
        <v>50</v>
      </c>
      <c r="Q1844" s="10" t="s">
        <v>8315</v>
      </c>
      <c r="R1844" t="s">
        <v>8316</v>
      </c>
      <c r="S1844" s="15">
        <f>(((I1844/60)/60)/24)+DATE(1970,1,1)</f>
        <v>42705.099664351852</v>
      </c>
    </row>
    <row r="1845" spans="1:19" ht="60" x14ac:dyDescent="0.25">
      <c r="A1845">
        <v>1347</v>
      </c>
      <c r="B1845" s="3" t="s">
        <v>1348</v>
      </c>
      <c r="C1845" s="3" t="s">
        <v>5457</v>
      </c>
      <c r="D1845" s="6">
        <v>2500</v>
      </c>
      <c r="E1845" s="8">
        <v>2555</v>
      </c>
      <c r="F1845" t="s">
        <v>8218</v>
      </c>
      <c r="G1845" t="s">
        <v>8223</v>
      </c>
      <c r="H1845" t="s">
        <v>8245</v>
      </c>
      <c r="I1845">
        <v>1425741525</v>
      </c>
      <c r="J1845">
        <v>1423149525</v>
      </c>
      <c r="K1845" t="b">
        <v>0</v>
      </c>
      <c r="L1845">
        <v>31</v>
      </c>
      <c r="M1845" t="b">
        <v>1</v>
      </c>
      <c r="N1845" t="s">
        <v>8272</v>
      </c>
      <c r="O1845">
        <f>ROUND(E1845/D1845*100,0)</f>
        <v>102</v>
      </c>
      <c r="P1845">
        <f>IFERROR(ROUND(E1845/L1845,2),0)</f>
        <v>82.42</v>
      </c>
      <c r="Q1845" s="10" t="s">
        <v>8320</v>
      </c>
      <c r="R1845" t="s">
        <v>8321</v>
      </c>
      <c r="S1845" s="15">
        <f>(((I1845/60)/60)/24)+DATE(1970,1,1)</f>
        <v>42070.638020833328</v>
      </c>
    </row>
    <row r="1846" spans="1:19" ht="60" x14ac:dyDescent="0.25">
      <c r="A1846">
        <v>1355</v>
      </c>
      <c r="B1846" s="3" t="s">
        <v>1356</v>
      </c>
      <c r="C1846" s="3" t="s">
        <v>5465</v>
      </c>
      <c r="D1846" s="6">
        <v>2500</v>
      </c>
      <c r="E1846" s="8">
        <v>3067</v>
      </c>
      <c r="F1846" t="s">
        <v>8218</v>
      </c>
      <c r="G1846" t="s">
        <v>8224</v>
      </c>
      <c r="H1846" t="s">
        <v>8246</v>
      </c>
      <c r="I1846">
        <v>1354269600</v>
      </c>
      <c r="J1846">
        <v>1351663605</v>
      </c>
      <c r="K1846" t="b">
        <v>0</v>
      </c>
      <c r="L1846">
        <v>121</v>
      </c>
      <c r="M1846" t="b">
        <v>1</v>
      </c>
      <c r="N1846" t="s">
        <v>8272</v>
      </c>
      <c r="O1846">
        <f>ROUND(E1846/D1846*100,0)</f>
        <v>123</v>
      </c>
      <c r="P1846">
        <f>IFERROR(ROUND(E1846/L1846,2),0)</f>
        <v>25.35</v>
      </c>
      <c r="Q1846" s="10" t="s">
        <v>8320</v>
      </c>
      <c r="R1846" t="s">
        <v>8321</v>
      </c>
      <c r="S1846" s="15">
        <f>(((I1846/60)/60)/24)+DATE(1970,1,1)</f>
        <v>41243.416666666664</v>
      </c>
    </row>
    <row r="1847" spans="1:19" ht="45" x14ac:dyDescent="0.25">
      <c r="A1847">
        <v>1392</v>
      </c>
      <c r="B1847" s="3" t="s">
        <v>1393</v>
      </c>
      <c r="C1847" s="3" t="s">
        <v>5502</v>
      </c>
      <c r="D1847" s="6">
        <v>2500</v>
      </c>
      <c r="E1847" s="8">
        <v>2841</v>
      </c>
      <c r="F1847" t="s">
        <v>8218</v>
      </c>
      <c r="G1847" t="s">
        <v>8223</v>
      </c>
      <c r="H1847" t="s">
        <v>8245</v>
      </c>
      <c r="I1847">
        <v>1456976586</v>
      </c>
      <c r="J1847">
        <v>1454298186</v>
      </c>
      <c r="K1847" t="b">
        <v>0</v>
      </c>
      <c r="L1847">
        <v>104</v>
      </c>
      <c r="M1847" t="b">
        <v>1</v>
      </c>
      <c r="N1847" t="s">
        <v>8274</v>
      </c>
      <c r="O1847">
        <f>ROUND(E1847/D1847*100,0)</f>
        <v>114</v>
      </c>
      <c r="P1847">
        <f>IFERROR(ROUND(E1847/L1847,2),0)</f>
        <v>27.32</v>
      </c>
      <c r="Q1847" s="10" t="s">
        <v>8323</v>
      </c>
      <c r="R1847" t="s">
        <v>8324</v>
      </c>
      <c r="S1847" s="15">
        <f>(((I1847/60)/60)/24)+DATE(1970,1,1)</f>
        <v>42432.154930555553</v>
      </c>
    </row>
    <row r="1848" spans="1:19" ht="60" x14ac:dyDescent="0.25">
      <c r="A1848">
        <v>1401</v>
      </c>
      <c r="B1848" s="3" t="s">
        <v>1402</v>
      </c>
      <c r="C1848" s="3" t="s">
        <v>5511</v>
      </c>
      <c r="D1848" s="6">
        <v>2500</v>
      </c>
      <c r="E1848" s="8">
        <v>12413</v>
      </c>
      <c r="F1848" t="s">
        <v>8218</v>
      </c>
      <c r="G1848" t="s">
        <v>8223</v>
      </c>
      <c r="H1848" t="s">
        <v>8245</v>
      </c>
      <c r="I1848">
        <v>1369612474</v>
      </c>
      <c r="J1848">
        <v>1367798074</v>
      </c>
      <c r="K1848" t="b">
        <v>0</v>
      </c>
      <c r="L1848">
        <v>240</v>
      </c>
      <c r="M1848" t="b">
        <v>1</v>
      </c>
      <c r="N1848" t="s">
        <v>8274</v>
      </c>
      <c r="O1848">
        <f>ROUND(E1848/D1848*100,0)</f>
        <v>497</v>
      </c>
      <c r="P1848">
        <f>IFERROR(ROUND(E1848/L1848,2),0)</f>
        <v>51.72</v>
      </c>
      <c r="Q1848" s="10" t="s">
        <v>8323</v>
      </c>
      <c r="R1848" t="s">
        <v>8324</v>
      </c>
      <c r="S1848" s="15">
        <f>(((I1848/60)/60)/24)+DATE(1970,1,1)</f>
        <v>41420.99622685185</v>
      </c>
    </row>
    <row r="1849" spans="1:19" ht="60" x14ac:dyDescent="0.25">
      <c r="A1849">
        <v>1402</v>
      </c>
      <c r="B1849" s="3" t="s">
        <v>1403</v>
      </c>
      <c r="C1849" s="3" t="s">
        <v>5512</v>
      </c>
      <c r="D1849" s="6">
        <v>2500</v>
      </c>
      <c r="E1849" s="8">
        <v>2729</v>
      </c>
      <c r="F1849" t="s">
        <v>8218</v>
      </c>
      <c r="G1849" t="s">
        <v>8224</v>
      </c>
      <c r="H1849" t="s">
        <v>8246</v>
      </c>
      <c r="I1849">
        <v>1430439411</v>
      </c>
      <c r="J1849">
        <v>1425259011</v>
      </c>
      <c r="K1849" t="b">
        <v>0</v>
      </c>
      <c r="L1849">
        <v>113</v>
      </c>
      <c r="M1849" t="b">
        <v>1</v>
      </c>
      <c r="N1849" t="s">
        <v>8274</v>
      </c>
      <c r="O1849">
        <f>ROUND(E1849/D1849*100,0)</f>
        <v>109</v>
      </c>
      <c r="P1849">
        <f>IFERROR(ROUND(E1849/L1849,2),0)</f>
        <v>24.15</v>
      </c>
      <c r="Q1849" s="10" t="s">
        <v>8323</v>
      </c>
      <c r="R1849" t="s">
        <v>8324</v>
      </c>
      <c r="S1849" s="15">
        <f>(((I1849/60)/60)/24)+DATE(1970,1,1)</f>
        <v>42125.011701388896</v>
      </c>
    </row>
    <row r="1850" spans="1:19" ht="45" x14ac:dyDescent="0.25">
      <c r="A1850">
        <v>1601</v>
      </c>
      <c r="B1850" s="3" t="s">
        <v>1602</v>
      </c>
      <c r="C1850" s="3" t="s">
        <v>5711</v>
      </c>
      <c r="D1850" s="6">
        <v>2500</v>
      </c>
      <c r="E1850" s="8">
        <v>2706.23</v>
      </c>
      <c r="F1850" t="s">
        <v>8218</v>
      </c>
      <c r="G1850" t="s">
        <v>8223</v>
      </c>
      <c r="H1850" t="s">
        <v>8245</v>
      </c>
      <c r="I1850">
        <v>1304561633</v>
      </c>
      <c r="J1850">
        <v>1301969633</v>
      </c>
      <c r="K1850" t="b">
        <v>0</v>
      </c>
      <c r="L1850">
        <v>56</v>
      </c>
      <c r="M1850" t="b">
        <v>1</v>
      </c>
      <c r="N1850" t="s">
        <v>8274</v>
      </c>
      <c r="O1850">
        <f>ROUND(E1850/D1850*100,0)</f>
        <v>108</v>
      </c>
      <c r="P1850">
        <f>IFERROR(ROUND(E1850/L1850,2),0)</f>
        <v>48.33</v>
      </c>
      <c r="Q1850" s="10" t="s">
        <v>8323</v>
      </c>
      <c r="R1850" t="s">
        <v>8324</v>
      </c>
      <c r="S1850" s="15">
        <f>(((I1850/60)/60)/24)+DATE(1970,1,1)</f>
        <v>40668.092974537038</v>
      </c>
    </row>
    <row r="1851" spans="1:19" ht="30" x14ac:dyDescent="0.25">
      <c r="A1851">
        <v>1641</v>
      </c>
      <c r="B1851" s="3" t="s">
        <v>1642</v>
      </c>
      <c r="C1851" s="3" t="s">
        <v>5751</v>
      </c>
      <c r="D1851" s="6">
        <v>2500</v>
      </c>
      <c r="E1851" s="8">
        <v>2535</v>
      </c>
      <c r="F1851" t="s">
        <v>8218</v>
      </c>
      <c r="G1851" t="s">
        <v>8223</v>
      </c>
      <c r="H1851" t="s">
        <v>8245</v>
      </c>
      <c r="I1851">
        <v>1418998744</v>
      </c>
      <c r="J1851">
        <v>1416406744</v>
      </c>
      <c r="K1851" t="b">
        <v>0</v>
      </c>
      <c r="L1851">
        <v>26</v>
      </c>
      <c r="M1851" t="b">
        <v>1</v>
      </c>
      <c r="N1851" t="s">
        <v>8290</v>
      </c>
      <c r="O1851">
        <f>ROUND(E1851/D1851*100,0)</f>
        <v>101</v>
      </c>
      <c r="P1851">
        <f>IFERROR(ROUND(E1851/L1851,2),0)</f>
        <v>97.5</v>
      </c>
      <c r="Q1851" s="10" t="s">
        <v>8323</v>
      </c>
      <c r="R1851" t="s">
        <v>8344</v>
      </c>
      <c r="S1851" s="15">
        <f>(((I1851/60)/60)/24)+DATE(1970,1,1)</f>
        <v>41992.596574074079</v>
      </c>
    </row>
    <row r="1852" spans="1:19" ht="45" x14ac:dyDescent="0.25">
      <c r="A1852">
        <v>1664</v>
      </c>
      <c r="B1852" s="3" t="s">
        <v>1665</v>
      </c>
      <c r="C1852" s="3" t="s">
        <v>5774</v>
      </c>
      <c r="D1852" s="6">
        <v>2500</v>
      </c>
      <c r="E1852" s="8">
        <v>3060.22</v>
      </c>
      <c r="F1852" t="s">
        <v>8218</v>
      </c>
      <c r="G1852" t="s">
        <v>8223</v>
      </c>
      <c r="H1852" t="s">
        <v>8245</v>
      </c>
      <c r="I1852">
        <v>1331870340</v>
      </c>
      <c r="J1852">
        <v>1328033818</v>
      </c>
      <c r="K1852" t="b">
        <v>0</v>
      </c>
      <c r="L1852">
        <v>89</v>
      </c>
      <c r="M1852" t="b">
        <v>1</v>
      </c>
      <c r="N1852" t="s">
        <v>8290</v>
      </c>
      <c r="O1852">
        <f>ROUND(E1852/D1852*100,0)</f>
        <v>122</v>
      </c>
      <c r="P1852">
        <f>IFERROR(ROUND(E1852/L1852,2),0)</f>
        <v>34.380000000000003</v>
      </c>
      <c r="Q1852" s="10" t="s">
        <v>8323</v>
      </c>
      <c r="R1852" t="s">
        <v>8344</v>
      </c>
      <c r="S1852" s="15">
        <f>(((I1852/60)/60)/24)+DATE(1970,1,1)</f>
        <v>40984.165972222225</v>
      </c>
    </row>
    <row r="1853" spans="1:19" ht="45" x14ac:dyDescent="0.25">
      <c r="A1853">
        <v>1666</v>
      </c>
      <c r="B1853" s="3" t="s">
        <v>1667</v>
      </c>
      <c r="C1853" s="3" t="s">
        <v>5776</v>
      </c>
      <c r="D1853" s="6">
        <v>2500</v>
      </c>
      <c r="E1853" s="8">
        <v>4022</v>
      </c>
      <c r="F1853" t="s">
        <v>8218</v>
      </c>
      <c r="G1853" t="s">
        <v>8223</v>
      </c>
      <c r="H1853" t="s">
        <v>8245</v>
      </c>
      <c r="I1853">
        <v>1364447073</v>
      </c>
      <c r="J1853">
        <v>1361858673</v>
      </c>
      <c r="K1853" t="b">
        <v>0</v>
      </c>
      <c r="L1853">
        <v>98</v>
      </c>
      <c r="M1853" t="b">
        <v>1</v>
      </c>
      <c r="N1853" t="s">
        <v>8290</v>
      </c>
      <c r="O1853">
        <f>ROUND(E1853/D1853*100,0)</f>
        <v>161</v>
      </c>
      <c r="P1853">
        <f>IFERROR(ROUND(E1853/L1853,2),0)</f>
        <v>41.04</v>
      </c>
      <c r="Q1853" s="10" t="s">
        <v>8323</v>
      </c>
      <c r="R1853" t="s">
        <v>8344</v>
      </c>
      <c r="S1853" s="15">
        <f>(((I1853/60)/60)/24)+DATE(1970,1,1)</f>
        <v>41361.211493055554</v>
      </c>
    </row>
    <row r="1854" spans="1:19" ht="45" x14ac:dyDescent="0.25">
      <c r="A1854">
        <v>1821</v>
      </c>
      <c r="B1854" s="3" t="s">
        <v>1822</v>
      </c>
      <c r="C1854" s="3" t="s">
        <v>5931</v>
      </c>
      <c r="D1854" s="6">
        <v>2500</v>
      </c>
      <c r="E1854" s="8">
        <v>3372.25</v>
      </c>
      <c r="F1854" t="s">
        <v>8218</v>
      </c>
      <c r="G1854" t="s">
        <v>8223</v>
      </c>
      <c r="H1854" t="s">
        <v>8245</v>
      </c>
      <c r="I1854">
        <v>1330760367</v>
      </c>
      <c r="J1854">
        <v>1326872367</v>
      </c>
      <c r="K1854" t="b">
        <v>0</v>
      </c>
      <c r="L1854">
        <v>57</v>
      </c>
      <c r="M1854" t="b">
        <v>1</v>
      </c>
      <c r="N1854" t="s">
        <v>8274</v>
      </c>
      <c r="O1854">
        <f>ROUND(E1854/D1854*100,0)</f>
        <v>135</v>
      </c>
      <c r="P1854">
        <f>IFERROR(ROUND(E1854/L1854,2),0)</f>
        <v>59.16</v>
      </c>
      <c r="Q1854" s="10" t="s">
        <v>8323</v>
      </c>
      <c r="R1854" t="s">
        <v>8324</v>
      </c>
      <c r="S1854" s="15">
        <f>(((I1854/60)/60)/24)+DATE(1970,1,1)</f>
        <v>40971.319062499999</v>
      </c>
    </row>
    <row r="1855" spans="1:19" ht="60" x14ac:dyDescent="0.25">
      <c r="A1855">
        <v>1847</v>
      </c>
      <c r="B1855" s="3" t="s">
        <v>1848</v>
      </c>
      <c r="C1855" s="3" t="s">
        <v>5957</v>
      </c>
      <c r="D1855" s="6">
        <v>2500</v>
      </c>
      <c r="E1855" s="8">
        <v>3022</v>
      </c>
      <c r="F1855" t="s">
        <v>8218</v>
      </c>
      <c r="G1855" t="s">
        <v>8223</v>
      </c>
      <c r="H1855" t="s">
        <v>8245</v>
      </c>
      <c r="I1855">
        <v>1429594832</v>
      </c>
      <c r="J1855">
        <v>1427780432</v>
      </c>
      <c r="K1855" t="b">
        <v>0</v>
      </c>
      <c r="L1855">
        <v>38</v>
      </c>
      <c r="M1855" t="b">
        <v>1</v>
      </c>
      <c r="N1855" t="s">
        <v>8274</v>
      </c>
      <c r="O1855">
        <f>ROUND(E1855/D1855*100,0)</f>
        <v>121</v>
      </c>
      <c r="P1855">
        <f>IFERROR(ROUND(E1855/L1855,2),0)</f>
        <v>79.53</v>
      </c>
      <c r="Q1855" s="10" t="s">
        <v>8323</v>
      </c>
      <c r="R1855" t="s">
        <v>8324</v>
      </c>
      <c r="S1855" s="15">
        <f>(((I1855/60)/60)/24)+DATE(1970,1,1)</f>
        <v>42115.236481481479</v>
      </c>
    </row>
    <row r="1856" spans="1:19" ht="60" x14ac:dyDescent="0.25">
      <c r="A1856">
        <v>1888</v>
      </c>
      <c r="B1856" s="3" t="s">
        <v>1889</v>
      </c>
      <c r="C1856" s="3" t="s">
        <v>5998</v>
      </c>
      <c r="D1856" s="6">
        <v>2500</v>
      </c>
      <c r="E1856" s="8">
        <v>4152</v>
      </c>
      <c r="F1856" t="s">
        <v>8218</v>
      </c>
      <c r="G1856" t="s">
        <v>8223</v>
      </c>
      <c r="H1856" t="s">
        <v>8245</v>
      </c>
      <c r="I1856">
        <v>1275368340</v>
      </c>
      <c r="J1856">
        <v>1272692732</v>
      </c>
      <c r="K1856" t="b">
        <v>0</v>
      </c>
      <c r="L1856">
        <v>89</v>
      </c>
      <c r="M1856" t="b">
        <v>1</v>
      </c>
      <c r="N1856" t="s">
        <v>8277</v>
      </c>
      <c r="O1856">
        <f>ROUND(E1856/D1856*100,0)</f>
        <v>166</v>
      </c>
      <c r="P1856">
        <f>IFERROR(ROUND(E1856/L1856,2),0)</f>
        <v>46.65</v>
      </c>
      <c r="Q1856" s="10" t="s">
        <v>8323</v>
      </c>
      <c r="R1856" t="s">
        <v>8327</v>
      </c>
      <c r="S1856" s="15">
        <f>(((I1856/60)/60)/24)+DATE(1970,1,1)</f>
        <v>40330.207638888889</v>
      </c>
    </row>
    <row r="1857" spans="1:19" ht="45" x14ac:dyDescent="0.25">
      <c r="A1857">
        <v>1893</v>
      </c>
      <c r="B1857" s="3" t="s">
        <v>1894</v>
      </c>
      <c r="C1857" s="3" t="s">
        <v>6003</v>
      </c>
      <c r="D1857" s="6">
        <v>2500</v>
      </c>
      <c r="E1857" s="8">
        <v>2600</v>
      </c>
      <c r="F1857" t="s">
        <v>8218</v>
      </c>
      <c r="G1857" t="s">
        <v>8223</v>
      </c>
      <c r="H1857" t="s">
        <v>8245</v>
      </c>
      <c r="I1857">
        <v>1302926340</v>
      </c>
      <c r="J1857">
        <v>1301524585</v>
      </c>
      <c r="K1857" t="b">
        <v>0</v>
      </c>
      <c r="L1857">
        <v>45</v>
      </c>
      <c r="M1857" t="b">
        <v>1</v>
      </c>
      <c r="N1857" t="s">
        <v>8277</v>
      </c>
      <c r="O1857">
        <f>ROUND(E1857/D1857*100,0)</f>
        <v>104</v>
      </c>
      <c r="P1857">
        <f>IFERROR(ROUND(E1857/L1857,2),0)</f>
        <v>57.78</v>
      </c>
      <c r="Q1857" s="10" t="s">
        <v>8323</v>
      </c>
      <c r="R1857" t="s">
        <v>8327</v>
      </c>
      <c r="S1857" s="15">
        <f>(((I1857/60)/60)/24)+DATE(1970,1,1)</f>
        <v>40649.165972222225</v>
      </c>
    </row>
    <row r="1858" spans="1:19" ht="60" x14ac:dyDescent="0.25">
      <c r="A1858">
        <v>1900</v>
      </c>
      <c r="B1858" s="3" t="s">
        <v>1901</v>
      </c>
      <c r="C1858" s="3" t="s">
        <v>6010</v>
      </c>
      <c r="D1858" s="6">
        <v>2500</v>
      </c>
      <c r="E1858" s="8">
        <v>2734.11</v>
      </c>
      <c r="F1858" t="s">
        <v>8218</v>
      </c>
      <c r="G1858" t="s">
        <v>8223</v>
      </c>
      <c r="H1858" t="s">
        <v>8245</v>
      </c>
      <c r="I1858">
        <v>1349517540</v>
      </c>
      <c r="J1858">
        <v>1347137731</v>
      </c>
      <c r="K1858" t="b">
        <v>0</v>
      </c>
      <c r="L1858">
        <v>54</v>
      </c>
      <c r="M1858" t="b">
        <v>1</v>
      </c>
      <c r="N1858" t="s">
        <v>8277</v>
      </c>
      <c r="O1858">
        <f>ROUND(E1858/D1858*100,0)</f>
        <v>109</v>
      </c>
      <c r="P1858">
        <f>IFERROR(ROUND(E1858/L1858,2),0)</f>
        <v>50.63</v>
      </c>
      <c r="Q1858" s="10" t="s">
        <v>8323</v>
      </c>
      <c r="R1858" t="s">
        <v>8327</v>
      </c>
      <c r="S1858" s="15">
        <f>(((I1858/60)/60)/24)+DATE(1970,1,1)</f>
        <v>41188.415972222225</v>
      </c>
    </row>
    <row r="1859" spans="1:19" ht="60" x14ac:dyDescent="0.25">
      <c r="A1859">
        <v>1935</v>
      </c>
      <c r="B1859" s="3" t="s">
        <v>1936</v>
      </c>
      <c r="C1859" s="3" t="s">
        <v>6045</v>
      </c>
      <c r="D1859" s="6">
        <v>2500</v>
      </c>
      <c r="E1859" s="8">
        <v>2710</v>
      </c>
      <c r="F1859" t="s">
        <v>8218</v>
      </c>
      <c r="G1859" t="s">
        <v>8223</v>
      </c>
      <c r="H1859" t="s">
        <v>8245</v>
      </c>
      <c r="I1859">
        <v>1403326740</v>
      </c>
      <c r="J1859">
        <v>1400106171</v>
      </c>
      <c r="K1859" t="b">
        <v>0</v>
      </c>
      <c r="L1859">
        <v>50</v>
      </c>
      <c r="M1859" t="b">
        <v>1</v>
      </c>
      <c r="N1859" t="s">
        <v>8277</v>
      </c>
      <c r="O1859">
        <f>ROUND(E1859/D1859*100,0)</f>
        <v>108</v>
      </c>
      <c r="P1859">
        <f>IFERROR(ROUND(E1859/L1859,2),0)</f>
        <v>54.2</v>
      </c>
      <c r="Q1859" s="10" t="s">
        <v>8323</v>
      </c>
      <c r="R1859" t="s">
        <v>8327</v>
      </c>
      <c r="S1859" s="15">
        <f>(((I1859/60)/60)/24)+DATE(1970,1,1)</f>
        <v>41811.207638888889</v>
      </c>
    </row>
    <row r="1860" spans="1:19" ht="60" x14ac:dyDescent="0.25">
      <c r="A1860">
        <v>1972</v>
      </c>
      <c r="B1860" s="3" t="s">
        <v>1973</v>
      </c>
      <c r="C1860" s="3" t="s">
        <v>6082</v>
      </c>
      <c r="D1860" s="6">
        <v>2500</v>
      </c>
      <c r="E1860" s="8">
        <v>16862</v>
      </c>
      <c r="F1860" t="s">
        <v>8218</v>
      </c>
      <c r="G1860" t="s">
        <v>8223</v>
      </c>
      <c r="H1860" t="s">
        <v>8245</v>
      </c>
      <c r="I1860">
        <v>1353201444</v>
      </c>
      <c r="J1860">
        <v>1350605844</v>
      </c>
      <c r="K1860" t="b">
        <v>1</v>
      </c>
      <c r="L1860">
        <v>238</v>
      </c>
      <c r="M1860" t="b">
        <v>1</v>
      </c>
      <c r="N1860" t="s">
        <v>8293</v>
      </c>
      <c r="O1860">
        <f>ROUND(E1860/D1860*100,0)</f>
        <v>674</v>
      </c>
      <c r="P1860">
        <f>IFERROR(ROUND(E1860/L1860,2),0)</f>
        <v>70.849999999999994</v>
      </c>
      <c r="Q1860" s="10" t="s">
        <v>8317</v>
      </c>
      <c r="R1860" t="s">
        <v>8347</v>
      </c>
      <c r="S1860" s="15">
        <f>(((I1860/60)/60)/24)+DATE(1970,1,1)</f>
        <v>41231.053749999999</v>
      </c>
    </row>
    <row r="1861" spans="1:19" ht="45" x14ac:dyDescent="0.25">
      <c r="A1861">
        <v>2029</v>
      </c>
      <c r="B1861" s="3" t="s">
        <v>2030</v>
      </c>
      <c r="C1861" s="3" t="s">
        <v>6139</v>
      </c>
      <c r="D1861" s="6">
        <v>2500</v>
      </c>
      <c r="E1861" s="8">
        <v>9030</v>
      </c>
      <c r="F1861" t="s">
        <v>8218</v>
      </c>
      <c r="G1861" t="s">
        <v>8223</v>
      </c>
      <c r="H1861" t="s">
        <v>8245</v>
      </c>
      <c r="I1861">
        <v>1409099481</v>
      </c>
      <c r="J1861">
        <v>1406507481</v>
      </c>
      <c r="K1861" t="b">
        <v>1</v>
      </c>
      <c r="L1861">
        <v>94</v>
      </c>
      <c r="M1861" t="b">
        <v>1</v>
      </c>
      <c r="N1861" t="s">
        <v>8293</v>
      </c>
      <c r="O1861">
        <f>ROUND(E1861/D1861*100,0)</f>
        <v>361</v>
      </c>
      <c r="P1861">
        <f>IFERROR(ROUND(E1861/L1861,2),0)</f>
        <v>96.06</v>
      </c>
      <c r="Q1861" s="10" t="s">
        <v>8317</v>
      </c>
      <c r="R1861" t="s">
        <v>8347</v>
      </c>
      <c r="S1861" s="15">
        <f>(((I1861/60)/60)/24)+DATE(1970,1,1)</f>
        <v>41878.021770833337</v>
      </c>
    </row>
    <row r="1862" spans="1:19" ht="30" x14ac:dyDescent="0.25">
      <c r="A1862">
        <v>2089</v>
      </c>
      <c r="B1862" s="3" t="s">
        <v>2090</v>
      </c>
      <c r="C1862" s="3" t="s">
        <v>6199</v>
      </c>
      <c r="D1862" s="6">
        <v>2500</v>
      </c>
      <c r="E1862" s="8">
        <v>3010.01</v>
      </c>
      <c r="F1862" t="s">
        <v>8218</v>
      </c>
      <c r="G1862" t="s">
        <v>8223</v>
      </c>
      <c r="H1862" t="s">
        <v>8245</v>
      </c>
      <c r="I1862">
        <v>1375408194</v>
      </c>
      <c r="J1862">
        <v>1372384194</v>
      </c>
      <c r="K1862" t="b">
        <v>0</v>
      </c>
      <c r="L1862">
        <v>62</v>
      </c>
      <c r="M1862" t="b">
        <v>1</v>
      </c>
      <c r="N1862" t="s">
        <v>8277</v>
      </c>
      <c r="O1862">
        <f>ROUND(E1862/D1862*100,0)</f>
        <v>120</v>
      </c>
      <c r="P1862">
        <f>IFERROR(ROUND(E1862/L1862,2),0)</f>
        <v>48.55</v>
      </c>
      <c r="Q1862" s="10" t="s">
        <v>8323</v>
      </c>
      <c r="R1862" t="s">
        <v>8327</v>
      </c>
      <c r="S1862" s="15">
        <f>(((I1862/60)/60)/24)+DATE(1970,1,1)</f>
        <v>41488.076319444444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 s="15">
        <f>(((I1863/60)/60)/24)+DATE(1970,1,1)</f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 s="15">
        <f>(((I1864/60)/60)/24)+DATE(1970,1,1)</f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 s="15">
        <f>(((I1865/60)/60)/24)+DATE(1970,1,1)</f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 s="15">
        <f>(((I1866/60)/60)/24)+DATE(1970,1,1)</f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 s="15">
        <f>(((I1867/60)/60)/24)+DATE(1970,1,1)</f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 s="15">
        <f>(((I1868/60)/60)/24)+DATE(1970,1,1)</f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 s="15">
        <f>(((I1869/60)/60)/24)+DATE(1970,1,1)</f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 s="15">
        <f>(((I1870/60)/60)/24)+DATE(1970,1,1)</f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 s="15">
        <f>(((I1871/60)/60)/24)+DATE(1970,1,1)</f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 s="15">
        <f>(((I1872/60)/60)/24)+DATE(1970,1,1)</f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 s="15">
        <f>(((I1873/60)/60)/24)+DATE(1970,1,1)</f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 s="15">
        <f>(((I1874/60)/60)/24)+DATE(1970,1,1)</f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 s="15">
        <f>(((I1875/60)/60)/24)+DATE(1970,1,1)</f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 s="15">
        <f>(((I1876/60)/60)/24)+DATE(1970,1,1)</f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 s="15">
        <f>(((I1877/60)/60)/24)+DATE(1970,1,1)</f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8331</v>
      </c>
      <c r="R1878" t="s">
        <v>8333</v>
      </c>
      <c r="S1878" s="15">
        <f>(((I1878/60)/60)/24)+DATE(1970,1,1)</f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8331</v>
      </c>
      <c r="R1879" t="s">
        <v>8333</v>
      </c>
      <c r="S1879" s="15">
        <f>(((I1879/60)/60)/24)+DATE(1970,1,1)</f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 s="15">
        <f>(((I1880/60)/60)/24)+DATE(1970,1,1)</f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 s="15">
        <f>(((I1881/60)/60)/24)+DATE(1970,1,1)</f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 s="15">
        <f>(((I1882/60)/60)/24)+DATE(1970,1,1)</f>
        <v>42459.525231481486</v>
      </c>
    </row>
    <row r="1883" spans="1:19" ht="45" x14ac:dyDescent="0.25">
      <c r="A1883">
        <v>2095</v>
      </c>
      <c r="B1883" s="3" t="s">
        <v>2096</v>
      </c>
      <c r="C1883" s="3" t="s">
        <v>6205</v>
      </c>
      <c r="D1883" s="6">
        <v>2500</v>
      </c>
      <c r="E1883" s="8">
        <v>2500</v>
      </c>
      <c r="F1883" t="s">
        <v>8218</v>
      </c>
      <c r="G1883" t="s">
        <v>8223</v>
      </c>
      <c r="H1883" t="s">
        <v>8245</v>
      </c>
      <c r="I1883">
        <v>1317576973</v>
      </c>
      <c r="J1883">
        <v>1312392973</v>
      </c>
      <c r="K1883" t="b">
        <v>0</v>
      </c>
      <c r="L1883">
        <v>22</v>
      </c>
      <c r="M1883" t="b">
        <v>1</v>
      </c>
      <c r="N1883" t="s">
        <v>8277</v>
      </c>
      <c r="O1883">
        <f>ROUND(E1883/D1883*100,0)</f>
        <v>100</v>
      </c>
      <c r="P1883">
        <f>IFERROR(ROUND(E1883/L1883,2),0)</f>
        <v>113.64</v>
      </c>
      <c r="Q1883" s="10" t="s">
        <v>8323</v>
      </c>
      <c r="R1883" t="s">
        <v>8327</v>
      </c>
      <c r="S1883" s="15">
        <f>(((I1883/60)/60)/24)+DATE(1970,1,1)</f>
        <v>40818.733483796292</v>
      </c>
    </row>
    <row r="1884" spans="1:19" ht="45" x14ac:dyDescent="0.25">
      <c r="A1884">
        <v>2163</v>
      </c>
      <c r="B1884" s="3" t="s">
        <v>2164</v>
      </c>
      <c r="C1884" s="3" t="s">
        <v>6273</v>
      </c>
      <c r="D1884" s="6">
        <v>2500</v>
      </c>
      <c r="E1884" s="8">
        <v>3305</v>
      </c>
      <c r="F1884" t="s">
        <v>8218</v>
      </c>
      <c r="G1884" t="s">
        <v>8223</v>
      </c>
      <c r="H1884" t="s">
        <v>8245</v>
      </c>
      <c r="I1884">
        <v>1433735400</v>
      </c>
      <c r="J1884">
        <v>1429306520</v>
      </c>
      <c r="K1884" t="b">
        <v>0</v>
      </c>
      <c r="L1884">
        <v>44</v>
      </c>
      <c r="M1884" t="b">
        <v>1</v>
      </c>
      <c r="N1884" t="s">
        <v>8274</v>
      </c>
      <c r="O1884">
        <f>ROUND(E1884/D1884*100,0)</f>
        <v>132</v>
      </c>
      <c r="P1884">
        <f>IFERROR(ROUND(E1884/L1884,2),0)</f>
        <v>75.11</v>
      </c>
      <c r="Q1884" s="10" t="s">
        <v>8323</v>
      </c>
      <c r="R1884" t="s">
        <v>8324</v>
      </c>
      <c r="S1884" s="15">
        <f>(((I1884/60)/60)/24)+DATE(1970,1,1)</f>
        <v>42163.159722222219</v>
      </c>
    </row>
    <row r="1885" spans="1:19" ht="60" x14ac:dyDescent="0.25">
      <c r="A1885">
        <v>2165</v>
      </c>
      <c r="B1885" s="3" t="s">
        <v>2166</v>
      </c>
      <c r="C1885" s="3" t="s">
        <v>6275</v>
      </c>
      <c r="D1885" s="6">
        <v>2500</v>
      </c>
      <c r="E1885" s="8">
        <v>3466</v>
      </c>
      <c r="F1885" t="s">
        <v>8218</v>
      </c>
      <c r="G1885" t="s">
        <v>8229</v>
      </c>
      <c r="H1885" t="s">
        <v>8248</v>
      </c>
      <c r="I1885">
        <v>1460127635</v>
      </c>
      <c r="J1885">
        <v>1457539235</v>
      </c>
      <c r="K1885" t="b">
        <v>0</v>
      </c>
      <c r="L1885">
        <v>117</v>
      </c>
      <c r="M1885" t="b">
        <v>1</v>
      </c>
      <c r="N1885" t="s">
        <v>8274</v>
      </c>
      <c r="O1885">
        <f>ROUND(E1885/D1885*100,0)</f>
        <v>139</v>
      </c>
      <c r="P1885">
        <f>IFERROR(ROUND(E1885/L1885,2),0)</f>
        <v>29.62</v>
      </c>
      <c r="Q1885" s="10" t="s">
        <v>8323</v>
      </c>
      <c r="R1885" t="s">
        <v>8324</v>
      </c>
      <c r="S1885" s="15">
        <f>(((I1885/60)/60)/24)+DATE(1970,1,1)</f>
        <v>42468.625405092593</v>
      </c>
    </row>
    <row r="1886" spans="1:19" ht="75" x14ac:dyDescent="0.25">
      <c r="A1886">
        <v>2177</v>
      </c>
      <c r="B1886" s="3" t="s">
        <v>2178</v>
      </c>
      <c r="C1886" s="3" t="s">
        <v>6287</v>
      </c>
      <c r="D1886" s="6">
        <v>2500</v>
      </c>
      <c r="E1886" s="8">
        <v>2503</v>
      </c>
      <c r="F1886" t="s">
        <v>8218</v>
      </c>
      <c r="G1886" t="s">
        <v>8223</v>
      </c>
      <c r="H1886" t="s">
        <v>8245</v>
      </c>
      <c r="I1886">
        <v>1465192867</v>
      </c>
      <c r="J1886">
        <v>1463032867</v>
      </c>
      <c r="K1886" t="b">
        <v>0</v>
      </c>
      <c r="L1886">
        <v>38</v>
      </c>
      <c r="M1886" t="b">
        <v>1</v>
      </c>
      <c r="N1886" t="s">
        <v>8274</v>
      </c>
      <c r="O1886">
        <f>ROUND(E1886/D1886*100,0)</f>
        <v>100</v>
      </c>
      <c r="P1886">
        <f>IFERROR(ROUND(E1886/L1886,2),0)</f>
        <v>65.87</v>
      </c>
      <c r="Q1886" s="10" t="s">
        <v>8323</v>
      </c>
      <c r="R1886" t="s">
        <v>8324</v>
      </c>
      <c r="S1886" s="15">
        <f>(((I1886/60)/60)/24)+DATE(1970,1,1)</f>
        <v>42527.250775462962</v>
      </c>
    </row>
    <row r="1887" spans="1:19" ht="60" x14ac:dyDescent="0.25">
      <c r="A1887">
        <v>2211</v>
      </c>
      <c r="B1887" s="3" t="s">
        <v>2212</v>
      </c>
      <c r="C1887" s="3" t="s">
        <v>6321</v>
      </c>
      <c r="D1887" s="6">
        <v>2500</v>
      </c>
      <c r="E1887" s="8">
        <v>4890</v>
      </c>
      <c r="F1887" t="s">
        <v>8218</v>
      </c>
      <c r="G1887" t="s">
        <v>8223</v>
      </c>
      <c r="H1887" t="s">
        <v>8245</v>
      </c>
      <c r="I1887">
        <v>1397113140</v>
      </c>
      <c r="J1887">
        <v>1395168625</v>
      </c>
      <c r="K1887" t="b">
        <v>0</v>
      </c>
      <c r="L1887">
        <v>120</v>
      </c>
      <c r="M1887" t="b">
        <v>1</v>
      </c>
      <c r="N1887" t="s">
        <v>8278</v>
      </c>
      <c r="O1887">
        <f>ROUND(E1887/D1887*100,0)</f>
        <v>196</v>
      </c>
      <c r="P1887">
        <f>IFERROR(ROUND(E1887/L1887,2),0)</f>
        <v>40.75</v>
      </c>
      <c r="Q1887" s="10" t="s">
        <v>8323</v>
      </c>
      <c r="R1887" t="s">
        <v>8328</v>
      </c>
      <c r="S1887" s="15">
        <f>(((I1887/60)/60)/24)+DATE(1970,1,1)</f>
        <v>41739.290972222225</v>
      </c>
    </row>
    <row r="1888" spans="1:19" ht="60" x14ac:dyDescent="0.25">
      <c r="A1888">
        <v>2231</v>
      </c>
      <c r="B1888" s="3" t="s">
        <v>2232</v>
      </c>
      <c r="C1888" s="3" t="s">
        <v>6341</v>
      </c>
      <c r="D1888" s="6">
        <v>2500</v>
      </c>
      <c r="E1888" s="8">
        <v>30303.24</v>
      </c>
      <c r="F1888" t="s">
        <v>8218</v>
      </c>
      <c r="G1888" t="s">
        <v>8223</v>
      </c>
      <c r="H1888" t="s">
        <v>8245</v>
      </c>
      <c r="I1888">
        <v>1372136400</v>
      </c>
      <c r="J1888">
        <v>1369864301</v>
      </c>
      <c r="K1888" t="b">
        <v>0</v>
      </c>
      <c r="L1888">
        <v>1113</v>
      </c>
      <c r="M1888" t="b">
        <v>1</v>
      </c>
      <c r="N1888" t="s">
        <v>8295</v>
      </c>
      <c r="O1888">
        <f>ROUND(E1888/D1888*100,0)</f>
        <v>1212</v>
      </c>
      <c r="P1888">
        <f>IFERROR(ROUND(E1888/L1888,2),0)</f>
        <v>27.23</v>
      </c>
      <c r="Q1888" s="10" t="s">
        <v>8331</v>
      </c>
      <c r="R1888" t="s">
        <v>8349</v>
      </c>
      <c r="S1888" s="15">
        <f>(((I1888/60)/60)/24)+DATE(1970,1,1)</f>
        <v>41450.208333333336</v>
      </c>
    </row>
    <row r="1889" spans="1:19" ht="45" x14ac:dyDescent="0.25">
      <c r="A1889">
        <v>2233</v>
      </c>
      <c r="B1889" s="3" t="s">
        <v>2234</v>
      </c>
      <c r="C1889" s="3" t="s">
        <v>6343</v>
      </c>
      <c r="D1889" s="6">
        <v>2500</v>
      </c>
      <c r="E1889" s="8">
        <v>8301</v>
      </c>
      <c r="F1889" t="s">
        <v>8218</v>
      </c>
      <c r="G1889" t="s">
        <v>8224</v>
      </c>
      <c r="H1889" t="s">
        <v>8246</v>
      </c>
      <c r="I1889">
        <v>1450051200</v>
      </c>
      <c r="J1889">
        <v>1448269539</v>
      </c>
      <c r="K1889" t="b">
        <v>0</v>
      </c>
      <c r="L1889">
        <v>391</v>
      </c>
      <c r="M1889" t="b">
        <v>1</v>
      </c>
      <c r="N1889" t="s">
        <v>8295</v>
      </c>
      <c r="O1889">
        <f>ROUND(E1889/D1889*100,0)</f>
        <v>332</v>
      </c>
      <c r="P1889">
        <f>IFERROR(ROUND(E1889/L1889,2),0)</f>
        <v>21.23</v>
      </c>
      <c r="Q1889" s="10" t="s">
        <v>8331</v>
      </c>
      <c r="R1889" t="s">
        <v>8349</v>
      </c>
      <c r="S1889" s="15">
        <f>(((I1889/60)/60)/24)+DATE(1970,1,1)</f>
        <v>42352</v>
      </c>
    </row>
    <row r="1890" spans="1:19" ht="60" x14ac:dyDescent="0.25">
      <c r="A1890">
        <v>2246</v>
      </c>
      <c r="B1890" s="3" t="s">
        <v>2247</v>
      </c>
      <c r="C1890" s="3" t="s">
        <v>6356</v>
      </c>
      <c r="D1890" s="6">
        <v>2500</v>
      </c>
      <c r="E1890" s="8">
        <v>2503</v>
      </c>
      <c r="F1890" t="s">
        <v>8218</v>
      </c>
      <c r="G1890" t="s">
        <v>8224</v>
      </c>
      <c r="H1890" t="s">
        <v>8246</v>
      </c>
      <c r="I1890">
        <v>1441393210</v>
      </c>
      <c r="J1890">
        <v>1438801210</v>
      </c>
      <c r="K1890" t="b">
        <v>0</v>
      </c>
      <c r="L1890">
        <v>57</v>
      </c>
      <c r="M1890" t="b">
        <v>1</v>
      </c>
      <c r="N1890" t="s">
        <v>8295</v>
      </c>
      <c r="O1890">
        <f>ROUND(E1890/D1890*100,0)</f>
        <v>100</v>
      </c>
      <c r="P1890">
        <f>IFERROR(ROUND(E1890/L1890,2),0)</f>
        <v>43.91</v>
      </c>
      <c r="Q1890" s="10" t="s">
        <v>8331</v>
      </c>
      <c r="R1890" t="s">
        <v>8349</v>
      </c>
      <c r="S1890" s="15">
        <f>(((I1890/60)/60)/24)+DATE(1970,1,1)</f>
        <v>42251.79178240741</v>
      </c>
    </row>
    <row r="1891" spans="1:19" ht="60" x14ac:dyDescent="0.25">
      <c r="A1891">
        <v>2257</v>
      </c>
      <c r="B1891" s="3" t="s">
        <v>2258</v>
      </c>
      <c r="C1891" s="3" t="s">
        <v>6367</v>
      </c>
      <c r="D1891" s="6">
        <v>2500</v>
      </c>
      <c r="E1891" s="8">
        <v>15903.5</v>
      </c>
      <c r="F1891" t="s">
        <v>8218</v>
      </c>
      <c r="G1891" t="s">
        <v>8224</v>
      </c>
      <c r="H1891" t="s">
        <v>8246</v>
      </c>
      <c r="I1891">
        <v>1466377200</v>
      </c>
      <c r="J1891">
        <v>1463351329</v>
      </c>
      <c r="K1891" t="b">
        <v>0</v>
      </c>
      <c r="L1891">
        <v>169</v>
      </c>
      <c r="M1891" t="b">
        <v>1</v>
      </c>
      <c r="N1891" t="s">
        <v>8295</v>
      </c>
      <c r="O1891">
        <f>ROUND(E1891/D1891*100,0)</f>
        <v>636</v>
      </c>
      <c r="P1891">
        <f>IFERROR(ROUND(E1891/L1891,2),0)</f>
        <v>94.1</v>
      </c>
      <c r="Q1891" s="10" t="s">
        <v>8331</v>
      </c>
      <c r="R1891" t="s">
        <v>8349</v>
      </c>
      <c r="S1891" s="15">
        <f>(((I1891/60)/60)/24)+DATE(1970,1,1)</f>
        <v>42540.958333333328</v>
      </c>
    </row>
    <row r="1892" spans="1:19" ht="60" x14ac:dyDescent="0.25">
      <c r="A1892">
        <v>2260</v>
      </c>
      <c r="B1892" s="3" t="s">
        <v>2261</v>
      </c>
      <c r="C1892" s="3" t="s">
        <v>6370</v>
      </c>
      <c r="D1892" s="6">
        <v>2500</v>
      </c>
      <c r="E1892" s="8">
        <v>8173</v>
      </c>
      <c r="F1892" t="s">
        <v>8218</v>
      </c>
      <c r="G1892" t="s">
        <v>8223</v>
      </c>
      <c r="H1892" t="s">
        <v>8245</v>
      </c>
      <c r="I1892">
        <v>1395876250</v>
      </c>
      <c r="J1892">
        <v>1393287850</v>
      </c>
      <c r="K1892" t="b">
        <v>0</v>
      </c>
      <c r="L1892">
        <v>84</v>
      </c>
      <c r="M1892" t="b">
        <v>1</v>
      </c>
      <c r="N1892" t="s">
        <v>8295</v>
      </c>
      <c r="O1892">
        <f>ROUND(E1892/D1892*100,0)</f>
        <v>327</v>
      </c>
      <c r="P1892">
        <f>IFERROR(ROUND(E1892/L1892,2),0)</f>
        <v>97.3</v>
      </c>
      <c r="Q1892" s="10" t="s">
        <v>8331</v>
      </c>
      <c r="R1892" t="s">
        <v>8349</v>
      </c>
      <c r="S1892" s="15">
        <f>(((I1892/60)/60)/24)+DATE(1970,1,1)</f>
        <v>41724.975115740745</v>
      </c>
    </row>
    <row r="1893" spans="1:19" ht="45" x14ac:dyDescent="0.25">
      <c r="A1893">
        <v>2269</v>
      </c>
      <c r="B1893" s="3" t="s">
        <v>2270</v>
      </c>
      <c r="C1893" s="3" t="s">
        <v>6379</v>
      </c>
      <c r="D1893" s="6">
        <v>2500</v>
      </c>
      <c r="E1893" s="8">
        <v>45041</v>
      </c>
      <c r="F1893" t="s">
        <v>8218</v>
      </c>
      <c r="G1893" t="s">
        <v>8223</v>
      </c>
      <c r="H1893" t="s">
        <v>8245</v>
      </c>
      <c r="I1893">
        <v>1488862800</v>
      </c>
      <c r="J1893">
        <v>1486745663</v>
      </c>
      <c r="K1893" t="b">
        <v>0</v>
      </c>
      <c r="L1893">
        <v>902</v>
      </c>
      <c r="M1893" t="b">
        <v>1</v>
      </c>
      <c r="N1893" t="s">
        <v>8295</v>
      </c>
      <c r="O1893">
        <f>ROUND(E1893/D1893*100,0)</f>
        <v>1802</v>
      </c>
      <c r="P1893">
        <f>IFERROR(ROUND(E1893/L1893,2),0)</f>
        <v>49.93</v>
      </c>
      <c r="Q1893" s="10" t="s">
        <v>8331</v>
      </c>
      <c r="R1893" t="s">
        <v>8349</v>
      </c>
      <c r="S1893" s="15">
        <f>(((I1893/60)/60)/24)+DATE(1970,1,1)</f>
        <v>42801.208333333328</v>
      </c>
    </row>
    <row r="1894" spans="1:19" ht="60" x14ac:dyDescent="0.25">
      <c r="A1894">
        <v>2273</v>
      </c>
      <c r="B1894" s="3" t="s">
        <v>2274</v>
      </c>
      <c r="C1894" s="3" t="s">
        <v>6383</v>
      </c>
      <c r="D1894" s="6">
        <v>2500</v>
      </c>
      <c r="E1894" s="8">
        <v>5509</v>
      </c>
      <c r="F1894" t="s">
        <v>8218</v>
      </c>
      <c r="G1894" t="s">
        <v>8228</v>
      </c>
      <c r="H1894" t="s">
        <v>8250</v>
      </c>
      <c r="I1894">
        <v>1489320642</v>
      </c>
      <c r="J1894">
        <v>1487164242</v>
      </c>
      <c r="K1894" t="b">
        <v>0</v>
      </c>
      <c r="L1894">
        <v>147</v>
      </c>
      <c r="M1894" t="b">
        <v>1</v>
      </c>
      <c r="N1894" t="s">
        <v>8295</v>
      </c>
      <c r="O1894">
        <f>ROUND(E1894/D1894*100,0)</f>
        <v>220</v>
      </c>
      <c r="P1894">
        <f>IFERROR(ROUND(E1894/L1894,2),0)</f>
        <v>37.479999999999997</v>
      </c>
      <c r="Q1894" s="10" t="s">
        <v>8331</v>
      </c>
      <c r="R1894" t="s">
        <v>8349</v>
      </c>
      <c r="S1894" s="15">
        <f>(((I1894/60)/60)/24)+DATE(1970,1,1)</f>
        <v>42806.507430555561</v>
      </c>
    </row>
    <row r="1895" spans="1:19" ht="60" x14ac:dyDescent="0.25">
      <c r="A1895">
        <v>2274</v>
      </c>
      <c r="B1895" s="3" t="s">
        <v>2275</v>
      </c>
      <c r="C1895" s="3" t="s">
        <v>6384</v>
      </c>
      <c r="D1895" s="6">
        <v>2500</v>
      </c>
      <c r="E1895" s="8">
        <v>2990</v>
      </c>
      <c r="F1895" t="s">
        <v>8218</v>
      </c>
      <c r="G1895" t="s">
        <v>8223</v>
      </c>
      <c r="H1895" t="s">
        <v>8245</v>
      </c>
      <c r="I1895">
        <v>1393156857</v>
      </c>
      <c r="J1895">
        <v>1390564857</v>
      </c>
      <c r="K1895" t="b">
        <v>0</v>
      </c>
      <c r="L1895">
        <v>99</v>
      </c>
      <c r="M1895" t="b">
        <v>1</v>
      </c>
      <c r="N1895" t="s">
        <v>8295</v>
      </c>
      <c r="O1895">
        <f>ROUND(E1895/D1895*100,0)</f>
        <v>120</v>
      </c>
      <c r="P1895">
        <f>IFERROR(ROUND(E1895/L1895,2),0)</f>
        <v>30.2</v>
      </c>
      <c r="Q1895" s="10" t="s">
        <v>8331</v>
      </c>
      <c r="R1895" t="s">
        <v>8349</v>
      </c>
      <c r="S1895" s="15">
        <f>(((I1895/60)/60)/24)+DATE(1970,1,1)</f>
        <v>41693.500659722224</v>
      </c>
    </row>
    <row r="1896" spans="1:19" ht="60" x14ac:dyDescent="0.25">
      <c r="A1896">
        <v>2291</v>
      </c>
      <c r="B1896" s="3" t="s">
        <v>2292</v>
      </c>
      <c r="C1896" s="3" t="s">
        <v>6401</v>
      </c>
      <c r="D1896" s="6">
        <v>2500</v>
      </c>
      <c r="E1896" s="8">
        <v>4320</v>
      </c>
      <c r="F1896" t="s">
        <v>8218</v>
      </c>
      <c r="G1896" t="s">
        <v>8223</v>
      </c>
      <c r="H1896" t="s">
        <v>8245</v>
      </c>
      <c r="I1896">
        <v>1335153600</v>
      </c>
      <c r="J1896">
        <v>1332199618</v>
      </c>
      <c r="K1896" t="b">
        <v>0</v>
      </c>
      <c r="L1896">
        <v>43</v>
      </c>
      <c r="M1896" t="b">
        <v>1</v>
      </c>
      <c r="N1896" t="s">
        <v>8274</v>
      </c>
      <c r="O1896">
        <f>ROUND(E1896/D1896*100,0)</f>
        <v>173</v>
      </c>
      <c r="P1896">
        <f>IFERROR(ROUND(E1896/L1896,2),0)</f>
        <v>100.47</v>
      </c>
      <c r="Q1896" s="10" t="s">
        <v>8323</v>
      </c>
      <c r="R1896" t="s">
        <v>8324</v>
      </c>
      <c r="S1896" s="15">
        <f>(((I1896/60)/60)/24)+DATE(1970,1,1)</f>
        <v>41022.166666666664</v>
      </c>
    </row>
    <row r="1897" spans="1:19" ht="45" x14ac:dyDescent="0.25">
      <c r="A1897">
        <v>2315</v>
      </c>
      <c r="B1897" s="3" t="s">
        <v>2316</v>
      </c>
      <c r="C1897" s="3" t="s">
        <v>6425</v>
      </c>
      <c r="D1897" s="6">
        <v>2500</v>
      </c>
      <c r="E1897" s="8">
        <v>2565</v>
      </c>
      <c r="F1897" t="s">
        <v>8218</v>
      </c>
      <c r="G1897" t="s">
        <v>8223</v>
      </c>
      <c r="H1897" t="s">
        <v>8245</v>
      </c>
      <c r="I1897">
        <v>1336238743</v>
      </c>
      <c r="J1897">
        <v>1333646743</v>
      </c>
      <c r="K1897" t="b">
        <v>1</v>
      </c>
      <c r="L1897">
        <v>64</v>
      </c>
      <c r="M1897" t="b">
        <v>1</v>
      </c>
      <c r="N1897" t="s">
        <v>8277</v>
      </c>
      <c r="O1897">
        <f>ROUND(E1897/D1897*100,0)</f>
        <v>103</v>
      </c>
      <c r="P1897">
        <f>IFERROR(ROUND(E1897/L1897,2),0)</f>
        <v>40.08</v>
      </c>
      <c r="Q1897" s="10" t="s">
        <v>8323</v>
      </c>
      <c r="R1897" t="s">
        <v>8327</v>
      </c>
      <c r="S1897" s="15">
        <f>(((I1897/60)/60)/24)+DATE(1970,1,1)</f>
        <v>41034.72619212963</v>
      </c>
    </row>
    <row r="1898" spans="1:19" ht="60" x14ac:dyDescent="0.25">
      <c r="A1898">
        <v>2447</v>
      </c>
      <c r="B1898" s="3" t="s">
        <v>2448</v>
      </c>
      <c r="C1898" s="3" t="s">
        <v>6557</v>
      </c>
      <c r="D1898" s="6">
        <v>2500</v>
      </c>
      <c r="E1898" s="8">
        <v>10680</v>
      </c>
      <c r="F1898" t="s">
        <v>8218</v>
      </c>
      <c r="G1898" t="s">
        <v>8223</v>
      </c>
      <c r="H1898" t="s">
        <v>8245</v>
      </c>
      <c r="I1898">
        <v>1478923200</v>
      </c>
      <c r="J1898">
        <v>1476184593</v>
      </c>
      <c r="K1898" t="b">
        <v>0</v>
      </c>
      <c r="L1898">
        <v>337</v>
      </c>
      <c r="M1898" t="b">
        <v>1</v>
      </c>
      <c r="N1898" t="s">
        <v>8296</v>
      </c>
      <c r="O1898">
        <f>ROUND(E1898/D1898*100,0)</f>
        <v>427</v>
      </c>
      <c r="P1898">
        <f>IFERROR(ROUND(E1898/L1898,2),0)</f>
        <v>31.69</v>
      </c>
      <c r="Q1898" s="10" t="s">
        <v>8334</v>
      </c>
      <c r="R1898" t="s">
        <v>8350</v>
      </c>
      <c r="S1898" s="15">
        <f>(((I1898/60)/60)/24)+DATE(1970,1,1)</f>
        <v>42686.166666666672</v>
      </c>
    </row>
    <row r="1899" spans="1:19" ht="45" x14ac:dyDescent="0.25">
      <c r="A1899">
        <v>2466</v>
      </c>
      <c r="B1899" s="3" t="s">
        <v>2467</v>
      </c>
      <c r="C1899" s="3" t="s">
        <v>6576</v>
      </c>
      <c r="D1899" s="6">
        <v>2500</v>
      </c>
      <c r="E1899" s="8">
        <v>2500</v>
      </c>
      <c r="F1899" t="s">
        <v>8218</v>
      </c>
      <c r="G1899" t="s">
        <v>8223</v>
      </c>
      <c r="H1899" t="s">
        <v>8245</v>
      </c>
      <c r="I1899">
        <v>1368066453</v>
      </c>
      <c r="J1899">
        <v>1365474453</v>
      </c>
      <c r="K1899" t="b">
        <v>0</v>
      </c>
      <c r="L1899">
        <v>52</v>
      </c>
      <c r="M1899" t="b">
        <v>1</v>
      </c>
      <c r="N1899" t="s">
        <v>8277</v>
      </c>
      <c r="O1899">
        <f>ROUND(E1899/D1899*100,0)</f>
        <v>100</v>
      </c>
      <c r="P1899">
        <f>IFERROR(ROUND(E1899/L1899,2),0)</f>
        <v>48.08</v>
      </c>
      <c r="Q1899" s="10" t="s">
        <v>8323</v>
      </c>
      <c r="R1899" t="s">
        <v>8327</v>
      </c>
      <c r="S1899" s="15">
        <f>(((I1899/60)/60)/24)+DATE(1970,1,1)</f>
        <v>41403.102465277778</v>
      </c>
    </row>
    <row r="1900" spans="1:19" ht="30" x14ac:dyDescent="0.25">
      <c r="A1900">
        <v>2475</v>
      </c>
      <c r="B1900" s="3" t="s">
        <v>2476</v>
      </c>
      <c r="C1900" s="3" t="s">
        <v>6585</v>
      </c>
      <c r="D1900" s="6">
        <v>2500</v>
      </c>
      <c r="E1900" s="8">
        <v>2618</v>
      </c>
      <c r="F1900" t="s">
        <v>8218</v>
      </c>
      <c r="G1900" t="s">
        <v>8223</v>
      </c>
      <c r="H1900" t="s">
        <v>8245</v>
      </c>
      <c r="I1900">
        <v>1278799200</v>
      </c>
      <c r="J1900">
        <v>1273647255</v>
      </c>
      <c r="K1900" t="b">
        <v>0</v>
      </c>
      <c r="L1900">
        <v>81</v>
      </c>
      <c r="M1900" t="b">
        <v>1</v>
      </c>
      <c r="N1900" t="s">
        <v>8277</v>
      </c>
      <c r="O1900">
        <f>ROUND(E1900/D1900*100,0)</f>
        <v>105</v>
      </c>
      <c r="P1900">
        <f>IFERROR(ROUND(E1900/L1900,2),0)</f>
        <v>32.32</v>
      </c>
      <c r="Q1900" s="10" t="s">
        <v>8323</v>
      </c>
      <c r="R1900" t="s">
        <v>8327</v>
      </c>
      <c r="S1900" s="15">
        <f>(((I1900/60)/60)/24)+DATE(1970,1,1)</f>
        <v>40369.916666666664</v>
      </c>
    </row>
    <row r="1901" spans="1:19" ht="60" x14ac:dyDescent="0.25">
      <c r="A1901">
        <v>2540</v>
      </c>
      <c r="B1901" s="3" t="s">
        <v>2540</v>
      </c>
      <c r="C1901" s="3" t="s">
        <v>6650</v>
      </c>
      <c r="D1901" s="6">
        <v>2500</v>
      </c>
      <c r="E1901" s="8">
        <v>2585</v>
      </c>
      <c r="F1901" t="s">
        <v>8218</v>
      </c>
      <c r="G1901" t="s">
        <v>8223</v>
      </c>
      <c r="H1901" t="s">
        <v>8245</v>
      </c>
      <c r="I1901">
        <v>1319904721</v>
      </c>
      <c r="J1901">
        <v>1314720721</v>
      </c>
      <c r="K1901" t="b">
        <v>0</v>
      </c>
      <c r="L1901">
        <v>27</v>
      </c>
      <c r="M1901" t="b">
        <v>1</v>
      </c>
      <c r="N1901" t="s">
        <v>8298</v>
      </c>
      <c r="O1901">
        <f>ROUND(E1901/D1901*100,0)</f>
        <v>103</v>
      </c>
      <c r="P1901">
        <f>IFERROR(ROUND(E1901/L1901,2),0)</f>
        <v>95.74</v>
      </c>
      <c r="Q1901" s="10" t="s">
        <v>8323</v>
      </c>
      <c r="R1901" t="s">
        <v>8352</v>
      </c>
      <c r="S1901" s="15">
        <f>(((I1901/60)/60)/24)+DATE(1970,1,1)</f>
        <v>40845.675011574072</v>
      </c>
    </row>
    <row r="1902" spans="1:19" ht="45" x14ac:dyDescent="0.25">
      <c r="A1902">
        <v>2626</v>
      </c>
      <c r="B1902" s="3" t="s">
        <v>2626</v>
      </c>
      <c r="C1902" s="3" t="s">
        <v>6736</v>
      </c>
      <c r="D1902" s="6">
        <v>2500</v>
      </c>
      <c r="E1902" s="8">
        <v>2800</v>
      </c>
      <c r="F1902" t="s">
        <v>8218</v>
      </c>
      <c r="G1902" t="s">
        <v>8223</v>
      </c>
      <c r="H1902" t="s">
        <v>8245</v>
      </c>
      <c r="I1902">
        <v>1433343869</v>
      </c>
      <c r="J1902">
        <v>1430751869</v>
      </c>
      <c r="K1902" t="b">
        <v>0</v>
      </c>
      <c r="L1902">
        <v>50</v>
      </c>
      <c r="M1902" t="b">
        <v>1</v>
      </c>
      <c r="N1902" t="s">
        <v>8299</v>
      </c>
      <c r="O1902">
        <f>ROUND(E1902/D1902*100,0)</f>
        <v>112</v>
      </c>
      <c r="P1902">
        <f>IFERROR(ROUND(E1902/L1902,2),0)</f>
        <v>56</v>
      </c>
      <c r="Q1902" s="10" t="s">
        <v>8317</v>
      </c>
      <c r="R1902" t="s">
        <v>8353</v>
      </c>
      <c r="S1902" s="15">
        <f>(((I1902/60)/60)/24)+DATE(1970,1,1)</f>
        <v>42158.628113425926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 s="15">
        <f>(((I1903/60)/60)/24)+DATE(1970,1,1)</f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8317</v>
      </c>
      <c r="R1904" t="s">
        <v>8346</v>
      </c>
      <c r="S1904" s="15">
        <f>(((I1904/60)/60)/24)+DATE(1970,1,1)</f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 s="15">
        <f>(((I1905/60)/60)/24)+DATE(1970,1,1)</f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 s="15">
        <f>(((I1906/60)/60)/24)+DATE(1970,1,1)</f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 s="15">
        <f>(((I1907/60)/60)/24)+DATE(1970,1,1)</f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 s="15">
        <f>(((I1908/60)/60)/24)+DATE(1970,1,1)</f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 s="15">
        <f>(((I1909/60)/60)/24)+DATE(1970,1,1)</f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 s="15">
        <f>(((I1910/60)/60)/24)+DATE(1970,1,1)</f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 s="15">
        <f>(((I1911/60)/60)/24)+DATE(1970,1,1)</f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 s="15">
        <f>(((I1912/60)/60)/24)+DATE(1970,1,1)</f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 s="15">
        <f>(((I1913/60)/60)/24)+DATE(1970,1,1)</f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 s="15">
        <f>(((I1914/60)/60)/24)+DATE(1970,1,1)</f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 s="15">
        <f>(((I1915/60)/60)/24)+DATE(1970,1,1)</f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8317</v>
      </c>
      <c r="R1916" t="s">
        <v>8346</v>
      </c>
      <c r="S1916" s="15">
        <f>(((I1916/60)/60)/24)+DATE(1970,1,1)</f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8317</v>
      </c>
      <c r="R1917" t="s">
        <v>8346</v>
      </c>
      <c r="S1917" s="15">
        <f>(((I1917/60)/60)/24)+DATE(1970,1,1)</f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 s="15">
        <f>(((I1918/60)/60)/24)+DATE(1970,1,1)</f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 s="15">
        <f>(((I1919/60)/60)/24)+DATE(1970,1,1)</f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 s="15">
        <f>(((I1920/60)/60)/24)+DATE(1970,1,1)</f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8317</v>
      </c>
      <c r="R1921" t="s">
        <v>8346</v>
      </c>
      <c r="S1921" s="15">
        <f>(((I1921/60)/60)/24)+DATE(1970,1,1)</f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 s="15">
        <f>(((I1922/60)/60)/24)+DATE(1970,1,1)</f>
        <v>42298.958333333328</v>
      </c>
    </row>
    <row r="1923" spans="1:19" ht="30" x14ac:dyDescent="0.25">
      <c r="A1923">
        <v>2786</v>
      </c>
      <c r="B1923" s="3" t="s">
        <v>2786</v>
      </c>
      <c r="C1923" s="3" t="s">
        <v>6896</v>
      </c>
      <c r="D1923" s="6">
        <v>2500</v>
      </c>
      <c r="E1923" s="8">
        <v>2946</v>
      </c>
      <c r="F1923" t="s">
        <v>8218</v>
      </c>
      <c r="G1923" t="s">
        <v>8224</v>
      </c>
      <c r="H1923" t="s">
        <v>8246</v>
      </c>
      <c r="I1923">
        <v>1404913180</v>
      </c>
      <c r="J1923">
        <v>1403703580</v>
      </c>
      <c r="K1923" t="b">
        <v>0</v>
      </c>
      <c r="L1923">
        <v>74</v>
      </c>
      <c r="M1923" t="b">
        <v>1</v>
      </c>
      <c r="N1923" t="s">
        <v>8269</v>
      </c>
      <c r="O1923">
        <f>ROUND(E1923/D1923*100,0)</f>
        <v>118</v>
      </c>
      <c r="P1923">
        <f>IFERROR(ROUND(E1923/L1923,2),0)</f>
        <v>39.81</v>
      </c>
      <c r="Q1923" s="10" t="s">
        <v>8315</v>
      </c>
      <c r="R1923" t="s">
        <v>8316</v>
      </c>
      <c r="S1923" s="15">
        <f>(((I1923/60)/60)/24)+DATE(1970,1,1)</f>
        <v>41829.569212962961</v>
      </c>
    </row>
    <row r="1924" spans="1:19" ht="60" x14ac:dyDescent="0.25">
      <c r="A1924">
        <v>2809</v>
      </c>
      <c r="B1924" s="3" t="s">
        <v>2809</v>
      </c>
      <c r="C1924" s="3" t="s">
        <v>6919</v>
      </c>
      <c r="D1924" s="6">
        <v>2500</v>
      </c>
      <c r="E1924" s="8">
        <v>2560</v>
      </c>
      <c r="F1924" t="s">
        <v>8218</v>
      </c>
      <c r="G1924" t="s">
        <v>8223</v>
      </c>
      <c r="H1924" t="s">
        <v>8245</v>
      </c>
      <c r="I1924">
        <v>1459348740</v>
      </c>
      <c r="J1924">
        <v>1458647725</v>
      </c>
      <c r="K1924" t="b">
        <v>0</v>
      </c>
      <c r="L1924">
        <v>21</v>
      </c>
      <c r="M1924" t="b">
        <v>1</v>
      </c>
      <c r="N1924" t="s">
        <v>8269</v>
      </c>
      <c r="O1924">
        <f>ROUND(E1924/D1924*100,0)</f>
        <v>102</v>
      </c>
      <c r="P1924">
        <f>IFERROR(ROUND(E1924/L1924,2),0)</f>
        <v>121.9</v>
      </c>
      <c r="Q1924" s="10" t="s">
        <v>8315</v>
      </c>
      <c r="R1924" t="s">
        <v>8316</v>
      </c>
      <c r="S1924" s="15">
        <f>(((I1924/60)/60)/24)+DATE(1970,1,1)</f>
        <v>42459.610416666663</v>
      </c>
    </row>
    <row r="1925" spans="1:19" ht="45" x14ac:dyDescent="0.25">
      <c r="A1925">
        <v>2810</v>
      </c>
      <c r="B1925" s="3" t="s">
        <v>2810</v>
      </c>
      <c r="C1925" s="3" t="s">
        <v>6920</v>
      </c>
      <c r="D1925" s="6">
        <v>2500</v>
      </c>
      <c r="E1925" s="8">
        <v>2705</v>
      </c>
      <c r="F1925" t="s">
        <v>8218</v>
      </c>
      <c r="G1925" t="s">
        <v>8223</v>
      </c>
      <c r="H1925" t="s">
        <v>8245</v>
      </c>
      <c r="I1925">
        <v>1401595140</v>
      </c>
      <c r="J1925">
        <v>1398828064</v>
      </c>
      <c r="K1925" t="b">
        <v>0</v>
      </c>
      <c r="L1925">
        <v>57</v>
      </c>
      <c r="M1925" t="b">
        <v>1</v>
      </c>
      <c r="N1925" t="s">
        <v>8269</v>
      </c>
      <c r="O1925">
        <f>ROUND(E1925/D1925*100,0)</f>
        <v>108</v>
      </c>
      <c r="P1925">
        <f>IFERROR(ROUND(E1925/L1925,2),0)</f>
        <v>47.46</v>
      </c>
      <c r="Q1925" s="10" t="s">
        <v>8315</v>
      </c>
      <c r="R1925" t="s">
        <v>8316</v>
      </c>
      <c r="S1925" s="15">
        <f>(((I1925/60)/60)/24)+DATE(1970,1,1)</f>
        <v>41791.165972222225</v>
      </c>
    </row>
    <row r="1926" spans="1:19" ht="60" x14ac:dyDescent="0.25">
      <c r="A1926">
        <v>2829</v>
      </c>
      <c r="B1926" s="3" t="s">
        <v>2829</v>
      </c>
      <c r="C1926" s="3" t="s">
        <v>6939</v>
      </c>
      <c r="D1926" s="6">
        <v>2500</v>
      </c>
      <c r="E1926" s="8">
        <v>2663</v>
      </c>
      <c r="F1926" t="s">
        <v>8218</v>
      </c>
      <c r="G1926" t="s">
        <v>8224</v>
      </c>
      <c r="H1926" t="s">
        <v>8246</v>
      </c>
      <c r="I1926">
        <v>1464863118</v>
      </c>
      <c r="J1926">
        <v>1462443918</v>
      </c>
      <c r="K1926" t="b">
        <v>0</v>
      </c>
      <c r="L1926">
        <v>76</v>
      </c>
      <c r="M1926" t="b">
        <v>1</v>
      </c>
      <c r="N1926" t="s">
        <v>8269</v>
      </c>
      <c r="O1926">
        <f>ROUND(E1926/D1926*100,0)</f>
        <v>107</v>
      </c>
      <c r="P1926">
        <f>IFERROR(ROUND(E1926/L1926,2),0)</f>
        <v>35.04</v>
      </c>
      <c r="Q1926" s="10" t="s">
        <v>8315</v>
      </c>
      <c r="R1926" t="s">
        <v>8316</v>
      </c>
      <c r="S1926" s="15">
        <f>(((I1926/60)/60)/24)+DATE(1970,1,1)</f>
        <v>42523.434236111112</v>
      </c>
    </row>
    <row r="1927" spans="1:19" ht="60" x14ac:dyDescent="0.25">
      <c r="A1927">
        <v>2832</v>
      </c>
      <c r="B1927" s="3" t="s">
        <v>2832</v>
      </c>
      <c r="C1927" s="3" t="s">
        <v>6942</v>
      </c>
      <c r="D1927" s="6">
        <v>2500</v>
      </c>
      <c r="E1927" s="8">
        <v>2867.99</v>
      </c>
      <c r="F1927" t="s">
        <v>8218</v>
      </c>
      <c r="G1927" t="s">
        <v>8224</v>
      </c>
      <c r="H1927" t="s">
        <v>8246</v>
      </c>
      <c r="I1927">
        <v>1416780000</v>
      </c>
      <c r="J1927">
        <v>1414342894</v>
      </c>
      <c r="K1927" t="b">
        <v>0</v>
      </c>
      <c r="L1927">
        <v>95</v>
      </c>
      <c r="M1927" t="b">
        <v>1</v>
      </c>
      <c r="N1927" t="s">
        <v>8269</v>
      </c>
      <c r="O1927">
        <f>ROUND(E1927/D1927*100,0)</f>
        <v>115</v>
      </c>
      <c r="P1927">
        <f>IFERROR(ROUND(E1927/L1927,2),0)</f>
        <v>30.19</v>
      </c>
      <c r="Q1927" s="10" t="s">
        <v>8315</v>
      </c>
      <c r="R1927" t="s">
        <v>8316</v>
      </c>
      <c r="S1927" s="15">
        <f>(((I1927/60)/60)/24)+DATE(1970,1,1)</f>
        <v>41966.916666666672</v>
      </c>
    </row>
    <row r="1928" spans="1:19" ht="60" x14ac:dyDescent="0.25">
      <c r="A1928">
        <v>2840</v>
      </c>
      <c r="B1928" s="3" t="s">
        <v>2840</v>
      </c>
      <c r="C1928" s="3" t="s">
        <v>6950</v>
      </c>
      <c r="D1928" s="6">
        <v>2500</v>
      </c>
      <c r="E1928" s="8">
        <v>2600</v>
      </c>
      <c r="F1928" t="s">
        <v>8218</v>
      </c>
      <c r="G1928" t="s">
        <v>8224</v>
      </c>
      <c r="H1928" t="s">
        <v>8246</v>
      </c>
      <c r="I1928">
        <v>1426698000</v>
      </c>
      <c r="J1928">
        <v>1424825479</v>
      </c>
      <c r="K1928" t="b">
        <v>0</v>
      </c>
      <c r="L1928">
        <v>132</v>
      </c>
      <c r="M1928" t="b">
        <v>1</v>
      </c>
      <c r="N1928" t="s">
        <v>8269</v>
      </c>
      <c r="O1928">
        <f>ROUND(E1928/D1928*100,0)</f>
        <v>104</v>
      </c>
      <c r="P1928">
        <f>IFERROR(ROUND(E1928/L1928,2),0)</f>
        <v>19.7</v>
      </c>
      <c r="Q1928" s="10" t="s">
        <v>8315</v>
      </c>
      <c r="R1928" t="s">
        <v>8316</v>
      </c>
      <c r="S1928" s="15">
        <f>(((I1928/60)/60)/24)+DATE(1970,1,1)</f>
        <v>42081.708333333328</v>
      </c>
    </row>
    <row r="1929" spans="1:19" ht="60" x14ac:dyDescent="0.25">
      <c r="A1929">
        <v>2933</v>
      </c>
      <c r="B1929" s="3" t="s">
        <v>2933</v>
      </c>
      <c r="C1929" s="3" t="s">
        <v>7043</v>
      </c>
      <c r="D1929" s="6">
        <v>2500</v>
      </c>
      <c r="E1929" s="8">
        <v>2569</v>
      </c>
      <c r="F1929" t="s">
        <v>8218</v>
      </c>
      <c r="G1929" t="s">
        <v>8223</v>
      </c>
      <c r="H1929" t="s">
        <v>8245</v>
      </c>
      <c r="I1929">
        <v>1465081053</v>
      </c>
      <c r="J1929">
        <v>1462489053</v>
      </c>
      <c r="K1929" t="b">
        <v>0</v>
      </c>
      <c r="L1929">
        <v>54</v>
      </c>
      <c r="M1929" t="b">
        <v>1</v>
      </c>
      <c r="N1929" t="s">
        <v>8303</v>
      </c>
      <c r="O1929">
        <f>ROUND(E1929/D1929*100,0)</f>
        <v>103</v>
      </c>
      <c r="P1929">
        <f>IFERROR(ROUND(E1929/L1929,2),0)</f>
        <v>47.57</v>
      </c>
      <c r="Q1929" s="10" t="s">
        <v>8315</v>
      </c>
      <c r="R1929" t="s">
        <v>8357</v>
      </c>
      <c r="S1929" s="15">
        <f>(((I1929/60)/60)/24)+DATE(1970,1,1)</f>
        <v>42525.956631944442</v>
      </c>
    </row>
    <row r="1930" spans="1:19" ht="45" x14ac:dyDescent="0.25">
      <c r="A1930">
        <v>2934</v>
      </c>
      <c r="B1930" s="3" t="s">
        <v>2934</v>
      </c>
      <c r="C1930" s="3" t="s">
        <v>7044</v>
      </c>
      <c r="D1930" s="6">
        <v>2500</v>
      </c>
      <c r="E1930" s="8">
        <v>2700</v>
      </c>
      <c r="F1930" t="s">
        <v>8218</v>
      </c>
      <c r="G1930" t="s">
        <v>8228</v>
      </c>
      <c r="H1930" t="s">
        <v>8250</v>
      </c>
      <c r="I1930">
        <v>1402845364</v>
      </c>
      <c r="J1930">
        <v>1400253364</v>
      </c>
      <c r="K1930" t="b">
        <v>0</v>
      </c>
      <c r="L1930">
        <v>37</v>
      </c>
      <c r="M1930" t="b">
        <v>1</v>
      </c>
      <c r="N1930" t="s">
        <v>8303</v>
      </c>
      <c r="O1930">
        <f>ROUND(E1930/D1930*100,0)</f>
        <v>108</v>
      </c>
      <c r="P1930">
        <f>IFERROR(ROUND(E1930/L1930,2),0)</f>
        <v>72.97</v>
      </c>
      <c r="Q1930" s="10" t="s">
        <v>8315</v>
      </c>
      <c r="R1930" t="s">
        <v>8357</v>
      </c>
      <c r="S1930" s="15">
        <f>(((I1930/60)/60)/24)+DATE(1970,1,1)</f>
        <v>41805.636157407411</v>
      </c>
    </row>
    <row r="1931" spans="1:19" ht="45" x14ac:dyDescent="0.25">
      <c r="A1931">
        <v>2940</v>
      </c>
      <c r="B1931" s="3" t="s">
        <v>2940</v>
      </c>
      <c r="C1931" s="3" t="s">
        <v>7050</v>
      </c>
      <c r="D1931" s="6">
        <v>2500</v>
      </c>
      <c r="E1931" s="8">
        <v>2681</v>
      </c>
      <c r="F1931" t="s">
        <v>8218</v>
      </c>
      <c r="G1931" t="s">
        <v>8223</v>
      </c>
      <c r="H1931" t="s">
        <v>8245</v>
      </c>
      <c r="I1931">
        <v>1421606018</v>
      </c>
      <c r="J1931">
        <v>1418150018</v>
      </c>
      <c r="K1931" t="b">
        <v>0</v>
      </c>
      <c r="L1931">
        <v>33</v>
      </c>
      <c r="M1931" t="b">
        <v>1</v>
      </c>
      <c r="N1931" t="s">
        <v>8303</v>
      </c>
      <c r="O1931">
        <f>ROUND(E1931/D1931*100,0)</f>
        <v>107</v>
      </c>
      <c r="P1931">
        <f>IFERROR(ROUND(E1931/L1931,2),0)</f>
        <v>81.239999999999995</v>
      </c>
      <c r="Q1931" s="10" t="s">
        <v>8315</v>
      </c>
      <c r="R1931" t="s">
        <v>8357</v>
      </c>
      <c r="S1931" s="15">
        <f>(((I1931/60)/60)/24)+DATE(1970,1,1)</f>
        <v>42022.773356481484</v>
      </c>
    </row>
    <row r="1932" spans="1:19" ht="45" x14ac:dyDescent="0.25">
      <c r="A1932">
        <v>3025</v>
      </c>
      <c r="B1932" s="3" t="s">
        <v>3025</v>
      </c>
      <c r="C1932" s="3" t="s">
        <v>7135</v>
      </c>
      <c r="D1932" s="6">
        <v>2500</v>
      </c>
      <c r="E1932" s="8">
        <v>7555</v>
      </c>
      <c r="F1932" t="s">
        <v>8218</v>
      </c>
      <c r="G1932" t="s">
        <v>8224</v>
      </c>
      <c r="H1932" t="s">
        <v>8246</v>
      </c>
      <c r="I1932">
        <v>1401465600</v>
      </c>
      <c r="J1932">
        <v>1399032813</v>
      </c>
      <c r="K1932" t="b">
        <v>0</v>
      </c>
      <c r="L1932">
        <v>145</v>
      </c>
      <c r="M1932" t="b">
        <v>1</v>
      </c>
      <c r="N1932" t="s">
        <v>8301</v>
      </c>
      <c r="O1932">
        <f>ROUND(E1932/D1932*100,0)</f>
        <v>302</v>
      </c>
      <c r="P1932">
        <f>IFERROR(ROUND(E1932/L1932,2),0)</f>
        <v>52.1</v>
      </c>
      <c r="Q1932" s="10" t="s">
        <v>8315</v>
      </c>
      <c r="R1932" t="s">
        <v>8355</v>
      </c>
      <c r="S1932" s="15">
        <f>(((I1932/60)/60)/24)+DATE(1970,1,1)</f>
        <v>41789.666666666664</v>
      </c>
    </row>
    <row r="1933" spans="1:19" ht="60" x14ac:dyDescent="0.25">
      <c r="A1933">
        <v>3164</v>
      </c>
      <c r="B1933" s="3" t="s">
        <v>3164</v>
      </c>
      <c r="C1933" s="3" t="s">
        <v>7274</v>
      </c>
      <c r="D1933" s="6">
        <v>2500</v>
      </c>
      <c r="E1933" s="8">
        <v>2669</v>
      </c>
      <c r="F1933" t="s">
        <v>8218</v>
      </c>
      <c r="G1933" t="s">
        <v>8223</v>
      </c>
      <c r="H1933" t="s">
        <v>8245</v>
      </c>
      <c r="I1933">
        <v>1402341615</v>
      </c>
      <c r="J1933">
        <v>1399490415</v>
      </c>
      <c r="K1933" t="b">
        <v>1</v>
      </c>
      <c r="L1933">
        <v>71</v>
      </c>
      <c r="M1933" t="b">
        <v>1</v>
      </c>
      <c r="N1933" t="s">
        <v>8269</v>
      </c>
      <c r="O1933">
        <f>ROUND(E1933/D1933*100,0)</f>
        <v>107</v>
      </c>
      <c r="P1933">
        <f>IFERROR(ROUND(E1933/L1933,2),0)</f>
        <v>37.590000000000003</v>
      </c>
      <c r="Q1933" s="10" t="s">
        <v>8315</v>
      </c>
      <c r="R1933" t="s">
        <v>8316</v>
      </c>
      <c r="S1933" s="15">
        <f>(((I1933/60)/60)/24)+DATE(1970,1,1)</f>
        <v>41799.80572916667</v>
      </c>
    </row>
    <row r="1934" spans="1:19" ht="45" x14ac:dyDescent="0.25">
      <c r="A1934">
        <v>3168</v>
      </c>
      <c r="B1934" s="3" t="s">
        <v>3168</v>
      </c>
      <c r="C1934" s="3" t="s">
        <v>7278</v>
      </c>
      <c r="D1934" s="6">
        <v>2500</v>
      </c>
      <c r="E1934" s="8">
        <v>3105</v>
      </c>
      <c r="F1934" t="s">
        <v>8218</v>
      </c>
      <c r="G1934" t="s">
        <v>8223</v>
      </c>
      <c r="H1934" t="s">
        <v>8245</v>
      </c>
      <c r="I1934">
        <v>1402696800</v>
      </c>
      <c r="J1934">
        <v>1399948353</v>
      </c>
      <c r="K1934" t="b">
        <v>1</v>
      </c>
      <c r="L1934">
        <v>61</v>
      </c>
      <c r="M1934" t="b">
        <v>1</v>
      </c>
      <c r="N1934" t="s">
        <v>8269</v>
      </c>
      <c r="O1934">
        <f>ROUND(E1934/D1934*100,0)</f>
        <v>124</v>
      </c>
      <c r="P1934">
        <f>IFERROR(ROUND(E1934/L1934,2),0)</f>
        <v>50.9</v>
      </c>
      <c r="Q1934" s="10" t="s">
        <v>8315</v>
      </c>
      <c r="R1934" t="s">
        <v>8316</v>
      </c>
      <c r="S1934" s="15">
        <f>(((I1934/60)/60)/24)+DATE(1970,1,1)</f>
        <v>41803.916666666664</v>
      </c>
    </row>
    <row r="1935" spans="1:19" ht="45" x14ac:dyDescent="0.25">
      <c r="A1935">
        <v>3177</v>
      </c>
      <c r="B1935" s="3" t="s">
        <v>3177</v>
      </c>
      <c r="C1935" s="3" t="s">
        <v>7287</v>
      </c>
      <c r="D1935" s="6">
        <v>2500</v>
      </c>
      <c r="E1935" s="8">
        <v>2935</v>
      </c>
      <c r="F1935" t="s">
        <v>8218</v>
      </c>
      <c r="G1935" t="s">
        <v>8223</v>
      </c>
      <c r="H1935" t="s">
        <v>8245</v>
      </c>
      <c r="I1935">
        <v>1403366409</v>
      </c>
      <c r="J1935">
        <v>1400774409</v>
      </c>
      <c r="K1935" t="b">
        <v>1</v>
      </c>
      <c r="L1935">
        <v>51</v>
      </c>
      <c r="M1935" t="b">
        <v>1</v>
      </c>
      <c r="N1935" t="s">
        <v>8269</v>
      </c>
      <c r="O1935">
        <f>ROUND(E1935/D1935*100,0)</f>
        <v>117</v>
      </c>
      <c r="P1935">
        <f>IFERROR(ROUND(E1935/L1935,2),0)</f>
        <v>57.55</v>
      </c>
      <c r="Q1935" s="10" t="s">
        <v>8315</v>
      </c>
      <c r="R1935" t="s">
        <v>8316</v>
      </c>
      <c r="S1935" s="15">
        <f>(((I1935/60)/60)/24)+DATE(1970,1,1)</f>
        <v>41811.666770833333</v>
      </c>
    </row>
    <row r="1936" spans="1:19" ht="45" x14ac:dyDescent="0.25">
      <c r="A1936">
        <v>3183</v>
      </c>
      <c r="B1936" s="3" t="s">
        <v>3183</v>
      </c>
      <c r="C1936" s="3" t="s">
        <v>7293</v>
      </c>
      <c r="D1936" s="6">
        <v>2500</v>
      </c>
      <c r="E1936" s="8">
        <v>2725</v>
      </c>
      <c r="F1936" t="s">
        <v>8218</v>
      </c>
      <c r="G1936" t="s">
        <v>8223</v>
      </c>
      <c r="H1936" t="s">
        <v>8245</v>
      </c>
      <c r="I1936">
        <v>1377284669</v>
      </c>
      <c r="J1936">
        <v>1375729469</v>
      </c>
      <c r="K1936" t="b">
        <v>1</v>
      </c>
      <c r="L1936">
        <v>68</v>
      </c>
      <c r="M1936" t="b">
        <v>1</v>
      </c>
      <c r="N1936" t="s">
        <v>8269</v>
      </c>
      <c r="O1936">
        <f>ROUND(E1936/D1936*100,0)</f>
        <v>109</v>
      </c>
      <c r="P1936">
        <f>IFERROR(ROUND(E1936/L1936,2),0)</f>
        <v>40.07</v>
      </c>
      <c r="Q1936" s="10" t="s">
        <v>8315</v>
      </c>
      <c r="R1936" t="s">
        <v>8316</v>
      </c>
      <c r="S1936" s="15">
        <f>(((I1936/60)/60)/24)+DATE(1970,1,1)</f>
        <v>41509.79478009259</v>
      </c>
    </row>
    <row r="1937" spans="1:19" ht="45" x14ac:dyDescent="0.25">
      <c r="A1937">
        <v>3222</v>
      </c>
      <c r="B1937" s="3" t="s">
        <v>3222</v>
      </c>
      <c r="C1937" s="3" t="s">
        <v>7332</v>
      </c>
      <c r="D1937" s="6">
        <v>2500</v>
      </c>
      <c r="E1937" s="8">
        <v>3120</v>
      </c>
      <c r="F1937" t="s">
        <v>8218</v>
      </c>
      <c r="G1937" t="s">
        <v>8223</v>
      </c>
      <c r="H1937" t="s">
        <v>8245</v>
      </c>
      <c r="I1937">
        <v>1445722140</v>
      </c>
      <c r="J1937">
        <v>1443016697</v>
      </c>
      <c r="K1937" t="b">
        <v>1</v>
      </c>
      <c r="L1937">
        <v>84</v>
      </c>
      <c r="M1937" t="b">
        <v>1</v>
      </c>
      <c r="N1937" t="s">
        <v>8269</v>
      </c>
      <c r="O1937">
        <f>ROUND(E1937/D1937*100,0)</f>
        <v>125</v>
      </c>
      <c r="P1937">
        <f>IFERROR(ROUND(E1937/L1937,2),0)</f>
        <v>37.14</v>
      </c>
      <c r="Q1937" s="10" t="s">
        <v>8315</v>
      </c>
      <c r="R1937" t="s">
        <v>8316</v>
      </c>
      <c r="S1937" s="15">
        <f>(((I1937/60)/60)/24)+DATE(1970,1,1)</f>
        <v>42301.895138888889</v>
      </c>
    </row>
    <row r="1938" spans="1:19" ht="60" x14ac:dyDescent="0.25">
      <c r="A1938">
        <v>3247</v>
      </c>
      <c r="B1938" s="3" t="s">
        <v>3247</v>
      </c>
      <c r="C1938" s="3" t="s">
        <v>7357</v>
      </c>
      <c r="D1938" s="6">
        <v>2500</v>
      </c>
      <c r="E1938" s="8">
        <v>2646.5</v>
      </c>
      <c r="F1938" t="s">
        <v>8218</v>
      </c>
      <c r="G1938" t="s">
        <v>8224</v>
      </c>
      <c r="H1938" t="s">
        <v>8246</v>
      </c>
      <c r="I1938">
        <v>1436696712</v>
      </c>
      <c r="J1938">
        <v>1434104712</v>
      </c>
      <c r="K1938" t="b">
        <v>1</v>
      </c>
      <c r="L1938">
        <v>57</v>
      </c>
      <c r="M1938" t="b">
        <v>1</v>
      </c>
      <c r="N1938" t="s">
        <v>8269</v>
      </c>
      <c r="O1938">
        <f>ROUND(E1938/D1938*100,0)</f>
        <v>106</v>
      </c>
      <c r="P1938">
        <f>IFERROR(ROUND(E1938/L1938,2),0)</f>
        <v>46.43</v>
      </c>
      <c r="Q1938" s="10" t="s">
        <v>8315</v>
      </c>
      <c r="R1938" t="s">
        <v>8316</v>
      </c>
      <c r="S1938" s="15">
        <f>(((I1938/60)/60)/24)+DATE(1970,1,1)</f>
        <v>42197.434166666666</v>
      </c>
    </row>
    <row r="1939" spans="1:19" ht="45" x14ac:dyDescent="0.25">
      <c r="A1939">
        <v>3263</v>
      </c>
      <c r="B1939" s="3" t="s">
        <v>3263</v>
      </c>
      <c r="C1939" s="3" t="s">
        <v>7373</v>
      </c>
      <c r="D1939" s="6">
        <v>2500</v>
      </c>
      <c r="E1939" s="8">
        <v>2804.16</v>
      </c>
      <c r="F1939" t="s">
        <v>8218</v>
      </c>
      <c r="G1939" t="s">
        <v>8223</v>
      </c>
      <c r="H1939" t="s">
        <v>8245</v>
      </c>
      <c r="I1939">
        <v>1446238800</v>
      </c>
      <c r="J1939">
        <v>1444220588</v>
      </c>
      <c r="K1939" t="b">
        <v>1</v>
      </c>
      <c r="L1939">
        <v>68</v>
      </c>
      <c r="M1939" t="b">
        <v>1</v>
      </c>
      <c r="N1939" t="s">
        <v>8269</v>
      </c>
      <c r="O1939">
        <f>ROUND(E1939/D1939*100,0)</f>
        <v>112</v>
      </c>
      <c r="P1939">
        <f>IFERROR(ROUND(E1939/L1939,2),0)</f>
        <v>41.24</v>
      </c>
      <c r="Q1939" s="10" t="s">
        <v>8315</v>
      </c>
      <c r="R1939" t="s">
        <v>8316</v>
      </c>
      <c r="S1939" s="15">
        <f>(((I1939/60)/60)/24)+DATE(1970,1,1)</f>
        <v>42307.875</v>
      </c>
    </row>
    <row r="1940" spans="1:19" ht="45" x14ac:dyDescent="0.25">
      <c r="A1940">
        <v>3264</v>
      </c>
      <c r="B1940" s="3" t="s">
        <v>3264</v>
      </c>
      <c r="C1940" s="3" t="s">
        <v>7374</v>
      </c>
      <c r="D1940" s="6">
        <v>2500</v>
      </c>
      <c r="E1940" s="8">
        <v>2575</v>
      </c>
      <c r="F1940" t="s">
        <v>8218</v>
      </c>
      <c r="G1940" t="s">
        <v>8223</v>
      </c>
      <c r="H1940" t="s">
        <v>8245</v>
      </c>
      <c r="I1940">
        <v>1422482400</v>
      </c>
      <c r="J1940">
        <v>1421089938</v>
      </c>
      <c r="K1940" t="b">
        <v>1</v>
      </c>
      <c r="L1940">
        <v>49</v>
      </c>
      <c r="M1940" t="b">
        <v>1</v>
      </c>
      <c r="N1940" t="s">
        <v>8269</v>
      </c>
      <c r="O1940">
        <f>ROUND(E1940/D1940*100,0)</f>
        <v>103</v>
      </c>
      <c r="P1940">
        <f>IFERROR(ROUND(E1940/L1940,2),0)</f>
        <v>52.55</v>
      </c>
      <c r="Q1940" s="10" t="s">
        <v>8315</v>
      </c>
      <c r="R1940" t="s">
        <v>8316</v>
      </c>
      <c r="S1940" s="15">
        <f>(((I1940/60)/60)/24)+DATE(1970,1,1)</f>
        <v>42032.916666666672</v>
      </c>
    </row>
    <row r="1941" spans="1:19" ht="60" x14ac:dyDescent="0.25">
      <c r="A1941">
        <v>3278</v>
      </c>
      <c r="B1941" s="3" t="s">
        <v>3278</v>
      </c>
      <c r="C1941" s="3" t="s">
        <v>7388</v>
      </c>
      <c r="D1941" s="6">
        <v>2500</v>
      </c>
      <c r="E1941" s="8">
        <v>2585</v>
      </c>
      <c r="F1941" t="s">
        <v>8218</v>
      </c>
      <c r="G1941" t="s">
        <v>8224</v>
      </c>
      <c r="H1941" t="s">
        <v>8246</v>
      </c>
      <c r="I1941">
        <v>1433017303</v>
      </c>
      <c r="J1941">
        <v>1430425303</v>
      </c>
      <c r="K1941" t="b">
        <v>1</v>
      </c>
      <c r="L1941">
        <v>34</v>
      </c>
      <c r="M1941" t="b">
        <v>1</v>
      </c>
      <c r="N1941" t="s">
        <v>8269</v>
      </c>
      <c r="O1941">
        <f>ROUND(E1941/D1941*100,0)</f>
        <v>103</v>
      </c>
      <c r="P1941">
        <f>IFERROR(ROUND(E1941/L1941,2),0)</f>
        <v>76.03</v>
      </c>
      <c r="Q1941" s="10" t="s">
        <v>8315</v>
      </c>
      <c r="R1941" t="s">
        <v>8316</v>
      </c>
      <c r="S1941" s="15">
        <f>(((I1941/60)/60)/24)+DATE(1970,1,1)</f>
        <v>42154.848414351851</v>
      </c>
    </row>
    <row r="1942" spans="1:19" ht="30" x14ac:dyDescent="0.25">
      <c r="A1942">
        <v>3287</v>
      </c>
      <c r="B1942" s="3" t="s">
        <v>3287</v>
      </c>
      <c r="C1942" s="3" t="s">
        <v>7397</v>
      </c>
      <c r="D1942" s="6">
        <v>2500</v>
      </c>
      <c r="E1942" s="8">
        <v>2500</v>
      </c>
      <c r="F1942" t="s">
        <v>8218</v>
      </c>
      <c r="G1942" t="s">
        <v>8228</v>
      </c>
      <c r="H1942" t="s">
        <v>8250</v>
      </c>
      <c r="I1942">
        <v>1448733628</v>
      </c>
      <c r="J1942">
        <v>1446573628</v>
      </c>
      <c r="K1942" t="b">
        <v>0</v>
      </c>
      <c r="L1942">
        <v>34</v>
      </c>
      <c r="M1942" t="b">
        <v>1</v>
      </c>
      <c r="N1942" t="s">
        <v>8269</v>
      </c>
      <c r="O1942">
        <f>ROUND(E1942/D1942*100,0)</f>
        <v>100</v>
      </c>
      <c r="P1942">
        <f>IFERROR(ROUND(E1942/L1942,2),0)</f>
        <v>73.53</v>
      </c>
      <c r="Q1942" s="10" t="s">
        <v>8315</v>
      </c>
      <c r="R1942" t="s">
        <v>8316</v>
      </c>
      <c r="S1942" s="15">
        <f>(((I1942/60)/60)/24)+DATE(1970,1,1)</f>
        <v>42336.750324074077</v>
      </c>
    </row>
    <row r="1943" spans="1:19" ht="45" x14ac:dyDescent="0.25">
      <c r="A1943">
        <v>3311</v>
      </c>
      <c r="B1943" s="3" t="s">
        <v>3311</v>
      </c>
      <c r="C1943" s="3" t="s">
        <v>7421</v>
      </c>
      <c r="D1943" s="6">
        <v>2500</v>
      </c>
      <c r="E1943" s="8">
        <v>2746</v>
      </c>
      <c r="F1943" t="s">
        <v>8218</v>
      </c>
      <c r="G1943" t="s">
        <v>8223</v>
      </c>
      <c r="H1943" t="s">
        <v>8245</v>
      </c>
      <c r="I1943">
        <v>1445065210</v>
      </c>
      <c r="J1943">
        <v>1442473210</v>
      </c>
      <c r="K1943" t="b">
        <v>0</v>
      </c>
      <c r="L1943">
        <v>45</v>
      </c>
      <c r="M1943" t="b">
        <v>1</v>
      </c>
      <c r="N1943" t="s">
        <v>8269</v>
      </c>
      <c r="O1943">
        <f>ROUND(E1943/D1943*100,0)</f>
        <v>110</v>
      </c>
      <c r="P1943">
        <f>IFERROR(ROUND(E1943/L1943,2),0)</f>
        <v>61.02</v>
      </c>
      <c r="Q1943" s="10" t="s">
        <v>8315</v>
      </c>
      <c r="R1943" t="s">
        <v>8316</v>
      </c>
      <c r="S1943" s="15">
        <f>(((I1943/60)/60)/24)+DATE(1970,1,1)</f>
        <v>42294.29178240741</v>
      </c>
    </row>
    <row r="1944" spans="1:19" ht="60" x14ac:dyDescent="0.25">
      <c r="A1944">
        <v>3312</v>
      </c>
      <c r="B1944" s="3" t="s">
        <v>3312</v>
      </c>
      <c r="C1944" s="3" t="s">
        <v>7422</v>
      </c>
      <c r="D1944" s="6">
        <v>2500</v>
      </c>
      <c r="E1944" s="8">
        <v>2501</v>
      </c>
      <c r="F1944" t="s">
        <v>8218</v>
      </c>
      <c r="G1944" t="s">
        <v>8223</v>
      </c>
      <c r="H1944" t="s">
        <v>8245</v>
      </c>
      <c r="I1944">
        <v>1478901600</v>
      </c>
      <c r="J1944">
        <v>1477077946</v>
      </c>
      <c r="K1944" t="b">
        <v>0</v>
      </c>
      <c r="L1944">
        <v>41</v>
      </c>
      <c r="M1944" t="b">
        <v>1</v>
      </c>
      <c r="N1944" t="s">
        <v>8269</v>
      </c>
      <c r="O1944">
        <f>ROUND(E1944/D1944*100,0)</f>
        <v>100</v>
      </c>
      <c r="P1944">
        <f>IFERROR(ROUND(E1944/L1944,2),0)</f>
        <v>61</v>
      </c>
      <c r="Q1944" s="10" t="s">
        <v>8315</v>
      </c>
      <c r="R1944" t="s">
        <v>8316</v>
      </c>
      <c r="S1944" s="15">
        <f>(((I1944/60)/60)/24)+DATE(1970,1,1)</f>
        <v>42685.916666666672</v>
      </c>
    </row>
    <row r="1945" spans="1:19" ht="45" x14ac:dyDescent="0.25">
      <c r="A1945">
        <v>3320</v>
      </c>
      <c r="B1945" s="3" t="s">
        <v>3320</v>
      </c>
      <c r="C1945" s="3" t="s">
        <v>7430</v>
      </c>
      <c r="D1945" s="6">
        <v>2500</v>
      </c>
      <c r="E1945" s="8">
        <v>2525</v>
      </c>
      <c r="F1945" t="s">
        <v>8218</v>
      </c>
      <c r="G1945" t="s">
        <v>8223</v>
      </c>
      <c r="H1945" t="s">
        <v>8245</v>
      </c>
      <c r="I1945">
        <v>1466557557</v>
      </c>
      <c r="J1945">
        <v>1463965557</v>
      </c>
      <c r="K1945" t="b">
        <v>0</v>
      </c>
      <c r="L1945">
        <v>38</v>
      </c>
      <c r="M1945" t="b">
        <v>1</v>
      </c>
      <c r="N1945" t="s">
        <v>8269</v>
      </c>
      <c r="O1945">
        <f>ROUND(E1945/D1945*100,0)</f>
        <v>101</v>
      </c>
      <c r="P1945">
        <f>IFERROR(ROUND(E1945/L1945,2),0)</f>
        <v>66.45</v>
      </c>
      <c r="Q1945" s="10" t="s">
        <v>8315</v>
      </c>
      <c r="R1945" t="s">
        <v>8316</v>
      </c>
      <c r="S1945" s="15">
        <f>(((I1945/60)/60)/24)+DATE(1970,1,1)</f>
        <v>42543.045798611114</v>
      </c>
    </row>
    <row r="1946" spans="1:19" ht="45" x14ac:dyDescent="0.25">
      <c r="A1946">
        <v>3337</v>
      </c>
      <c r="B1946" s="3" t="s">
        <v>3337</v>
      </c>
      <c r="C1946" s="3" t="s">
        <v>7447</v>
      </c>
      <c r="D1946" s="6">
        <v>2500</v>
      </c>
      <c r="E1946" s="8">
        <v>2755</v>
      </c>
      <c r="F1946" t="s">
        <v>8218</v>
      </c>
      <c r="G1946" t="s">
        <v>8224</v>
      </c>
      <c r="H1946" t="s">
        <v>8246</v>
      </c>
      <c r="I1946">
        <v>1412974800</v>
      </c>
      <c r="J1946">
        <v>1411109167</v>
      </c>
      <c r="K1946" t="b">
        <v>0</v>
      </c>
      <c r="L1946">
        <v>34</v>
      </c>
      <c r="M1946" t="b">
        <v>1</v>
      </c>
      <c r="N1946" t="s">
        <v>8269</v>
      </c>
      <c r="O1946">
        <f>ROUND(E1946/D1946*100,0)</f>
        <v>110</v>
      </c>
      <c r="P1946">
        <f>IFERROR(ROUND(E1946/L1946,2),0)</f>
        <v>81.03</v>
      </c>
      <c r="Q1946" s="10" t="s">
        <v>8315</v>
      </c>
      <c r="R1946" t="s">
        <v>8316</v>
      </c>
      <c r="S1946" s="15">
        <f>(((I1946/60)/60)/24)+DATE(1970,1,1)</f>
        <v>41922.875</v>
      </c>
    </row>
    <row r="1947" spans="1:19" ht="60" x14ac:dyDescent="0.25">
      <c r="A1947">
        <v>3365</v>
      </c>
      <c r="B1947" s="3" t="s">
        <v>3364</v>
      </c>
      <c r="C1947" s="3" t="s">
        <v>7475</v>
      </c>
      <c r="D1947" s="6">
        <v>2500</v>
      </c>
      <c r="E1947" s="8">
        <v>2600</v>
      </c>
      <c r="F1947" t="s">
        <v>8218</v>
      </c>
      <c r="G1947" t="s">
        <v>8223</v>
      </c>
      <c r="H1947" t="s">
        <v>8245</v>
      </c>
      <c r="I1947">
        <v>1449973592</v>
      </c>
      <c r="J1947">
        <v>1447381592</v>
      </c>
      <c r="K1947" t="b">
        <v>0</v>
      </c>
      <c r="L1947">
        <v>3</v>
      </c>
      <c r="M1947" t="b">
        <v>1</v>
      </c>
      <c r="N1947" t="s">
        <v>8269</v>
      </c>
      <c r="O1947">
        <f>ROUND(E1947/D1947*100,0)</f>
        <v>104</v>
      </c>
      <c r="P1947">
        <f>IFERROR(ROUND(E1947/L1947,2),0)</f>
        <v>866.67</v>
      </c>
      <c r="Q1947" s="10" t="s">
        <v>8315</v>
      </c>
      <c r="R1947" t="s">
        <v>8316</v>
      </c>
      <c r="S1947" s="15">
        <f>(((I1947/60)/60)/24)+DATE(1970,1,1)</f>
        <v>42351.101759259262</v>
      </c>
    </row>
    <row r="1948" spans="1:19" ht="60" x14ac:dyDescent="0.25">
      <c r="A1948">
        <v>3438</v>
      </c>
      <c r="B1948" s="3" t="s">
        <v>3437</v>
      </c>
      <c r="C1948" s="3" t="s">
        <v>7548</v>
      </c>
      <c r="D1948" s="6">
        <v>2500</v>
      </c>
      <c r="E1948" s="8">
        <v>2605</v>
      </c>
      <c r="F1948" t="s">
        <v>8218</v>
      </c>
      <c r="G1948" t="s">
        <v>8224</v>
      </c>
      <c r="H1948" t="s">
        <v>8246</v>
      </c>
      <c r="I1948">
        <v>1430600400</v>
      </c>
      <c r="J1948">
        <v>1428358567</v>
      </c>
      <c r="K1948" t="b">
        <v>0</v>
      </c>
      <c r="L1948">
        <v>14</v>
      </c>
      <c r="M1948" t="b">
        <v>1</v>
      </c>
      <c r="N1948" t="s">
        <v>8269</v>
      </c>
      <c r="O1948">
        <f>ROUND(E1948/D1948*100,0)</f>
        <v>104</v>
      </c>
      <c r="P1948">
        <f>IFERROR(ROUND(E1948/L1948,2),0)</f>
        <v>186.07</v>
      </c>
      <c r="Q1948" s="10" t="s">
        <v>8315</v>
      </c>
      <c r="R1948" t="s">
        <v>8316</v>
      </c>
      <c r="S1948" s="15">
        <f>(((I1948/60)/60)/24)+DATE(1970,1,1)</f>
        <v>42126.875</v>
      </c>
    </row>
    <row r="1949" spans="1:19" ht="60" x14ac:dyDescent="0.25">
      <c r="A1949">
        <v>3441</v>
      </c>
      <c r="B1949" s="3" t="s">
        <v>3440</v>
      </c>
      <c r="C1949" s="3" t="s">
        <v>7551</v>
      </c>
      <c r="D1949" s="6">
        <v>2500</v>
      </c>
      <c r="E1949" s="8">
        <v>2565</v>
      </c>
      <c r="F1949" t="s">
        <v>8218</v>
      </c>
      <c r="G1949" t="s">
        <v>8223</v>
      </c>
      <c r="H1949" t="s">
        <v>8245</v>
      </c>
      <c r="I1949">
        <v>1447445820</v>
      </c>
      <c r="J1949">
        <v>1445077121</v>
      </c>
      <c r="K1949" t="b">
        <v>0</v>
      </c>
      <c r="L1949">
        <v>43</v>
      </c>
      <c r="M1949" t="b">
        <v>1</v>
      </c>
      <c r="N1949" t="s">
        <v>8269</v>
      </c>
      <c r="O1949">
        <f>ROUND(E1949/D1949*100,0)</f>
        <v>103</v>
      </c>
      <c r="P1949">
        <f>IFERROR(ROUND(E1949/L1949,2),0)</f>
        <v>59.65</v>
      </c>
      <c r="Q1949" s="10" t="s">
        <v>8315</v>
      </c>
      <c r="R1949" t="s">
        <v>8316</v>
      </c>
      <c r="S1949" s="15">
        <f>(((I1949/60)/60)/24)+DATE(1970,1,1)</f>
        <v>42321.845138888893</v>
      </c>
    </row>
    <row r="1950" spans="1:19" ht="60" x14ac:dyDescent="0.25">
      <c r="A1950">
        <v>3484</v>
      </c>
      <c r="B1950" s="3" t="s">
        <v>3483</v>
      </c>
      <c r="C1950" s="3" t="s">
        <v>7594</v>
      </c>
      <c r="D1950" s="6">
        <v>2500</v>
      </c>
      <c r="E1950" s="8">
        <v>2856</v>
      </c>
      <c r="F1950" t="s">
        <v>8218</v>
      </c>
      <c r="G1950" t="s">
        <v>8223</v>
      </c>
      <c r="H1950" t="s">
        <v>8245</v>
      </c>
      <c r="I1950">
        <v>1466014499</v>
      </c>
      <c r="J1950">
        <v>1463422499</v>
      </c>
      <c r="K1950" t="b">
        <v>0</v>
      </c>
      <c r="L1950">
        <v>44</v>
      </c>
      <c r="M1950" t="b">
        <v>1</v>
      </c>
      <c r="N1950" t="s">
        <v>8269</v>
      </c>
      <c r="O1950">
        <f>ROUND(E1950/D1950*100,0)</f>
        <v>114</v>
      </c>
      <c r="P1950">
        <f>IFERROR(ROUND(E1950/L1950,2),0)</f>
        <v>64.91</v>
      </c>
      <c r="Q1950" s="10" t="s">
        <v>8315</v>
      </c>
      <c r="R1950" t="s">
        <v>8316</v>
      </c>
      <c r="S1950" s="15">
        <f>(((I1950/60)/60)/24)+DATE(1970,1,1)</f>
        <v>42536.760405092587</v>
      </c>
    </row>
    <row r="1951" spans="1:19" ht="45" x14ac:dyDescent="0.25">
      <c r="A1951">
        <v>3503</v>
      </c>
      <c r="B1951" s="3" t="s">
        <v>3502</v>
      </c>
      <c r="C1951" s="3" t="s">
        <v>7613</v>
      </c>
      <c r="D1951" s="6">
        <v>2500</v>
      </c>
      <c r="E1951" s="8">
        <v>2689</v>
      </c>
      <c r="F1951" t="s">
        <v>8218</v>
      </c>
      <c r="G1951" t="s">
        <v>8224</v>
      </c>
      <c r="H1951" t="s">
        <v>8246</v>
      </c>
      <c r="I1951">
        <v>1469359728</v>
      </c>
      <c r="J1951">
        <v>1466767728</v>
      </c>
      <c r="K1951" t="b">
        <v>0</v>
      </c>
      <c r="L1951">
        <v>38</v>
      </c>
      <c r="M1951" t="b">
        <v>1</v>
      </c>
      <c r="N1951" t="s">
        <v>8269</v>
      </c>
      <c r="O1951">
        <f>ROUND(E1951/D1951*100,0)</f>
        <v>108</v>
      </c>
      <c r="P1951">
        <f>IFERROR(ROUND(E1951/L1951,2),0)</f>
        <v>70.760000000000005</v>
      </c>
      <c r="Q1951" s="10" t="s">
        <v>8315</v>
      </c>
      <c r="R1951" t="s">
        <v>8316</v>
      </c>
      <c r="S1951" s="15">
        <f>(((I1951/60)/60)/24)+DATE(1970,1,1)</f>
        <v>42575.478333333333</v>
      </c>
    </row>
    <row r="1952" spans="1:19" ht="90" x14ac:dyDescent="0.25">
      <c r="A1952">
        <v>3505</v>
      </c>
      <c r="B1952" s="3" t="s">
        <v>3504</v>
      </c>
      <c r="C1952" s="3" t="s">
        <v>7615</v>
      </c>
      <c r="D1952" s="6">
        <v>2500</v>
      </c>
      <c r="E1952" s="8">
        <v>2594</v>
      </c>
      <c r="F1952" t="s">
        <v>8218</v>
      </c>
      <c r="G1952" t="s">
        <v>8223</v>
      </c>
      <c r="H1952" t="s">
        <v>8245</v>
      </c>
      <c r="I1952">
        <v>1399953600</v>
      </c>
      <c r="J1952">
        <v>1398983245</v>
      </c>
      <c r="K1952" t="b">
        <v>0</v>
      </c>
      <c r="L1952">
        <v>39</v>
      </c>
      <c r="M1952" t="b">
        <v>1</v>
      </c>
      <c r="N1952" t="s">
        <v>8269</v>
      </c>
      <c r="O1952">
        <f>ROUND(E1952/D1952*100,0)</f>
        <v>104</v>
      </c>
      <c r="P1952">
        <f>IFERROR(ROUND(E1952/L1952,2),0)</f>
        <v>66.510000000000005</v>
      </c>
      <c r="Q1952" s="10" t="s">
        <v>8315</v>
      </c>
      <c r="R1952" t="s">
        <v>8316</v>
      </c>
      <c r="S1952" s="15">
        <f>(((I1952/60)/60)/24)+DATE(1970,1,1)</f>
        <v>41772.166666666664</v>
      </c>
    </row>
    <row r="1953" spans="1:19" ht="60" x14ac:dyDescent="0.25">
      <c r="A1953">
        <v>3516</v>
      </c>
      <c r="B1953" s="3" t="s">
        <v>3515</v>
      </c>
      <c r="C1953" s="3" t="s">
        <v>7626</v>
      </c>
      <c r="D1953" s="6">
        <v>2500</v>
      </c>
      <c r="E1953" s="8">
        <v>2500</v>
      </c>
      <c r="F1953" t="s">
        <v>8218</v>
      </c>
      <c r="G1953" t="s">
        <v>8223</v>
      </c>
      <c r="H1953" t="s">
        <v>8245</v>
      </c>
      <c r="I1953">
        <v>1410145200</v>
      </c>
      <c r="J1953">
        <v>1407197670</v>
      </c>
      <c r="K1953" t="b">
        <v>0</v>
      </c>
      <c r="L1953">
        <v>11</v>
      </c>
      <c r="M1953" t="b">
        <v>1</v>
      </c>
      <c r="N1953" t="s">
        <v>8269</v>
      </c>
      <c r="O1953">
        <f>ROUND(E1953/D1953*100,0)</f>
        <v>100</v>
      </c>
      <c r="P1953">
        <f>IFERROR(ROUND(E1953/L1953,2),0)</f>
        <v>227.27</v>
      </c>
      <c r="Q1953" s="10" t="s">
        <v>8315</v>
      </c>
      <c r="R1953" t="s">
        <v>8316</v>
      </c>
      <c r="S1953" s="15">
        <f>(((I1953/60)/60)/24)+DATE(1970,1,1)</f>
        <v>41890.125</v>
      </c>
    </row>
    <row r="1954" spans="1:19" ht="45" x14ac:dyDescent="0.25">
      <c r="A1954">
        <v>3544</v>
      </c>
      <c r="B1954" s="3" t="s">
        <v>3543</v>
      </c>
      <c r="C1954" s="3" t="s">
        <v>7654</v>
      </c>
      <c r="D1954" s="6">
        <v>2500</v>
      </c>
      <c r="E1954" s="8">
        <v>2500</v>
      </c>
      <c r="F1954" t="s">
        <v>8218</v>
      </c>
      <c r="G1954" t="s">
        <v>8223</v>
      </c>
      <c r="H1954" t="s">
        <v>8245</v>
      </c>
      <c r="I1954">
        <v>1425758257</v>
      </c>
      <c r="J1954">
        <v>1423166257</v>
      </c>
      <c r="K1954" t="b">
        <v>0</v>
      </c>
      <c r="L1954">
        <v>24</v>
      </c>
      <c r="M1954" t="b">
        <v>1</v>
      </c>
      <c r="N1954" t="s">
        <v>8269</v>
      </c>
      <c r="O1954">
        <f>ROUND(E1954/D1954*100,0)</f>
        <v>100</v>
      </c>
      <c r="P1954">
        <f>IFERROR(ROUND(E1954/L1954,2),0)</f>
        <v>104.17</v>
      </c>
      <c r="Q1954" s="10" t="s">
        <v>8315</v>
      </c>
      <c r="R1954" t="s">
        <v>8316</v>
      </c>
      <c r="S1954" s="15">
        <f>(((I1954/60)/60)/24)+DATE(1970,1,1)</f>
        <v>42070.831678240742</v>
      </c>
    </row>
    <row r="1955" spans="1:19" ht="60" x14ac:dyDescent="0.25">
      <c r="A1955">
        <v>3550</v>
      </c>
      <c r="B1955" s="3" t="s">
        <v>3549</v>
      </c>
      <c r="C1955" s="3" t="s">
        <v>7660</v>
      </c>
      <c r="D1955" s="6">
        <v>2500</v>
      </c>
      <c r="E1955" s="8">
        <v>2620</v>
      </c>
      <c r="F1955" t="s">
        <v>8218</v>
      </c>
      <c r="G1955" t="s">
        <v>8224</v>
      </c>
      <c r="H1955" t="s">
        <v>8246</v>
      </c>
      <c r="I1955">
        <v>1462224398</v>
      </c>
      <c r="J1955">
        <v>1459632398</v>
      </c>
      <c r="K1955" t="b">
        <v>0</v>
      </c>
      <c r="L1955">
        <v>64</v>
      </c>
      <c r="M1955" t="b">
        <v>1</v>
      </c>
      <c r="N1955" t="s">
        <v>8269</v>
      </c>
      <c r="O1955">
        <f>ROUND(E1955/D1955*100,0)</f>
        <v>105</v>
      </c>
      <c r="P1955">
        <f>IFERROR(ROUND(E1955/L1955,2),0)</f>
        <v>40.94</v>
      </c>
      <c r="Q1955" s="10" t="s">
        <v>8315</v>
      </c>
      <c r="R1955" t="s">
        <v>8316</v>
      </c>
      <c r="S1955" s="15">
        <f>(((I1955/60)/60)/24)+DATE(1970,1,1)</f>
        <v>42492.893495370372</v>
      </c>
    </row>
    <row r="1956" spans="1:19" ht="120" x14ac:dyDescent="0.25">
      <c r="A1956">
        <v>3561</v>
      </c>
      <c r="B1956" s="3" t="s">
        <v>3560</v>
      </c>
      <c r="C1956" s="3" t="s">
        <v>7671</v>
      </c>
      <c r="D1956" s="6">
        <v>2500</v>
      </c>
      <c r="E1956" s="8">
        <v>2560</v>
      </c>
      <c r="F1956" t="s">
        <v>8218</v>
      </c>
      <c r="G1956" t="s">
        <v>8223</v>
      </c>
      <c r="H1956" t="s">
        <v>8245</v>
      </c>
      <c r="I1956">
        <v>1438799760</v>
      </c>
      <c r="J1956">
        <v>1437236378</v>
      </c>
      <c r="K1956" t="b">
        <v>0</v>
      </c>
      <c r="L1956">
        <v>54</v>
      </c>
      <c r="M1956" t="b">
        <v>1</v>
      </c>
      <c r="N1956" t="s">
        <v>8269</v>
      </c>
      <c r="O1956">
        <f>ROUND(E1956/D1956*100,0)</f>
        <v>102</v>
      </c>
      <c r="P1956">
        <f>IFERROR(ROUND(E1956/L1956,2),0)</f>
        <v>47.41</v>
      </c>
      <c r="Q1956" s="10" t="s">
        <v>8315</v>
      </c>
      <c r="R1956" t="s">
        <v>8316</v>
      </c>
      <c r="S1956" s="15">
        <f>(((I1956/60)/60)/24)+DATE(1970,1,1)</f>
        <v>42221.774999999994</v>
      </c>
    </row>
    <row r="1957" spans="1:19" ht="30" x14ac:dyDescent="0.25">
      <c r="A1957">
        <v>3597</v>
      </c>
      <c r="B1957" s="3" t="s">
        <v>3596</v>
      </c>
      <c r="C1957" s="3" t="s">
        <v>7707</v>
      </c>
      <c r="D1957" s="6">
        <v>2500</v>
      </c>
      <c r="E1957" s="8">
        <v>2565</v>
      </c>
      <c r="F1957" t="s">
        <v>8218</v>
      </c>
      <c r="G1957" t="s">
        <v>8223</v>
      </c>
      <c r="H1957" t="s">
        <v>8245</v>
      </c>
      <c r="I1957">
        <v>1456984740</v>
      </c>
      <c r="J1957">
        <v>1455717790</v>
      </c>
      <c r="K1957" t="b">
        <v>0</v>
      </c>
      <c r="L1957">
        <v>33</v>
      </c>
      <c r="M1957" t="b">
        <v>1</v>
      </c>
      <c r="N1957" t="s">
        <v>8269</v>
      </c>
      <c r="O1957">
        <f>ROUND(E1957/D1957*100,0)</f>
        <v>103</v>
      </c>
      <c r="P1957">
        <f>IFERROR(ROUND(E1957/L1957,2),0)</f>
        <v>77.73</v>
      </c>
      <c r="Q1957" s="10" t="s">
        <v>8315</v>
      </c>
      <c r="R1957" t="s">
        <v>8316</v>
      </c>
      <c r="S1957" s="15">
        <f>(((I1957/60)/60)/24)+DATE(1970,1,1)</f>
        <v>42432.249305555553</v>
      </c>
    </row>
    <row r="1958" spans="1:19" ht="60" x14ac:dyDescent="0.25">
      <c r="A1958">
        <v>3611</v>
      </c>
      <c r="B1958" s="3" t="s">
        <v>3610</v>
      </c>
      <c r="C1958" s="3" t="s">
        <v>7721</v>
      </c>
      <c r="D1958" s="6">
        <v>2500</v>
      </c>
      <c r="E1958" s="8">
        <v>3400</v>
      </c>
      <c r="F1958" t="s">
        <v>8218</v>
      </c>
      <c r="G1958" t="s">
        <v>8224</v>
      </c>
      <c r="H1958" t="s">
        <v>8246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8269</v>
      </c>
      <c r="O1958">
        <f>ROUND(E1958/D1958*100,0)</f>
        <v>136</v>
      </c>
      <c r="P1958">
        <f>IFERROR(ROUND(E1958/L1958,2),0)</f>
        <v>66.67</v>
      </c>
      <c r="Q1958" s="10" t="s">
        <v>8315</v>
      </c>
      <c r="R1958" t="s">
        <v>8316</v>
      </c>
      <c r="S1958" s="15">
        <f>(((I1958/60)/60)/24)+DATE(1970,1,1)</f>
        <v>42102.370381944449</v>
      </c>
    </row>
    <row r="1959" spans="1:19" ht="45" x14ac:dyDescent="0.25">
      <c r="A1959">
        <v>3614</v>
      </c>
      <c r="B1959" s="3" t="s">
        <v>3439</v>
      </c>
      <c r="C1959" s="3" t="s">
        <v>7724</v>
      </c>
      <c r="D1959" s="6">
        <v>2500</v>
      </c>
      <c r="E1959" s="8">
        <v>2520</v>
      </c>
      <c r="F1959" t="s">
        <v>8218</v>
      </c>
      <c r="G1959" t="s">
        <v>8223</v>
      </c>
      <c r="H1959" t="s">
        <v>8245</v>
      </c>
      <c r="I1959">
        <v>1434675616</v>
      </c>
      <c r="J1959">
        <v>1432083616</v>
      </c>
      <c r="K1959" t="b">
        <v>0</v>
      </c>
      <c r="L1959">
        <v>71</v>
      </c>
      <c r="M1959" t="b">
        <v>1</v>
      </c>
      <c r="N1959" t="s">
        <v>8269</v>
      </c>
      <c r="O1959">
        <f>ROUND(E1959/D1959*100,0)</f>
        <v>101</v>
      </c>
      <c r="P1959">
        <f>IFERROR(ROUND(E1959/L1959,2),0)</f>
        <v>35.49</v>
      </c>
      <c r="Q1959" s="10" t="s">
        <v>8315</v>
      </c>
      <c r="R1959" t="s">
        <v>8316</v>
      </c>
      <c r="S1959" s="15">
        <f>(((I1959/60)/60)/24)+DATE(1970,1,1)</f>
        <v>42174.041851851856</v>
      </c>
    </row>
    <row r="1960" spans="1:19" ht="60" x14ac:dyDescent="0.25">
      <c r="A1960">
        <v>3615</v>
      </c>
      <c r="B1960" s="3" t="s">
        <v>3613</v>
      </c>
      <c r="C1960" s="3" t="s">
        <v>7725</v>
      </c>
      <c r="D1960" s="6">
        <v>2500</v>
      </c>
      <c r="E1960" s="8">
        <v>2670</v>
      </c>
      <c r="F1960" t="s">
        <v>8218</v>
      </c>
      <c r="G1960" t="s">
        <v>8224</v>
      </c>
      <c r="H1960" t="s">
        <v>8246</v>
      </c>
      <c r="I1960">
        <v>1449756896</v>
      </c>
      <c r="J1960">
        <v>1447164896</v>
      </c>
      <c r="K1960" t="b">
        <v>0</v>
      </c>
      <c r="L1960">
        <v>72</v>
      </c>
      <c r="M1960" t="b">
        <v>1</v>
      </c>
      <c r="N1960" t="s">
        <v>8269</v>
      </c>
      <c r="O1960">
        <f>ROUND(E1960/D1960*100,0)</f>
        <v>107</v>
      </c>
      <c r="P1960">
        <f>IFERROR(ROUND(E1960/L1960,2),0)</f>
        <v>37.08</v>
      </c>
      <c r="Q1960" s="10" t="s">
        <v>8315</v>
      </c>
      <c r="R1960" t="s">
        <v>8316</v>
      </c>
      <c r="S1960" s="15">
        <f>(((I1960/60)/60)/24)+DATE(1970,1,1)</f>
        <v>42348.593703703707</v>
      </c>
    </row>
    <row r="1961" spans="1:19" ht="60" x14ac:dyDescent="0.25">
      <c r="A1961">
        <v>3616</v>
      </c>
      <c r="B1961" s="3" t="s">
        <v>3614</v>
      </c>
      <c r="C1961" s="3" t="s">
        <v>7726</v>
      </c>
      <c r="D1961" s="6">
        <v>2500</v>
      </c>
      <c r="E1961" s="8">
        <v>3120</v>
      </c>
      <c r="F1961" t="s">
        <v>8218</v>
      </c>
      <c r="G1961" t="s">
        <v>8224</v>
      </c>
      <c r="H1961" t="s">
        <v>8246</v>
      </c>
      <c r="I1961">
        <v>1426801664</v>
      </c>
      <c r="J1961">
        <v>1424213264</v>
      </c>
      <c r="K1961" t="b">
        <v>0</v>
      </c>
      <c r="L1961">
        <v>45</v>
      </c>
      <c r="M1961" t="b">
        <v>1</v>
      </c>
      <c r="N1961" t="s">
        <v>8269</v>
      </c>
      <c r="O1961">
        <f>ROUND(E1961/D1961*100,0)</f>
        <v>125</v>
      </c>
      <c r="P1961">
        <f>IFERROR(ROUND(E1961/L1961,2),0)</f>
        <v>69.33</v>
      </c>
      <c r="Q1961" s="10" t="s">
        <v>8315</v>
      </c>
      <c r="R1961" t="s">
        <v>8316</v>
      </c>
      <c r="S1961" s="15">
        <f>(((I1961/60)/60)/24)+DATE(1970,1,1)</f>
        <v>42082.908148148148</v>
      </c>
    </row>
    <row r="1962" spans="1:19" ht="45" x14ac:dyDescent="0.25">
      <c r="A1962">
        <v>3623</v>
      </c>
      <c r="B1962" s="3" t="s">
        <v>3621</v>
      </c>
      <c r="C1962" s="3" t="s">
        <v>7733</v>
      </c>
      <c r="D1962" s="6">
        <v>2500</v>
      </c>
      <c r="E1962" s="8">
        <v>3000</v>
      </c>
      <c r="F1962" t="s">
        <v>8218</v>
      </c>
      <c r="G1962" t="s">
        <v>8223</v>
      </c>
      <c r="H1962" t="s">
        <v>8245</v>
      </c>
      <c r="I1962">
        <v>1406358000</v>
      </c>
      <c r="J1962">
        <v>1404841270</v>
      </c>
      <c r="K1962" t="b">
        <v>0</v>
      </c>
      <c r="L1962">
        <v>34</v>
      </c>
      <c r="M1962" t="b">
        <v>1</v>
      </c>
      <c r="N1962" t="s">
        <v>8269</v>
      </c>
      <c r="O1962">
        <f>ROUND(E1962/D1962*100,0)</f>
        <v>120</v>
      </c>
      <c r="P1962">
        <f>IFERROR(ROUND(E1962/L1962,2),0)</f>
        <v>88.24</v>
      </c>
      <c r="Q1962" s="10" t="s">
        <v>8315</v>
      </c>
      <c r="R1962" t="s">
        <v>8316</v>
      </c>
      <c r="S1962" s="15">
        <f>(((I1962/60)/60)/24)+DATE(1970,1,1)</f>
        <v>41846.291666666664</v>
      </c>
    </row>
    <row r="1963" spans="1:19" ht="60" x14ac:dyDescent="0.25">
      <c r="A1963">
        <v>3699</v>
      </c>
      <c r="B1963" s="3" t="s">
        <v>3696</v>
      </c>
      <c r="C1963" s="3" t="s">
        <v>7809</v>
      </c>
      <c r="D1963" s="6">
        <v>2500</v>
      </c>
      <c r="E1963" s="8">
        <v>2520</v>
      </c>
      <c r="F1963" t="s">
        <v>8218</v>
      </c>
      <c r="G1963" t="s">
        <v>8223</v>
      </c>
      <c r="H1963" t="s">
        <v>8245</v>
      </c>
      <c r="I1963">
        <v>1413383216</v>
      </c>
      <c r="J1963">
        <v>1410791216</v>
      </c>
      <c r="K1963" t="b">
        <v>0</v>
      </c>
      <c r="L1963">
        <v>40</v>
      </c>
      <c r="M1963" t="b">
        <v>1</v>
      </c>
      <c r="N1963" t="s">
        <v>8269</v>
      </c>
      <c r="O1963">
        <f>ROUND(E1963/D1963*100,0)</f>
        <v>101</v>
      </c>
      <c r="P1963">
        <f>IFERROR(ROUND(E1963/L1963,2),0)</f>
        <v>63</v>
      </c>
      <c r="Q1963" s="10" t="s">
        <v>8315</v>
      </c>
      <c r="R1963" t="s">
        <v>8316</v>
      </c>
      <c r="S1963" s="15">
        <f>(((I1963/60)/60)/24)+DATE(1970,1,1)</f>
        <v>41927.602037037039</v>
      </c>
    </row>
    <row r="1964" spans="1:19" ht="45" x14ac:dyDescent="0.25">
      <c r="A1964">
        <v>3754</v>
      </c>
      <c r="B1964" s="3" t="s">
        <v>3751</v>
      </c>
      <c r="C1964" s="3" t="s">
        <v>7864</v>
      </c>
      <c r="D1964" s="6">
        <v>2500</v>
      </c>
      <c r="E1964" s="8">
        <v>3000</v>
      </c>
      <c r="F1964" t="s">
        <v>8218</v>
      </c>
      <c r="G1964" t="s">
        <v>8223</v>
      </c>
      <c r="H1964" t="s">
        <v>8245</v>
      </c>
      <c r="I1964">
        <v>1406350740</v>
      </c>
      <c r="J1964">
        <v>1403125737</v>
      </c>
      <c r="K1964" t="b">
        <v>0</v>
      </c>
      <c r="L1964">
        <v>27</v>
      </c>
      <c r="M1964" t="b">
        <v>1</v>
      </c>
      <c r="N1964" t="s">
        <v>8303</v>
      </c>
      <c r="O1964">
        <f>ROUND(E1964/D1964*100,0)</f>
        <v>120</v>
      </c>
      <c r="P1964">
        <f>IFERROR(ROUND(E1964/L1964,2),0)</f>
        <v>111.11</v>
      </c>
      <c r="Q1964" s="10" t="s">
        <v>8315</v>
      </c>
      <c r="R1964" t="s">
        <v>8357</v>
      </c>
      <c r="S1964" s="15">
        <f>(((I1964/60)/60)/24)+DATE(1970,1,1)</f>
        <v>41846.207638888889</v>
      </c>
    </row>
    <row r="1965" spans="1:19" ht="60" x14ac:dyDescent="0.25">
      <c r="A1965">
        <v>3774</v>
      </c>
      <c r="B1965" s="3" t="s">
        <v>3771</v>
      </c>
      <c r="C1965" s="3" t="s">
        <v>7884</v>
      </c>
      <c r="D1965" s="6">
        <v>2500</v>
      </c>
      <c r="E1965" s="8">
        <v>2500</v>
      </c>
      <c r="F1965" t="s">
        <v>8218</v>
      </c>
      <c r="G1965" t="s">
        <v>8228</v>
      </c>
      <c r="H1965" t="s">
        <v>8250</v>
      </c>
      <c r="I1965">
        <v>1428606055</v>
      </c>
      <c r="J1965">
        <v>1427223655</v>
      </c>
      <c r="K1965" t="b">
        <v>0</v>
      </c>
      <c r="L1965">
        <v>25</v>
      </c>
      <c r="M1965" t="b">
        <v>1</v>
      </c>
      <c r="N1965" t="s">
        <v>8303</v>
      </c>
      <c r="O1965">
        <f>ROUND(E1965/D1965*100,0)</f>
        <v>100</v>
      </c>
      <c r="P1965">
        <f>IFERROR(ROUND(E1965/L1965,2),0)</f>
        <v>100</v>
      </c>
      <c r="Q1965" s="10" t="s">
        <v>8315</v>
      </c>
      <c r="R1965" t="s">
        <v>8357</v>
      </c>
      <c r="S1965" s="15">
        <f>(((I1965/60)/60)/24)+DATE(1970,1,1)</f>
        <v>42103.792303240742</v>
      </c>
    </row>
    <row r="1966" spans="1:19" ht="45" x14ac:dyDescent="0.25">
      <c r="A1966">
        <v>3780</v>
      </c>
      <c r="B1966" s="3" t="s">
        <v>3777</v>
      </c>
      <c r="C1966" s="3" t="s">
        <v>7890</v>
      </c>
      <c r="D1966" s="6">
        <v>2500</v>
      </c>
      <c r="E1966" s="8">
        <v>3000</v>
      </c>
      <c r="F1966" t="s">
        <v>8218</v>
      </c>
      <c r="G1966" t="s">
        <v>8223</v>
      </c>
      <c r="H1966" t="s">
        <v>8245</v>
      </c>
      <c r="I1966">
        <v>1436817960</v>
      </c>
      <c r="J1966">
        <v>1433999785</v>
      </c>
      <c r="K1966" t="b">
        <v>0</v>
      </c>
      <c r="L1966">
        <v>30</v>
      </c>
      <c r="M1966" t="b">
        <v>1</v>
      </c>
      <c r="N1966" t="s">
        <v>8303</v>
      </c>
      <c r="O1966">
        <f>ROUND(E1966/D1966*100,0)</f>
        <v>120</v>
      </c>
      <c r="P1966">
        <f>IFERROR(ROUND(E1966/L1966,2),0)</f>
        <v>100</v>
      </c>
      <c r="Q1966" s="10" t="s">
        <v>8315</v>
      </c>
      <c r="R1966" t="s">
        <v>8357</v>
      </c>
      <c r="S1966" s="15">
        <f>(((I1966/60)/60)/24)+DATE(1970,1,1)</f>
        <v>42198.837499999994</v>
      </c>
    </row>
    <row r="1967" spans="1:19" ht="60" x14ac:dyDescent="0.25">
      <c r="A1967">
        <v>3823</v>
      </c>
      <c r="B1967" s="3" t="s">
        <v>3820</v>
      </c>
      <c r="C1967" s="3" t="s">
        <v>7932</v>
      </c>
      <c r="D1967" s="6">
        <v>2500</v>
      </c>
      <c r="E1967" s="8">
        <v>2650</v>
      </c>
      <c r="F1967" t="s">
        <v>8218</v>
      </c>
      <c r="G1967" t="s">
        <v>8223</v>
      </c>
      <c r="H1967" t="s">
        <v>8245</v>
      </c>
      <c r="I1967">
        <v>1437364740</v>
      </c>
      <c r="J1967">
        <v>1434405044</v>
      </c>
      <c r="K1967" t="b">
        <v>0</v>
      </c>
      <c r="L1967">
        <v>41</v>
      </c>
      <c r="M1967" t="b">
        <v>1</v>
      </c>
      <c r="N1967" t="s">
        <v>8269</v>
      </c>
      <c r="O1967">
        <f>ROUND(E1967/D1967*100,0)</f>
        <v>106</v>
      </c>
      <c r="P1967">
        <f>IFERROR(ROUND(E1967/L1967,2),0)</f>
        <v>64.63</v>
      </c>
      <c r="Q1967" s="10" t="s">
        <v>8315</v>
      </c>
      <c r="R1967" t="s">
        <v>8316</v>
      </c>
      <c r="S1967" s="15">
        <f>(((I1967/60)/60)/24)+DATE(1970,1,1)</f>
        <v>42205.165972222225</v>
      </c>
    </row>
    <row r="1968" spans="1:19" ht="30" x14ac:dyDescent="0.25">
      <c r="A1968">
        <v>1928</v>
      </c>
      <c r="B1968" s="3" t="s">
        <v>1929</v>
      </c>
      <c r="C1968" s="3" t="s">
        <v>6038</v>
      </c>
      <c r="D1968" s="6">
        <v>2550</v>
      </c>
      <c r="E1968" s="8">
        <v>2630</v>
      </c>
      <c r="F1968" t="s">
        <v>8218</v>
      </c>
      <c r="G1968" t="s">
        <v>8223</v>
      </c>
      <c r="H1968" t="s">
        <v>8245</v>
      </c>
      <c r="I1968">
        <v>1367940794</v>
      </c>
      <c r="J1968">
        <v>1365348794</v>
      </c>
      <c r="K1968" t="b">
        <v>0</v>
      </c>
      <c r="L1968">
        <v>34</v>
      </c>
      <c r="M1968" t="b">
        <v>1</v>
      </c>
      <c r="N1968" t="s">
        <v>8277</v>
      </c>
      <c r="O1968">
        <f>ROUND(E1968/D1968*100,0)</f>
        <v>103</v>
      </c>
      <c r="P1968">
        <f>IFERROR(ROUND(E1968/L1968,2),0)</f>
        <v>77.349999999999994</v>
      </c>
      <c r="Q1968" s="10" t="s">
        <v>8323</v>
      </c>
      <c r="R1968" t="s">
        <v>8327</v>
      </c>
      <c r="S1968" s="15">
        <f>(((I1968/60)/60)/24)+DATE(1970,1,1)</f>
        <v>41401.648078703707</v>
      </c>
    </row>
    <row r="1969" spans="1:19" ht="30" x14ac:dyDescent="0.25">
      <c r="A1969">
        <v>2058</v>
      </c>
      <c r="B1969" s="3" t="s">
        <v>2059</v>
      </c>
      <c r="C1969" s="3" t="s">
        <v>6168</v>
      </c>
      <c r="D1969" s="6">
        <v>2560</v>
      </c>
      <c r="E1969" s="8">
        <v>4308</v>
      </c>
      <c r="F1969" t="s">
        <v>8218</v>
      </c>
      <c r="G1969" t="s">
        <v>8224</v>
      </c>
      <c r="H1969" t="s">
        <v>8246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8293</v>
      </c>
      <c r="O1969">
        <f>ROUND(E1969/D1969*100,0)</f>
        <v>168</v>
      </c>
      <c r="P1969">
        <f>IFERROR(ROUND(E1969/L1969,2),0)</f>
        <v>10.51</v>
      </c>
      <c r="Q1969" s="10" t="s">
        <v>8317</v>
      </c>
      <c r="R1969" t="s">
        <v>8347</v>
      </c>
      <c r="S1969" s="15">
        <f>(((I1969/60)/60)/24)+DATE(1970,1,1)</f>
        <v>42065.833333333328</v>
      </c>
    </row>
    <row r="1970" spans="1:19" ht="60" x14ac:dyDescent="0.25">
      <c r="A1970">
        <v>34</v>
      </c>
      <c r="B1970" s="3" t="s">
        <v>36</v>
      </c>
      <c r="C1970" s="3" t="s">
        <v>4145</v>
      </c>
      <c r="D1970" s="6">
        <v>2600</v>
      </c>
      <c r="E1970" s="8">
        <v>3392</v>
      </c>
      <c r="F1970" t="s">
        <v>8218</v>
      </c>
      <c r="G1970" t="s">
        <v>8223</v>
      </c>
      <c r="H1970" t="s">
        <v>8245</v>
      </c>
      <c r="I1970">
        <v>1407224601</v>
      </c>
      <c r="J1970">
        <v>1405928601</v>
      </c>
      <c r="K1970" t="b">
        <v>0</v>
      </c>
      <c r="L1970">
        <v>68</v>
      </c>
      <c r="M1970" t="b">
        <v>1</v>
      </c>
      <c r="N1970" t="s">
        <v>8263</v>
      </c>
      <c r="O1970">
        <f>ROUND(E1970/D1970*100,0)</f>
        <v>130</v>
      </c>
      <c r="P1970">
        <f>IFERROR(ROUND(E1970/L1970,2),0)</f>
        <v>49.88</v>
      </c>
      <c r="Q1970" s="10" t="s">
        <v>8308</v>
      </c>
      <c r="R1970" t="s">
        <v>8309</v>
      </c>
      <c r="S1970" s="15">
        <f>(((I1970/60)/60)/24)+DATE(1970,1,1)</f>
        <v>41856.321770833332</v>
      </c>
    </row>
    <row r="1971" spans="1:19" ht="60" x14ac:dyDescent="0.25">
      <c r="A1971">
        <v>1525</v>
      </c>
      <c r="B1971" s="3" t="s">
        <v>1526</v>
      </c>
      <c r="C1971" s="3" t="s">
        <v>5635</v>
      </c>
      <c r="D1971" s="6">
        <v>2600</v>
      </c>
      <c r="E1971" s="8">
        <v>4524.1499999999996</v>
      </c>
      <c r="F1971" t="s">
        <v>8218</v>
      </c>
      <c r="G1971" t="s">
        <v>8223</v>
      </c>
      <c r="H1971" t="s">
        <v>8245</v>
      </c>
      <c r="I1971">
        <v>1471539138</v>
      </c>
      <c r="J1971">
        <v>1468947138</v>
      </c>
      <c r="K1971" t="b">
        <v>1</v>
      </c>
      <c r="L1971">
        <v>140</v>
      </c>
      <c r="M1971" t="b">
        <v>1</v>
      </c>
      <c r="N1971" t="s">
        <v>8283</v>
      </c>
      <c r="O1971">
        <f>ROUND(E1971/D1971*100,0)</f>
        <v>174</v>
      </c>
      <c r="P1971">
        <f>IFERROR(ROUND(E1971/L1971,2),0)</f>
        <v>32.32</v>
      </c>
      <c r="Q1971" s="10" t="s">
        <v>8336</v>
      </c>
      <c r="R1971" t="s">
        <v>8337</v>
      </c>
      <c r="S1971" s="15">
        <f>(((I1971/60)/60)/24)+DATE(1970,1,1)</f>
        <v>42600.702986111108</v>
      </c>
    </row>
    <row r="1972" spans="1:19" ht="60" x14ac:dyDescent="0.25">
      <c r="A1972">
        <v>3230</v>
      </c>
      <c r="B1972" s="3" t="s">
        <v>3230</v>
      </c>
      <c r="C1972" s="3" t="s">
        <v>7340</v>
      </c>
      <c r="D1972" s="6">
        <v>2600</v>
      </c>
      <c r="E1972" s="8">
        <v>2857</v>
      </c>
      <c r="F1972" t="s">
        <v>8218</v>
      </c>
      <c r="G1972" t="s">
        <v>8223</v>
      </c>
      <c r="H1972" t="s">
        <v>8245</v>
      </c>
      <c r="I1972">
        <v>1412135940</v>
      </c>
      <c r="J1972">
        <v>1410840126</v>
      </c>
      <c r="K1972" t="b">
        <v>1</v>
      </c>
      <c r="L1972">
        <v>37</v>
      </c>
      <c r="M1972" t="b">
        <v>1</v>
      </c>
      <c r="N1972" t="s">
        <v>8269</v>
      </c>
      <c r="O1972">
        <f>ROUND(E1972/D1972*100,0)</f>
        <v>110</v>
      </c>
      <c r="P1972">
        <f>IFERROR(ROUND(E1972/L1972,2),0)</f>
        <v>77.22</v>
      </c>
      <c r="Q1972" s="10" t="s">
        <v>8315</v>
      </c>
      <c r="R1972" t="s">
        <v>8316</v>
      </c>
      <c r="S1972" s="15">
        <f>(((I1972/60)/60)/24)+DATE(1970,1,1)</f>
        <v>41913.165972222225</v>
      </c>
    </row>
    <row r="1973" spans="1:19" ht="30" x14ac:dyDescent="0.25">
      <c r="A1973">
        <v>3595</v>
      </c>
      <c r="B1973" s="3" t="s">
        <v>3594</v>
      </c>
      <c r="C1973" s="3" t="s">
        <v>7705</v>
      </c>
      <c r="D1973" s="6">
        <v>2600</v>
      </c>
      <c r="E1973" s="8">
        <v>3081</v>
      </c>
      <c r="F1973" t="s">
        <v>8218</v>
      </c>
      <c r="G1973" t="s">
        <v>8223</v>
      </c>
      <c r="H1973" t="s">
        <v>8245</v>
      </c>
      <c r="I1973">
        <v>1426229940</v>
      </c>
      <c r="J1973">
        <v>1423959123</v>
      </c>
      <c r="K1973" t="b">
        <v>0</v>
      </c>
      <c r="L1973">
        <v>62</v>
      </c>
      <c r="M1973" t="b">
        <v>1</v>
      </c>
      <c r="N1973" t="s">
        <v>8269</v>
      </c>
      <c r="O1973">
        <f>ROUND(E1973/D1973*100,0)</f>
        <v>119</v>
      </c>
      <c r="P1973">
        <f>IFERROR(ROUND(E1973/L1973,2),0)</f>
        <v>49.69</v>
      </c>
      <c r="Q1973" s="10" t="s">
        <v>8315</v>
      </c>
      <c r="R1973" t="s">
        <v>8316</v>
      </c>
      <c r="S1973" s="15">
        <f>(((I1973/60)/60)/24)+DATE(1970,1,1)</f>
        <v>42076.290972222225</v>
      </c>
    </row>
    <row r="1974" spans="1:19" ht="60" x14ac:dyDescent="0.25">
      <c r="A1974">
        <v>1199</v>
      </c>
      <c r="B1974" s="3" t="s">
        <v>1200</v>
      </c>
      <c r="C1974" s="3" t="s">
        <v>5309</v>
      </c>
      <c r="D1974" s="6">
        <v>2658</v>
      </c>
      <c r="E1974" s="8">
        <v>2693</v>
      </c>
      <c r="F1974" t="s">
        <v>8218</v>
      </c>
      <c r="G1974" t="s">
        <v>8224</v>
      </c>
      <c r="H1974" t="s">
        <v>8246</v>
      </c>
      <c r="I1974">
        <v>1436380200</v>
      </c>
      <c r="J1974">
        <v>1433615400</v>
      </c>
      <c r="K1974" t="b">
        <v>0</v>
      </c>
      <c r="L1974">
        <v>9</v>
      </c>
      <c r="M1974" t="b">
        <v>1</v>
      </c>
      <c r="N1974" t="s">
        <v>8283</v>
      </c>
      <c r="O1974">
        <f>ROUND(E1974/D1974*100,0)</f>
        <v>101</v>
      </c>
      <c r="P1974">
        <f>IFERROR(ROUND(E1974/L1974,2),0)</f>
        <v>299.22000000000003</v>
      </c>
      <c r="Q1974" s="10" t="s">
        <v>8336</v>
      </c>
      <c r="R1974" t="s">
        <v>8337</v>
      </c>
      <c r="S1974" s="15">
        <f>(((I1974/60)/60)/24)+DATE(1970,1,1)</f>
        <v>42193.770833333328</v>
      </c>
    </row>
    <row r="1975" spans="1:19" ht="60" x14ac:dyDescent="0.25">
      <c r="A1975">
        <v>1191</v>
      </c>
      <c r="B1975" s="3" t="s">
        <v>1192</v>
      </c>
      <c r="C1975" s="3" t="s">
        <v>5301</v>
      </c>
      <c r="D1975" s="6">
        <v>2700</v>
      </c>
      <c r="E1975" s="8">
        <v>2945</v>
      </c>
      <c r="F1975" t="s">
        <v>8218</v>
      </c>
      <c r="G1975" t="s">
        <v>8223</v>
      </c>
      <c r="H1975" t="s">
        <v>8245</v>
      </c>
      <c r="I1975">
        <v>1458480560</v>
      </c>
      <c r="J1975">
        <v>1455892160</v>
      </c>
      <c r="K1975" t="b">
        <v>0</v>
      </c>
      <c r="L1975">
        <v>33</v>
      </c>
      <c r="M1975" t="b">
        <v>1</v>
      </c>
      <c r="N1975" t="s">
        <v>8283</v>
      </c>
      <c r="O1975">
        <f>ROUND(E1975/D1975*100,0)</f>
        <v>109</v>
      </c>
      <c r="P1975">
        <f>IFERROR(ROUND(E1975/L1975,2),0)</f>
        <v>89.24</v>
      </c>
      <c r="Q1975" s="10" t="s">
        <v>8336</v>
      </c>
      <c r="R1975" t="s">
        <v>8337</v>
      </c>
      <c r="S1975" s="15">
        <f>(((I1975/60)/60)/24)+DATE(1970,1,1)</f>
        <v>42449.562037037031</v>
      </c>
    </row>
    <row r="1976" spans="1:19" ht="15.75" x14ac:dyDescent="0.25">
      <c r="A1976">
        <v>2833</v>
      </c>
      <c r="B1976" s="3" t="s">
        <v>2833</v>
      </c>
      <c r="C1976" s="3" t="s">
        <v>6943</v>
      </c>
      <c r="D1976" s="6">
        <v>2700</v>
      </c>
      <c r="E1976" s="8">
        <v>2923</v>
      </c>
      <c r="F1976" t="s">
        <v>8218</v>
      </c>
      <c r="G1976" t="s">
        <v>8223</v>
      </c>
      <c r="H1976" t="s">
        <v>8245</v>
      </c>
      <c r="I1976">
        <v>1444528800</v>
      </c>
      <c r="J1976">
        <v>1442804633</v>
      </c>
      <c r="K1976" t="b">
        <v>0</v>
      </c>
      <c r="L1976">
        <v>35</v>
      </c>
      <c r="M1976" t="b">
        <v>1</v>
      </c>
      <c r="N1976" t="s">
        <v>8269</v>
      </c>
      <c r="O1976">
        <f>ROUND(E1976/D1976*100,0)</f>
        <v>108</v>
      </c>
      <c r="P1976">
        <f>IFERROR(ROUND(E1976/L1976,2),0)</f>
        <v>83.51</v>
      </c>
      <c r="Q1976" s="10" t="s">
        <v>8315</v>
      </c>
      <c r="R1976" t="s">
        <v>8316</v>
      </c>
      <c r="S1976" s="15">
        <f>(((I1976/60)/60)/24)+DATE(1970,1,1)</f>
        <v>42288.083333333328</v>
      </c>
    </row>
    <row r="1977" spans="1:19" ht="45" x14ac:dyDescent="0.25">
      <c r="A1977">
        <v>3265</v>
      </c>
      <c r="B1977" s="3" t="s">
        <v>3265</v>
      </c>
      <c r="C1977" s="3" t="s">
        <v>7375</v>
      </c>
      <c r="D1977" s="6">
        <v>2700</v>
      </c>
      <c r="E1977" s="8">
        <v>4428</v>
      </c>
      <c r="F1977" t="s">
        <v>8218</v>
      </c>
      <c r="G1977" t="s">
        <v>8240</v>
      </c>
      <c r="H1977" t="s">
        <v>8248</v>
      </c>
      <c r="I1977">
        <v>1449162000</v>
      </c>
      <c r="J1977">
        <v>1446570315</v>
      </c>
      <c r="K1977" t="b">
        <v>1</v>
      </c>
      <c r="L1977">
        <v>63</v>
      </c>
      <c r="M1977" t="b">
        <v>1</v>
      </c>
      <c r="N1977" t="s">
        <v>8269</v>
      </c>
      <c r="O1977">
        <f>ROUND(E1977/D1977*100,0)</f>
        <v>164</v>
      </c>
      <c r="P1977">
        <f>IFERROR(ROUND(E1977/L1977,2),0)</f>
        <v>70.290000000000006</v>
      </c>
      <c r="Q1977" s="10" t="s">
        <v>8315</v>
      </c>
      <c r="R1977" t="s">
        <v>8316</v>
      </c>
      <c r="S1977" s="15">
        <f>(((I1977/60)/60)/24)+DATE(1970,1,1)</f>
        <v>42341.708333333328</v>
      </c>
    </row>
    <row r="1978" spans="1:19" ht="60" x14ac:dyDescent="0.25">
      <c r="A1978">
        <v>793</v>
      </c>
      <c r="B1978" s="3" t="s">
        <v>794</v>
      </c>
      <c r="C1978" s="3" t="s">
        <v>4903</v>
      </c>
      <c r="D1978" s="6">
        <v>2750</v>
      </c>
      <c r="E1978" s="8">
        <v>2826.43</v>
      </c>
      <c r="F1978" t="s">
        <v>8218</v>
      </c>
      <c r="G1978" t="s">
        <v>8223</v>
      </c>
      <c r="H1978" t="s">
        <v>8245</v>
      </c>
      <c r="I1978">
        <v>1372827540</v>
      </c>
      <c r="J1978">
        <v>1371491244</v>
      </c>
      <c r="K1978" t="b">
        <v>0</v>
      </c>
      <c r="L1978">
        <v>32</v>
      </c>
      <c r="M1978" t="b">
        <v>1</v>
      </c>
      <c r="N1978" t="s">
        <v>8274</v>
      </c>
      <c r="O1978">
        <f>ROUND(E1978/D1978*100,0)</f>
        <v>103</v>
      </c>
      <c r="P1978">
        <f>IFERROR(ROUND(E1978/L1978,2),0)</f>
        <v>88.33</v>
      </c>
      <c r="Q1978" s="10" t="s">
        <v>8323</v>
      </c>
      <c r="R1978" t="s">
        <v>8324</v>
      </c>
      <c r="S1978" s="15">
        <f>(((I1978/60)/60)/24)+DATE(1970,1,1)</f>
        <v>41458.207638888889</v>
      </c>
    </row>
    <row r="1979" spans="1:19" ht="60" x14ac:dyDescent="0.25">
      <c r="A1979">
        <v>3419</v>
      </c>
      <c r="B1979" s="3" t="s">
        <v>3418</v>
      </c>
      <c r="C1979" s="3" t="s">
        <v>7529</v>
      </c>
      <c r="D1979" s="6">
        <v>2750</v>
      </c>
      <c r="E1979" s="8">
        <v>2930</v>
      </c>
      <c r="F1979" t="s">
        <v>8218</v>
      </c>
      <c r="G1979" t="s">
        <v>8240</v>
      </c>
      <c r="H1979" t="s">
        <v>8248</v>
      </c>
      <c r="I1979">
        <v>1459978200</v>
      </c>
      <c r="J1979">
        <v>1458416585</v>
      </c>
      <c r="K1979" t="b">
        <v>0</v>
      </c>
      <c r="L1979">
        <v>46</v>
      </c>
      <c r="M1979" t="b">
        <v>1</v>
      </c>
      <c r="N1979" t="s">
        <v>8269</v>
      </c>
      <c r="O1979">
        <f>ROUND(E1979/D1979*100,0)</f>
        <v>107</v>
      </c>
      <c r="P1979">
        <f>IFERROR(ROUND(E1979/L1979,2),0)</f>
        <v>63.7</v>
      </c>
      <c r="Q1979" s="10" t="s">
        <v>8315</v>
      </c>
      <c r="R1979" t="s">
        <v>8316</v>
      </c>
      <c r="S1979" s="15">
        <f>(((I1979/60)/60)/24)+DATE(1970,1,1)</f>
        <v>42466.895833333328</v>
      </c>
    </row>
    <row r="1980" spans="1:19" ht="60" x14ac:dyDescent="0.25">
      <c r="A1980">
        <v>3530</v>
      </c>
      <c r="B1980" s="3" t="s">
        <v>3529</v>
      </c>
      <c r="C1980" s="3" t="s">
        <v>7640</v>
      </c>
      <c r="D1980" s="6">
        <v>2750</v>
      </c>
      <c r="E1980" s="8">
        <v>2750</v>
      </c>
      <c r="F1980" t="s">
        <v>8218</v>
      </c>
      <c r="G1980" t="s">
        <v>8224</v>
      </c>
      <c r="H1980" t="s">
        <v>8246</v>
      </c>
      <c r="I1980">
        <v>1460318400</v>
      </c>
      <c r="J1980">
        <v>1457881057</v>
      </c>
      <c r="K1980" t="b">
        <v>0</v>
      </c>
      <c r="L1980">
        <v>22</v>
      </c>
      <c r="M1980" t="b">
        <v>1</v>
      </c>
      <c r="N1980" t="s">
        <v>8269</v>
      </c>
      <c r="O1980">
        <f>ROUND(E1980/D1980*100,0)</f>
        <v>100</v>
      </c>
      <c r="P1980">
        <f>IFERROR(ROUND(E1980/L1980,2),0)</f>
        <v>125</v>
      </c>
      <c r="Q1980" s="10" t="s">
        <v>8315</v>
      </c>
      <c r="R1980" t="s">
        <v>8316</v>
      </c>
      <c r="S1980" s="15">
        <f>(((I1980/60)/60)/24)+DATE(1970,1,1)</f>
        <v>42470.833333333328</v>
      </c>
    </row>
    <row r="1981" spans="1:19" ht="60" x14ac:dyDescent="0.25">
      <c r="A1981">
        <v>406</v>
      </c>
      <c r="B1981" s="3" t="s">
        <v>407</v>
      </c>
      <c r="C1981" s="3" t="s">
        <v>4516</v>
      </c>
      <c r="D1981" s="6">
        <v>2800</v>
      </c>
      <c r="E1981" s="8">
        <v>3015.73</v>
      </c>
      <c r="F1981" t="s">
        <v>8218</v>
      </c>
      <c r="G1981" t="s">
        <v>8223</v>
      </c>
      <c r="H1981" t="s">
        <v>8245</v>
      </c>
      <c r="I1981">
        <v>1304920740</v>
      </c>
      <c r="J1981">
        <v>1301975637</v>
      </c>
      <c r="K1981" t="b">
        <v>0</v>
      </c>
      <c r="L1981">
        <v>35</v>
      </c>
      <c r="M1981" t="b">
        <v>1</v>
      </c>
      <c r="N1981" t="s">
        <v>8267</v>
      </c>
      <c r="O1981">
        <f>ROUND(E1981/D1981*100,0)</f>
        <v>108</v>
      </c>
      <c r="P1981">
        <f>IFERROR(ROUND(E1981/L1981,2),0)</f>
        <v>86.16</v>
      </c>
      <c r="Q1981" s="10" t="s">
        <v>8308</v>
      </c>
      <c r="R1981" t="s">
        <v>8313</v>
      </c>
      <c r="S1981" s="15">
        <f>(((I1981/60)/60)/24)+DATE(1970,1,1)</f>
        <v>40672.249305555553</v>
      </c>
    </row>
    <row r="1982" spans="1:19" ht="45" x14ac:dyDescent="0.25">
      <c r="A1982">
        <v>1390</v>
      </c>
      <c r="B1982" s="3" t="s">
        <v>1391</v>
      </c>
      <c r="C1982" s="3" t="s">
        <v>5500</v>
      </c>
      <c r="D1982" s="6">
        <v>2800</v>
      </c>
      <c r="E1982" s="8">
        <v>3055</v>
      </c>
      <c r="F1982" t="s">
        <v>8218</v>
      </c>
      <c r="G1982" t="s">
        <v>8223</v>
      </c>
      <c r="H1982" t="s">
        <v>8245</v>
      </c>
      <c r="I1982">
        <v>1430154720</v>
      </c>
      <c r="J1982">
        <v>1427224606</v>
      </c>
      <c r="K1982" t="b">
        <v>0</v>
      </c>
      <c r="L1982">
        <v>19</v>
      </c>
      <c r="M1982" t="b">
        <v>1</v>
      </c>
      <c r="N1982" t="s">
        <v>8274</v>
      </c>
      <c r="O1982">
        <f>ROUND(E1982/D1982*100,0)</f>
        <v>109</v>
      </c>
      <c r="P1982">
        <f>IFERROR(ROUND(E1982/L1982,2),0)</f>
        <v>160.79</v>
      </c>
      <c r="Q1982" s="10" t="s">
        <v>8323</v>
      </c>
      <c r="R1982" t="s">
        <v>8324</v>
      </c>
      <c r="S1982" s="15">
        <f>(((I1982/60)/60)/24)+DATE(1970,1,1)</f>
        <v>42121.716666666667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 s="15">
        <f>(((I1983/60)/60)/24)+DATE(1970,1,1)</f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 s="15">
        <f>(((I1984/60)/60)/24)+DATE(1970,1,1)</f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 s="15">
        <f>(((I1985/60)/60)/24)+DATE(1970,1,1)</f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 s="15">
        <f>(((I1986/60)/60)/24)+DATE(1970,1,1)</f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 s="15">
        <f>(((I1987/60)/60)/24)+DATE(1970,1,1)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 s="15">
        <f>(((I1988/60)/60)/24)+DATE(1970,1,1)</f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 s="15">
        <f>(((I1989/60)/60)/24)+DATE(1970,1,1)</f>
        <v>42064.639768518522</v>
      </c>
    </row>
    <row r="1990" spans="1:19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 s="15">
        <f>(((I1990/60)/60)/24)+DATE(1970,1,1)</f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 s="15">
        <f>(((I1991/60)/60)/24)+DATE(1970,1,1)</f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 s="15">
        <f>(((I1992/60)/60)/24)+DATE(1970,1,1)</f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 s="15">
        <f>(((I1993/60)/60)/24)+DATE(1970,1,1)</f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 s="15">
        <f>(((I1994/60)/60)/24)+DATE(1970,1,1)</f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 s="15">
        <f>(((I1995/60)/60)/24)+DATE(1970,1,1)</f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 s="15">
        <f>(((I1996/60)/60)/24)+DATE(1970,1,1)</f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8336</v>
      </c>
      <c r="R1997" t="s">
        <v>8348</v>
      </c>
      <c r="S1997" s="15">
        <f>(((I1997/60)/60)/24)+DATE(1970,1,1)</f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 s="15">
        <f>(((I1998/60)/60)/24)+DATE(1970,1,1)</f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 s="15">
        <f>(((I1999/60)/60)/24)+DATE(1970,1,1)</f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 s="15">
        <f>(((I2000/60)/60)/24)+DATE(1970,1,1)</f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 s="15">
        <f>(((I2001/60)/60)/24)+DATE(1970,1,1)</f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 s="15">
        <f>(((I2002/60)/60)/24)+DATE(1970,1,1)</f>
        <v>42375.951539351852</v>
      </c>
    </row>
    <row r="2003" spans="1:19" ht="60" x14ac:dyDescent="0.25">
      <c r="A2003">
        <v>1604</v>
      </c>
      <c r="B2003" s="3" t="s">
        <v>1605</v>
      </c>
      <c r="C2003" s="3" t="s">
        <v>5714</v>
      </c>
      <c r="D2003" s="6">
        <v>2800</v>
      </c>
      <c r="E2003" s="8">
        <v>3419</v>
      </c>
      <c r="F2003" t="s">
        <v>8218</v>
      </c>
      <c r="G2003" t="s">
        <v>8223</v>
      </c>
      <c r="H2003" t="s">
        <v>8245</v>
      </c>
      <c r="I2003">
        <v>1332011835</v>
      </c>
      <c r="J2003">
        <v>1328559435</v>
      </c>
      <c r="K2003" t="b">
        <v>0</v>
      </c>
      <c r="L2003">
        <v>70</v>
      </c>
      <c r="M2003" t="b">
        <v>1</v>
      </c>
      <c r="N2003" t="s">
        <v>8274</v>
      </c>
      <c r="O2003">
        <f>ROUND(E2003/D2003*100,0)</f>
        <v>122</v>
      </c>
      <c r="P2003">
        <f>IFERROR(ROUND(E2003/L2003,2),0)</f>
        <v>48.84</v>
      </c>
      <c r="Q2003" s="10" t="s">
        <v>8323</v>
      </c>
      <c r="R2003" t="s">
        <v>8324</v>
      </c>
      <c r="S2003" s="15">
        <f>(((I2003/60)/60)/24)+DATE(1970,1,1)</f>
        <v>40985.80364583333</v>
      </c>
    </row>
    <row r="2004" spans="1:19" ht="45" x14ac:dyDescent="0.25">
      <c r="A2004">
        <v>2236</v>
      </c>
      <c r="B2004" s="3" t="s">
        <v>2237</v>
      </c>
      <c r="C2004" s="3" t="s">
        <v>6346</v>
      </c>
      <c r="D2004" s="6">
        <v>2800</v>
      </c>
      <c r="E2004" s="8">
        <v>15039</v>
      </c>
      <c r="F2004" t="s">
        <v>8218</v>
      </c>
      <c r="G2004" t="s">
        <v>8223</v>
      </c>
      <c r="H2004" t="s">
        <v>8245</v>
      </c>
      <c r="I2004">
        <v>1454338123</v>
      </c>
      <c r="J2004">
        <v>1451746123</v>
      </c>
      <c r="K2004" t="b">
        <v>0</v>
      </c>
      <c r="L2004">
        <v>680</v>
      </c>
      <c r="M2004" t="b">
        <v>1</v>
      </c>
      <c r="N2004" t="s">
        <v>8295</v>
      </c>
      <c r="O2004">
        <f>ROUND(E2004/D2004*100,0)</f>
        <v>537</v>
      </c>
      <c r="P2004">
        <f>IFERROR(ROUND(E2004/L2004,2),0)</f>
        <v>22.12</v>
      </c>
      <c r="Q2004" s="10" t="s">
        <v>8331</v>
      </c>
      <c r="R2004" t="s">
        <v>8349</v>
      </c>
      <c r="S2004" s="15">
        <f>(((I2004/60)/60)/24)+DATE(1970,1,1)</f>
        <v>42401.617164351846</v>
      </c>
    </row>
    <row r="2005" spans="1:19" ht="45" x14ac:dyDescent="0.25">
      <c r="A2005">
        <v>2813</v>
      </c>
      <c r="B2005" s="3" t="s">
        <v>2813</v>
      </c>
      <c r="C2005" s="3" t="s">
        <v>6923</v>
      </c>
      <c r="D2005" s="6">
        <v>2800</v>
      </c>
      <c r="E2005" s="8">
        <v>3572.12</v>
      </c>
      <c r="F2005" t="s">
        <v>8218</v>
      </c>
      <c r="G2005" t="s">
        <v>8223</v>
      </c>
      <c r="H2005" t="s">
        <v>8245</v>
      </c>
      <c r="I2005">
        <v>1481737761</v>
      </c>
      <c r="J2005">
        <v>1479577761</v>
      </c>
      <c r="K2005" t="b">
        <v>0</v>
      </c>
      <c r="L2005">
        <v>96</v>
      </c>
      <c r="M2005" t="b">
        <v>1</v>
      </c>
      <c r="N2005" t="s">
        <v>8269</v>
      </c>
      <c r="O2005">
        <f>ROUND(E2005/D2005*100,0)</f>
        <v>128</v>
      </c>
      <c r="P2005">
        <f>IFERROR(ROUND(E2005/L2005,2),0)</f>
        <v>37.21</v>
      </c>
      <c r="Q2005" s="10" t="s">
        <v>8315</v>
      </c>
      <c r="R2005" t="s">
        <v>8316</v>
      </c>
      <c r="S2005" s="15">
        <f>(((I2005/60)/60)/24)+DATE(1970,1,1)</f>
        <v>42718.742604166662</v>
      </c>
    </row>
    <row r="2006" spans="1:19" ht="60" x14ac:dyDescent="0.25">
      <c r="A2006">
        <v>3238</v>
      </c>
      <c r="B2006" s="3" t="s">
        <v>3238</v>
      </c>
      <c r="C2006" s="3" t="s">
        <v>7348</v>
      </c>
      <c r="D2006" s="6">
        <v>2800</v>
      </c>
      <c r="E2006" s="8">
        <v>3145</v>
      </c>
      <c r="F2006" t="s">
        <v>8218</v>
      </c>
      <c r="G2006" t="s">
        <v>8224</v>
      </c>
      <c r="H2006" t="s">
        <v>8246</v>
      </c>
      <c r="I2006">
        <v>1435752898</v>
      </c>
      <c r="J2006">
        <v>1433160898</v>
      </c>
      <c r="K2006" t="b">
        <v>1</v>
      </c>
      <c r="L2006">
        <v>79</v>
      </c>
      <c r="M2006" t="b">
        <v>1</v>
      </c>
      <c r="N2006" t="s">
        <v>8269</v>
      </c>
      <c r="O2006">
        <f>ROUND(E2006/D2006*100,0)</f>
        <v>112</v>
      </c>
      <c r="P2006">
        <f>IFERROR(ROUND(E2006/L2006,2),0)</f>
        <v>39.81</v>
      </c>
      <c r="Q2006" s="10" t="s">
        <v>8315</v>
      </c>
      <c r="R2006" t="s">
        <v>8316</v>
      </c>
      <c r="S2006" s="15">
        <f>(((I2006/60)/60)/24)+DATE(1970,1,1)</f>
        <v>42186.510393518518</v>
      </c>
    </row>
    <row r="2007" spans="1:19" ht="60" x14ac:dyDescent="0.25">
      <c r="A2007">
        <v>3469</v>
      </c>
      <c r="B2007" s="3" t="s">
        <v>3468</v>
      </c>
      <c r="C2007" s="3" t="s">
        <v>7579</v>
      </c>
      <c r="D2007" s="6">
        <v>2800</v>
      </c>
      <c r="E2007" s="8">
        <v>3175</v>
      </c>
      <c r="F2007" t="s">
        <v>8218</v>
      </c>
      <c r="G2007" t="s">
        <v>8223</v>
      </c>
      <c r="H2007" t="s">
        <v>8245</v>
      </c>
      <c r="I2007">
        <v>1461857045</v>
      </c>
      <c r="J2007">
        <v>1459265045</v>
      </c>
      <c r="K2007" t="b">
        <v>0</v>
      </c>
      <c r="L2007">
        <v>63</v>
      </c>
      <c r="M2007" t="b">
        <v>1</v>
      </c>
      <c r="N2007" t="s">
        <v>8269</v>
      </c>
      <c r="O2007">
        <f>ROUND(E2007/D2007*100,0)</f>
        <v>113</v>
      </c>
      <c r="P2007">
        <f>IFERROR(ROUND(E2007/L2007,2),0)</f>
        <v>50.4</v>
      </c>
      <c r="Q2007" s="10" t="s">
        <v>8315</v>
      </c>
      <c r="R2007" t="s">
        <v>8316</v>
      </c>
      <c r="S2007" s="15">
        <f>(((I2007/60)/60)/24)+DATE(1970,1,1)</f>
        <v>42488.641724537039</v>
      </c>
    </row>
    <row r="2008" spans="1:19" ht="60" x14ac:dyDescent="0.25">
      <c r="A2008">
        <v>3513</v>
      </c>
      <c r="B2008" s="3" t="s">
        <v>3512</v>
      </c>
      <c r="C2008" s="3" t="s">
        <v>7623</v>
      </c>
      <c r="D2008" s="6">
        <v>2800</v>
      </c>
      <c r="E2008" s="8">
        <v>3315</v>
      </c>
      <c r="F2008" t="s">
        <v>8218</v>
      </c>
      <c r="G2008" t="s">
        <v>8223</v>
      </c>
      <c r="H2008" t="s">
        <v>8245</v>
      </c>
      <c r="I2008">
        <v>1401857940</v>
      </c>
      <c r="J2008">
        <v>1400725112</v>
      </c>
      <c r="K2008" t="b">
        <v>0</v>
      </c>
      <c r="L2008">
        <v>44</v>
      </c>
      <c r="M2008" t="b">
        <v>1</v>
      </c>
      <c r="N2008" t="s">
        <v>8269</v>
      </c>
      <c r="O2008">
        <f>ROUND(E2008/D2008*100,0)</f>
        <v>118</v>
      </c>
      <c r="P2008">
        <f>IFERROR(ROUND(E2008/L2008,2),0)</f>
        <v>75.34</v>
      </c>
      <c r="Q2008" s="10" t="s">
        <v>8315</v>
      </c>
      <c r="R2008" t="s">
        <v>8316</v>
      </c>
      <c r="S2008" s="15">
        <f>(((I2008/60)/60)/24)+DATE(1970,1,1)</f>
        <v>41794.207638888889</v>
      </c>
    </row>
    <row r="2009" spans="1:19" ht="45" x14ac:dyDescent="0.25">
      <c r="A2009">
        <v>405</v>
      </c>
      <c r="B2009" s="3" t="s">
        <v>406</v>
      </c>
      <c r="C2009" s="3" t="s">
        <v>4515</v>
      </c>
      <c r="D2009" s="6">
        <v>2820</v>
      </c>
      <c r="E2009" s="8">
        <v>3036</v>
      </c>
      <c r="F2009" t="s">
        <v>8218</v>
      </c>
      <c r="G2009" t="s">
        <v>8223</v>
      </c>
      <c r="H2009" t="s">
        <v>8245</v>
      </c>
      <c r="I2009">
        <v>1394071339</v>
      </c>
      <c r="J2009">
        <v>1391479339</v>
      </c>
      <c r="K2009" t="b">
        <v>0</v>
      </c>
      <c r="L2009">
        <v>55</v>
      </c>
      <c r="M2009" t="b">
        <v>1</v>
      </c>
      <c r="N2009" t="s">
        <v>8267</v>
      </c>
      <c r="O2009">
        <f>ROUND(E2009/D2009*100,0)</f>
        <v>108</v>
      </c>
      <c r="P2009">
        <f>IFERROR(ROUND(E2009/L2009,2),0)</f>
        <v>55.2</v>
      </c>
      <c r="Q2009" s="10" t="s">
        <v>8308</v>
      </c>
      <c r="R2009" t="s">
        <v>8313</v>
      </c>
      <c r="S2009" s="15">
        <f>(((I2009/60)/60)/24)+DATE(1970,1,1)</f>
        <v>41704.08494212963</v>
      </c>
    </row>
    <row r="2010" spans="1:19" ht="60" x14ac:dyDescent="0.25">
      <c r="A2010">
        <v>3705</v>
      </c>
      <c r="B2010" s="3" t="s">
        <v>3702</v>
      </c>
      <c r="C2010" s="3" t="s">
        <v>7815</v>
      </c>
      <c r="D2010" s="6">
        <v>2827</v>
      </c>
      <c r="E2010" s="8">
        <v>2925</v>
      </c>
      <c r="F2010" t="s">
        <v>8218</v>
      </c>
      <c r="G2010" t="s">
        <v>8223</v>
      </c>
      <c r="H2010" t="s">
        <v>8245</v>
      </c>
      <c r="I2010">
        <v>1403546400</v>
      </c>
      <c r="J2010">
        <v>1401714114</v>
      </c>
      <c r="K2010" t="b">
        <v>0</v>
      </c>
      <c r="L2010">
        <v>35</v>
      </c>
      <c r="M2010" t="b">
        <v>1</v>
      </c>
      <c r="N2010" t="s">
        <v>8269</v>
      </c>
      <c r="O2010">
        <f>ROUND(E2010/D2010*100,0)</f>
        <v>103</v>
      </c>
      <c r="P2010">
        <f>IFERROR(ROUND(E2010/L2010,2),0)</f>
        <v>83.57</v>
      </c>
      <c r="Q2010" s="10" t="s">
        <v>8315</v>
      </c>
      <c r="R2010" t="s">
        <v>8316</v>
      </c>
      <c r="S2010" s="15">
        <f>(((I2010/60)/60)/24)+DATE(1970,1,1)</f>
        <v>41813.75</v>
      </c>
    </row>
    <row r="2011" spans="1:19" ht="60" x14ac:dyDescent="0.25">
      <c r="A2011">
        <v>3401</v>
      </c>
      <c r="B2011" s="3" t="s">
        <v>3400</v>
      </c>
      <c r="C2011" s="3" t="s">
        <v>7511</v>
      </c>
      <c r="D2011" s="6">
        <v>2900</v>
      </c>
      <c r="E2011" s="8">
        <v>2954</v>
      </c>
      <c r="F2011" t="s">
        <v>8218</v>
      </c>
      <c r="G2011" t="s">
        <v>8224</v>
      </c>
      <c r="H2011" t="s">
        <v>8246</v>
      </c>
      <c r="I2011">
        <v>1438968146</v>
      </c>
      <c r="J2011">
        <v>1436376146</v>
      </c>
      <c r="K2011" t="b">
        <v>0</v>
      </c>
      <c r="L2011">
        <v>66</v>
      </c>
      <c r="M2011" t="b">
        <v>1</v>
      </c>
      <c r="N2011" t="s">
        <v>8269</v>
      </c>
      <c r="O2011">
        <f>ROUND(E2011/D2011*100,0)</f>
        <v>102</v>
      </c>
      <c r="P2011">
        <f>IFERROR(ROUND(E2011/L2011,2),0)</f>
        <v>44.76</v>
      </c>
      <c r="Q2011" s="10" t="s">
        <v>8315</v>
      </c>
      <c r="R2011" t="s">
        <v>8316</v>
      </c>
      <c r="S2011" s="15">
        <f>(((I2011/60)/60)/24)+DATE(1970,1,1)</f>
        <v>42223.723912037036</v>
      </c>
    </row>
    <row r="2012" spans="1:19" ht="30" x14ac:dyDescent="0.25">
      <c r="A2012">
        <v>746</v>
      </c>
      <c r="B2012" s="3" t="s">
        <v>747</v>
      </c>
      <c r="C2012" s="3" t="s">
        <v>4856</v>
      </c>
      <c r="D2012" s="6">
        <v>2987</v>
      </c>
      <c r="E2012" s="8">
        <v>3318</v>
      </c>
      <c r="F2012" t="s">
        <v>8218</v>
      </c>
      <c r="G2012" t="s">
        <v>8223</v>
      </c>
      <c r="H2012" t="s">
        <v>8245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8272</v>
      </c>
      <c r="O2012">
        <f>ROUND(E2012/D2012*100,0)</f>
        <v>111</v>
      </c>
      <c r="P2012">
        <f>IFERROR(ROUND(E2012/L2012,2),0)</f>
        <v>34.21</v>
      </c>
      <c r="Q2012" s="10" t="s">
        <v>8320</v>
      </c>
      <c r="R2012" t="s">
        <v>8321</v>
      </c>
      <c r="S2012" s="15">
        <f>(((I2012/60)/60)/24)+DATE(1970,1,1)</f>
        <v>41175.165972222225</v>
      </c>
    </row>
    <row r="2013" spans="1:19" ht="60" x14ac:dyDescent="0.25">
      <c r="A2013">
        <v>10</v>
      </c>
      <c r="B2013" s="3" t="s">
        <v>12</v>
      </c>
      <c r="C2013" s="3" t="s">
        <v>4121</v>
      </c>
      <c r="D2013" s="6">
        <v>3000</v>
      </c>
      <c r="E2013" s="8">
        <v>3015</v>
      </c>
      <c r="F2013" t="s">
        <v>8218</v>
      </c>
      <c r="G2013" t="s">
        <v>8223</v>
      </c>
      <c r="H2013" t="s">
        <v>8245</v>
      </c>
      <c r="I2013">
        <v>1403660279</v>
      </c>
      <c r="J2013">
        <v>1400636279</v>
      </c>
      <c r="K2013" t="b">
        <v>0</v>
      </c>
      <c r="L2013">
        <v>19</v>
      </c>
      <c r="M2013" t="b">
        <v>1</v>
      </c>
      <c r="N2013" t="s">
        <v>8263</v>
      </c>
      <c r="O2013">
        <f>ROUND(E2013/D2013*100,0)</f>
        <v>101</v>
      </c>
      <c r="P2013">
        <f>IFERROR(ROUND(E2013/L2013,2),0)</f>
        <v>158.68</v>
      </c>
      <c r="Q2013" s="10" t="s">
        <v>8308</v>
      </c>
      <c r="R2013" t="s">
        <v>8309</v>
      </c>
      <c r="S2013" s="15">
        <f>(((I2013/60)/60)/24)+DATE(1970,1,1)</f>
        <v>41815.068043981482</v>
      </c>
    </row>
    <row r="2014" spans="1:19" ht="60" x14ac:dyDescent="0.25">
      <c r="A2014">
        <v>29</v>
      </c>
      <c r="B2014" s="3" t="s">
        <v>31</v>
      </c>
      <c r="C2014" s="3" t="s">
        <v>4140</v>
      </c>
      <c r="D2014" s="6">
        <v>3000</v>
      </c>
      <c r="E2014" s="8">
        <v>3700</v>
      </c>
      <c r="F2014" t="s">
        <v>8218</v>
      </c>
      <c r="G2014" t="s">
        <v>8224</v>
      </c>
      <c r="H2014" t="s">
        <v>8246</v>
      </c>
      <c r="I2014">
        <v>1406045368</v>
      </c>
      <c r="J2014">
        <v>1403453368</v>
      </c>
      <c r="K2014" t="b">
        <v>0</v>
      </c>
      <c r="L2014">
        <v>117</v>
      </c>
      <c r="M2014" t="b">
        <v>1</v>
      </c>
      <c r="N2014" t="s">
        <v>8263</v>
      </c>
      <c r="O2014">
        <f>ROUND(E2014/D2014*100,0)</f>
        <v>123</v>
      </c>
      <c r="P2014">
        <f>IFERROR(ROUND(E2014/L2014,2),0)</f>
        <v>31.62</v>
      </c>
      <c r="Q2014" s="10" t="s">
        <v>8308</v>
      </c>
      <c r="R2014" t="s">
        <v>8309</v>
      </c>
      <c r="S2014" s="15">
        <f>(((I2014/60)/60)/24)+DATE(1970,1,1)</f>
        <v>41842.67324074074</v>
      </c>
    </row>
    <row r="2015" spans="1:19" ht="30" x14ac:dyDescent="0.25">
      <c r="A2015">
        <v>53</v>
      </c>
      <c r="B2015" s="3" t="s">
        <v>55</v>
      </c>
      <c r="C2015" s="3" t="s">
        <v>4164</v>
      </c>
      <c r="D2015" s="6">
        <v>3000</v>
      </c>
      <c r="E2015" s="8">
        <v>3289</v>
      </c>
      <c r="F2015" t="s">
        <v>8218</v>
      </c>
      <c r="G2015" t="s">
        <v>8223</v>
      </c>
      <c r="H2015" t="s">
        <v>8245</v>
      </c>
      <c r="I2015">
        <v>1396648800</v>
      </c>
      <c r="J2015">
        <v>1395407445</v>
      </c>
      <c r="K2015" t="b">
        <v>0</v>
      </c>
      <c r="L2015">
        <v>117</v>
      </c>
      <c r="M2015" t="b">
        <v>1</v>
      </c>
      <c r="N2015" t="s">
        <v>8263</v>
      </c>
      <c r="O2015">
        <f>ROUND(E2015/D2015*100,0)</f>
        <v>110</v>
      </c>
      <c r="P2015">
        <f>IFERROR(ROUND(E2015/L2015,2),0)</f>
        <v>28.11</v>
      </c>
      <c r="Q2015" s="10" t="s">
        <v>8308</v>
      </c>
      <c r="R2015" t="s">
        <v>8309</v>
      </c>
      <c r="S2015" s="15">
        <f>(((I2015/60)/60)/24)+DATE(1970,1,1)</f>
        <v>41733.916666666664</v>
      </c>
    </row>
    <row r="2016" spans="1:19" ht="60" x14ac:dyDescent="0.25">
      <c r="A2016">
        <v>62</v>
      </c>
      <c r="B2016" s="3" t="s">
        <v>64</v>
      </c>
      <c r="C2016" s="3" t="s">
        <v>4173</v>
      </c>
      <c r="D2016" s="6">
        <v>3000</v>
      </c>
      <c r="E2016" s="8">
        <v>4642</v>
      </c>
      <c r="F2016" t="s">
        <v>8218</v>
      </c>
      <c r="G2016" t="s">
        <v>8223</v>
      </c>
      <c r="H2016" t="s">
        <v>8245</v>
      </c>
      <c r="I2016">
        <v>1362337878</v>
      </c>
      <c r="J2016">
        <v>1360177878</v>
      </c>
      <c r="K2016" t="b">
        <v>0</v>
      </c>
      <c r="L2016">
        <v>48</v>
      </c>
      <c r="M2016" t="b">
        <v>1</v>
      </c>
      <c r="N2016" t="s">
        <v>8264</v>
      </c>
      <c r="O2016">
        <f>ROUND(E2016/D2016*100,0)</f>
        <v>155</v>
      </c>
      <c r="P2016">
        <f>IFERROR(ROUND(E2016/L2016,2),0)</f>
        <v>96.71</v>
      </c>
      <c r="Q2016" s="10" t="s">
        <v>8308</v>
      </c>
      <c r="R2016" t="s">
        <v>8310</v>
      </c>
      <c r="S2016" s="15">
        <f>(((I2016/60)/60)/24)+DATE(1970,1,1)</f>
        <v>41336.799513888887</v>
      </c>
    </row>
    <row r="2017" spans="1:19" ht="45" x14ac:dyDescent="0.25">
      <c r="A2017">
        <v>91</v>
      </c>
      <c r="B2017" s="3" t="s">
        <v>93</v>
      </c>
      <c r="C2017" s="3" t="s">
        <v>4202</v>
      </c>
      <c r="D2017" s="6">
        <v>3000</v>
      </c>
      <c r="E2017" s="8">
        <v>3600</v>
      </c>
      <c r="F2017" t="s">
        <v>8218</v>
      </c>
      <c r="G2017" t="s">
        <v>8223</v>
      </c>
      <c r="H2017" t="s">
        <v>8245</v>
      </c>
      <c r="I2017">
        <v>1305625164</v>
      </c>
      <c r="J2017">
        <v>1300354764</v>
      </c>
      <c r="K2017" t="b">
        <v>0</v>
      </c>
      <c r="L2017">
        <v>46</v>
      </c>
      <c r="M2017" t="b">
        <v>1</v>
      </c>
      <c r="N2017" t="s">
        <v>8264</v>
      </c>
      <c r="O2017">
        <f>ROUND(E2017/D2017*100,0)</f>
        <v>120</v>
      </c>
      <c r="P2017">
        <f>IFERROR(ROUND(E2017/L2017,2),0)</f>
        <v>78.260000000000005</v>
      </c>
      <c r="Q2017" s="10" t="s">
        <v>8308</v>
      </c>
      <c r="R2017" t="s">
        <v>8310</v>
      </c>
      <c r="S2017" s="15">
        <f>(((I2017/60)/60)/24)+DATE(1970,1,1)</f>
        <v>40680.402361111112</v>
      </c>
    </row>
    <row r="2018" spans="1:19" ht="60" x14ac:dyDescent="0.25">
      <c r="A2018">
        <v>114</v>
      </c>
      <c r="B2018" s="3" t="s">
        <v>116</v>
      </c>
      <c r="C2018" s="3" t="s">
        <v>4225</v>
      </c>
      <c r="D2018" s="6">
        <v>3000</v>
      </c>
      <c r="E2018" s="8">
        <v>3100</v>
      </c>
      <c r="F2018" t="s">
        <v>8218</v>
      </c>
      <c r="G2018" t="s">
        <v>8223</v>
      </c>
      <c r="H2018" t="s">
        <v>8245</v>
      </c>
      <c r="I2018">
        <v>1326436488</v>
      </c>
      <c r="J2018">
        <v>1321252488</v>
      </c>
      <c r="K2018" t="b">
        <v>0</v>
      </c>
      <c r="L2018">
        <v>35</v>
      </c>
      <c r="M2018" t="b">
        <v>1</v>
      </c>
      <c r="N2018" t="s">
        <v>8264</v>
      </c>
      <c r="O2018">
        <f>ROUND(E2018/D2018*100,0)</f>
        <v>103</v>
      </c>
      <c r="P2018">
        <f>IFERROR(ROUND(E2018/L2018,2),0)</f>
        <v>88.57</v>
      </c>
      <c r="Q2018" s="10" t="s">
        <v>8308</v>
      </c>
      <c r="R2018" t="s">
        <v>8310</v>
      </c>
      <c r="S2018" s="15">
        <f>(((I2018/60)/60)/24)+DATE(1970,1,1)</f>
        <v>40921.27416666667</v>
      </c>
    </row>
    <row r="2019" spans="1:19" ht="60" x14ac:dyDescent="0.25">
      <c r="A2019">
        <v>272</v>
      </c>
      <c r="B2019" s="3" t="s">
        <v>273</v>
      </c>
      <c r="C2019" s="3" t="s">
        <v>4382</v>
      </c>
      <c r="D2019" s="6">
        <v>3000</v>
      </c>
      <c r="E2019" s="8">
        <v>5323.01</v>
      </c>
      <c r="F2019" t="s">
        <v>8218</v>
      </c>
      <c r="G2019" t="s">
        <v>8223</v>
      </c>
      <c r="H2019" t="s">
        <v>8245</v>
      </c>
      <c r="I2019">
        <v>1272480540</v>
      </c>
      <c r="J2019">
        <v>1267220191</v>
      </c>
      <c r="K2019" t="b">
        <v>1</v>
      </c>
      <c r="L2019">
        <v>65</v>
      </c>
      <c r="M2019" t="b">
        <v>1</v>
      </c>
      <c r="N2019" t="s">
        <v>8267</v>
      </c>
      <c r="O2019">
        <f>ROUND(E2019/D2019*100,0)</f>
        <v>177</v>
      </c>
      <c r="P2019">
        <f>IFERROR(ROUND(E2019/L2019,2),0)</f>
        <v>81.89</v>
      </c>
      <c r="Q2019" s="10" t="s">
        <v>8308</v>
      </c>
      <c r="R2019" t="s">
        <v>8313</v>
      </c>
      <c r="S2019" s="15">
        <f>(((I2019/60)/60)/24)+DATE(1970,1,1)</f>
        <v>40296.78402777778</v>
      </c>
    </row>
    <row r="2020" spans="1:19" ht="45" x14ac:dyDescent="0.25">
      <c r="A2020">
        <v>303</v>
      </c>
      <c r="B2020" s="3" t="s">
        <v>304</v>
      </c>
      <c r="C2020" s="3" t="s">
        <v>4413</v>
      </c>
      <c r="D2020" s="6">
        <v>3000</v>
      </c>
      <c r="E2020" s="8">
        <v>4124</v>
      </c>
      <c r="F2020" t="s">
        <v>8218</v>
      </c>
      <c r="G2020" t="s">
        <v>8223</v>
      </c>
      <c r="H2020" t="s">
        <v>8245</v>
      </c>
      <c r="I2020">
        <v>1338601346</v>
      </c>
      <c r="J2020">
        <v>1336009346</v>
      </c>
      <c r="K2020" t="b">
        <v>1</v>
      </c>
      <c r="L2020">
        <v>82</v>
      </c>
      <c r="M2020" t="b">
        <v>1</v>
      </c>
      <c r="N2020" t="s">
        <v>8267</v>
      </c>
      <c r="O2020">
        <f>ROUND(E2020/D2020*100,0)</f>
        <v>137</v>
      </c>
      <c r="P2020">
        <f>IFERROR(ROUND(E2020/L2020,2),0)</f>
        <v>50.29</v>
      </c>
      <c r="Q2020" s="10" t="s">
        <v>8308</v>
      </c>
      <c r="R2020" t="s">
        <v>8313</v>
      </c>
      <c r="S2020" s="15">
        <f>(((I2020/60)/60)/24)+DATE(1970,1,1)</f>
        <v>41062.071134259262</v>
      </c>
    </row>
    <row r="2021" spans="1:19" ht="60" x14ac:dyDescent="0.25">
      <c r="A2021">
        <v>337</v>
      </c>
      <c r="B2021" s="3" t="s">
        <v>338</v>
      </c>
      <c r="C2021" s="3" t="s">
        <v>4447</v>
      </c>
      <c r="D2021" s="6">
        <v>3000</v>
      </c>
      <c r="E2021" s="8">
        <v>3035.05</v>
      </c>
      <c r="F2021" t="s">
        <v>8218</v>
      </c>
      <c r="G2021" t="s">
        <v>8223</v>
      </c>
      <c r="H2021" t="s">
        <v>8245</v>
      </c>
      <c r="I2021">
        <v>1426298708</v>
      </c>
      <c r="J2021">
        <v>1423710308</v>
      </c>
      <c r="K2021" t="b">
        <v>1</v>
      </c>
      <c r="L2021">
        <v>31</v>
      </c>
      <c r="M2021" t="b">
        <v>1</v>
      </c>
      <c r="N2021" t="s">
        <v>8267</v>
      </c>
      <c r="O2021">
        <f>ROUND(E2021/D2021*100,0)</f>
        <v>101</v>
      </c>
      <c r="P2021">
        <f>IFERROR(ROUND(E2021/L2021,2),0)</f>
        <v>97.9</v>
      </c>
      <c r="Q2021" s="10" t="s">
        <v>8308</v>
      </c>
      <c r="R2021" t="s">
        <v>8313</v>
      </c>
      <c r="S2021" s="15">
        <f>(((I2021/60)/60)/24)+DATE(1970,1,1)</f>
        <v>42077.086898148147</v>
      </c>
    </row>
    <row r="2022" spans="1:19" ht="60" x14ac:dyDescent="0.25">
      <c r="A2022">
        <v>378</v>
      </c>
      <c r="B2022" s="3" t="s">
        <v>379</v>
      </c>
      <c r="C2022" s="3" t="s">
        <v>4488</v>
      </c>
      <c r="D2022" s="6">
        <v>3000</v>
      </c>
      <c r="E2022" s="8">
        <v>3353</v>
      </c>
      <c r="F2022" t="s">
        <v>8218</v>
      </c>
      <c r="G2022" t="s">
        <v>8228</v>
      </c>
      <c r="H2022" t="s">
        <v>8250</v>
      </c>
      <c r="I2022">
        <v>1453765920</v>
      </c>
      <c r="J2022">
        <v>1451655808</v>
      </c>
      <c r="K2022" t="b">
        <v>0</v>
      </c>
      <c r="L2022">
        <v>83</v>
      </c>
      <c r="M2022" t="b">
        <v>1</v>
      </c>
      <c r="N2022" t="s">
        <v>8267</v>
      </c>
      <c r="O2022">
        <f>ROUND(E2022/D2022*100,0)</f>
        <v>112</v>
      </c>
      <c r="P2022">
        <f>IFERROR(ROUND(E2022/L2022,2),0)</f>
        <v>40.4</v>
      </c>
      <c r="Q2022" s="10" t="s">
        <v>8308</v>
      </c>
      <c r="R2022" t="s">
        <v>8313</v>
      </c>
      <c r="S2022" s="15">
        <f>(((I2022/60)/60)/24)+DATE(1970,1,1)</f>
        <v>42394.994444444441</v>
      </c>
    </row>
    <row r="2023" spans="1:19" ht="45" x14ac:dyDescent="0.25">
      <c r="A2023">
        <v>522</v>
      </c>
      <c r="B2023" s="3" t="s">
        <v>523</v>
      </c>
      <c r="C2023" s="3" t="s">
        <v>4632</v>
      </c>
      <c r="D2023" s="6">
        <v>3000</v>
      </c>
      <c r="E2023" s="8">
        <v>3440</v>
      </c>
      <c r="F2023" t="s">
        <v>8218</v>
      </c>
      <c r="G2023" t="s">
        <v>8223</v>
      </c>
      <c r="H2023" t="s">
        <v>8245</v>
      </c>
      <c r="I2023">
        <v>1458518325</v>
      </c>
      <c r="J2023">
        <v>1456793925</v>
      </c>
      <c r="K2023" t="b">
        <v>0</v>
      </c>
      <c r="L2023">
        <v>31</v>
      </c>
      <c r="M2023" t="b">
        <v>1</v>
      </c>
      <c r="N2023" t="s">
        <v>8269</v>
      </c>
      <c r="O2023">
        <f>ROUND(E2023/D2023*100,0)</f>
        <v>115</v>
      </c>
      <c r="P2023">
        <f>IFERROR(ROUND(E2023/L2023,2),0)</f>
        <v>110.97</v>
      </c>
      <c r="Q2023" s="10" t="s">
        <v>8315</v>
      </c>
      <c r="R2023" t="s">
        <v>8316</v>
      </c>
      <c r="S2023" s="15">
        <f>(((I2023/60)/60)/24)+DATE(1970,1,1)</f>
        <v>42449.999131944445</v>
      </c>
    </row>
    <row r="2024" spans="1:19" ht="60" x14ac:dyDescent="0.25">
      <c r="A2024">
        <v>652</v>
      </c>
      <c r="B2024" s="3" t="s">
        <v>653</v>
      </c>
      <c r="C2024" s="3" t="s">
        <v>4762</v>
      </c>
      <c r="D2024" s="6">
        <v>3000</v>
      </c>
      <c r="E2024" s="8">
        <v>3014</v>
      </c>
      <c r="F2024" t="s">
        <v>8218</v>
      </c>
      <c r="G2024" t="s">
        <v>8223</v>
      </c>
      <c r="H2024" t="s">
        <v>8245</v>
      </c>
      <c r="I2024">
        <v>1480613650</v>
      </c>
      <c r="J2024">
        <v>1478018050</v>
      </c>
      <c r="K2024" t="b">
        <v>0</v>
      </c>
      <c r="L2024">
        <v>28</v>
      </c>
      <c r="M2024" t="b">
        <v>1</v>
      </c>
      <c r="N2024" t="s">
        <v>8271</v>
      </c>
      <c r="O2024">
        <f>ROUND(E2024/D2024*100,0)</f>
        <v>100</v>
      </c>
      <c r="P2024">
        <f>IFERROR(ROUND(E2024/L2024,2),0)</f>
        <v>107.64</v>
      </c>
      <c r="Q2024" s="10" t="s">
        <v>8317</v>
      </c>
      <c r="R2024" t="s">
        <v>8319</v>
      </c>
      <c r="S2024" s="15">
        <f>(((I2024/60)/60)/24)+DATE(1970,1,1)</f>
        <v>42705.732060185182</v>
      </c>
    </row>
    <row r="2025" spans="1:19" ht="15.75" x14ac:dyDescent="0.25">
      <c r="A2025">
        <v>659</v>
      </c>
      <c r="B2025" s="3" t="s">
        <v>660</v>
      </c>
      <c r="C2025" s="3" t="s">
        <v>4769</v>
      </c>
      <c r="D2025" s="6">
        <v>3000</v>
      </c>
      <c r="E2025" s="8">
        <v>3017</v>
      </c>
      <c r="F2025" t="s">
        <v>8218</v>
      </c>
      <c r="G2025" t="s">
        <v>8223</v>
      </c>
      <c r="H2025" t="s">
        <v>8245</v>
      </c>
      <c r="I2025">
        <v>1440339295</v>
      </c>
      <c r="J2025">
        <v>1437747295</v>
      </c>
      <c r="K2025" t="b">
        <v>0</v>
      </c>
      <c r="L2025">
        <v>21</v>
      </c>
      <c r="M2025" t="b">
        <v>1</v>
      </c>
      <c r="N2025" t="s">
        <v>8271</v>
      </c>
      <c r="O2025">
        <f>ROUND(E2025/D2025*100,0)</f>
        <v>101</v>
      </c>
      <c r="P2025">
        <f>IFERROR(ROUND(E2025/L2025,2),0)</f>
        <v>143.66999999999999</v>
      </c>
      <c r="Q2025" s="10" t="s">
        <v>8317</v>
      </c>
      <c r="R2025" t="s">
        <v>8319</v>
      </c>
      <c r="S2025" s="15">
        <f>(((I2025/60)/60)/24)+DATE(1970,1,1)</f>
        <v>42239.593692129631</v>
      </c>
    </row>
    <row r="2026" spans="1:19" ht="60" x14ac:dyDescent="0.25">
      <c r="A2026">
        <v>740</v>
      </c>
      <c r="B2026" s="3" t="s">
        <v>741</v>
      </c>
      <c r="C2026" s="3" t="s">
        <v>4850</v>
      </c>
      <c r="D2026" s="6">
        <v>3000</v>
      </c>
      <c r="E2026" s="8">
        <v>3222</v>
      </c>
      <c r="F2026" t="s">
        <v>8218</v>
      </c>
      <c r="G2026" t="s">
        <v>8223</v>
      </c>
      <c r="H2026" t="s">
        <v>8245</v>
      </c>
      <c r="I2026">
        <v>1434857482</v>
      </c>
      <c r="J2026">
        <v>1433647882</v>
      </c>
      <c r="K2026" t="b">
        <v>0</v>
      </c>
      <c r="L2026">
        <v>19</v>
      </c>
      <c r="M2026" t="b">
        <v>1</v>
      </c>
      <c r="N2026" t="s">
        <v>8272</v>
      </c>
      <c r="O2026">
        <f>ROUND(E2026/D2026*100,0)</f>
        <v>107</v>
      </c>
      <c r="P2026">
        <f>IFERROR(ROUND(E2026/L2026,2),0)</f>
        <v>169.58</v>
      </c>
      <c r="Q2026" s="10" t="s">
        <v>8320</v>
      </c>
      <c r="R2026" t="s">
        <v>8321</v>
      </c>
      <c r="S2026" s="15">
        <f>(((I2026/60)/60)/24)+DATE(1970,1,1)</f>
        <v>42176.146782407406</v>
      </c>
    </row>
    <row r="2027" spans="1:19" ht="45" x14ac:dyDescent="0.25">
      <c r="A2027">
        <v>751</v>
      </c>
      <c r="B2027" s="3" t="s">
        <v>752</v>
      </c>
      <c r="C2027" s="3" t="s">
        <v>4861</v>
      </c>
      <c r="D2027" s="6">
        <v>3000</v>
      </c>
      <c r="E2027" s="8">
        <v>3555</v>
      </c>
      <c r="F2027" t="s">
        <v>8218</v>
      </c>
      <c r="G2027" t="s">
        <v>8223</v>
      </c>
      <c r="H2027" t="s">
        <v>8245</v>
      </c>
      <c r="I2027">
        <v>1312470475</v>
      </c>
      <c r="J2027">
        <v>1308496075</v>
      </c>
      <c r="K2027" t="b">
        <v>0</v>
      </c>
      <c r="L2027">
        <v>62</v>
      </c>
      <c r="M2027" t="b">
        <v>1</v>
      </c>
      <c r="N2027" t="s">
        <v>8272</v>
      </c>
      <c r="O2027">
        <f>ROUND(E2027/D2027*100,0)</f>
        <v>119</v>
      </c>
      <c r="P2027">
        <f>IFERROR(ROUND(E2027/L2027,2),0)</f>
        <v>57.34</v>
      </c>
      <c r="Q2027" s="10" t="s">
        <v>8320</v>
      </c>
      <c r="R2027" t="s">
        <v>8321</v>
      </c>
      <c r="S2027" s="15">
        <f>(((I2027/60)/60)/24)+DATE(1970,1,1)</f>
        <v>40759.630497685182</v>
      </c>
    </row>
    <row r="2028" spans="1:19" ht="60" x14ac:dyDescent="0.25">
      <c r="A2028">
        <v>797</v>
      </c>
      <c r="B2028" s="3" t="s">
        <v>798</v>
      </c>
      <c r="C2028" s="3" t="s">
        <v>4907</v>
      </c>
      <c r="D2028" s="6">
        <v>3000</v>
      </c>
      <c r="E2028" s="8">
        <v>3226</v>
      </c>
      <c r="F2028" t="s">
        <v>8218</v>
      </c>
      <c r="G2028" t="s">
        <v>8223</v>
      </c>
      <c r="H2028" t="s">
        <v>8245</v>
      </c>
      <c r="I2028">
        <v>1335672000</v>
      </c>
      <c r="J2028">
        <v>1332978688</v>
      </c>
      <c r="K2028" t="b">
        <v>0</v>
      </c>
      <c r="L2028">
        <v>71</v>
      </c>
      <c r="M2028" t="b">
        <v>1</v>
      </c>
      <c r="N2028" t="s">
        <v>8274</v>
      </c>
      <c r="O2028">
        <f>ROUND(E2028/D2028*100,0)</f>
        <v>108</v>
      </c>
      <c r="P2028">
        <f>IFERROR(ROUND(E2028/L2028,2),0)</f>
        <v>45.44</v>
      </c>
      <c r="Q2028" s="10" t="s">
        <v>8323</v>
      </c>
      <c r="R2028" t="s">
        <v>8324</v>
      </c>
      <c r="S2028" s="15">
        <f>(((I2028/60)/60)/24)+DATE(1970,1,1)</f>
        <v>41028.166666666664</v>
      </c>
    </row>
    <row r="2029" spans="1:19" ht="45" x14ac:dyDescent="0.25">
      <c r="A2029">
        <v>805</v>
      </c>
      <c r="B2029" s="3" t="s">
        <v>806</v>
      </c>
      <c r="C2029" s="3" t="s">
        <v>4915</v>
      </c>
      <c r="D2029" s="6">
        <v>3000</v>
      </c>
      <c r="E2029" s="8">
        <v>3150</v>
      </c>
      <c r="F2029" t="s">
        <v>8218</v>
      </c>
      <c r="G2029" t="s">
        <v>8223</v>
      </c>
      <c r="H2029" t="s">
        <v>8245</v>
      </c>
      <c r="I2029">
        <v>1310857200</v>
      </c>
      <c r="J2029">
        <v>1306525512</v>
      </c>
      <c r="K2029" t="b">
        <v>0</v>
      </c>
      <c r="L2029">
        <v>54</v>
      </c>
      <c r="M2029" t="b">
        <v>1</v>
      </c>
      <c r="N2029" t="s">
        <v>8274</v>
      </c>
      <c r="O2029">
        <f>ROUND(E2029/D2029*100,0)</f>
        <v>105</v>
      </c>
      <c r="P2029">
        <f>IFERROR(ROUND(E2029/L2029,2),0)</f>
        <v>58.33</v>
      </c>
      <c r="Q2029" s="10" t="s">
        <v>8323</v>
      </c>
      <c r="R2029" t="s">
        <v>8324</v>
      </c>
      <c r="S2029" s="15">
        <f>(((I2029/60)/60)/24)+DATE(1970,1,1)</f>
        <v>40740.958333333336</v>
      </c>
    </row>
    <row r="2030" spans="1:19" ht="45" x14ac:dyDescent="0.25">
      <c r="A2030">
        <v>822</v>
      </c>
      <c r="B2030" s="3" t="s">
        <v>823</v>
      </c>
      <c r="C2030" s="3" t="s">
        <v>4932</v>
      </c>
      <c r="D2030" s="6">
        <v>3000</v>
      </c>
      <c r="E2030" s="8">
        <v>3575</v>
      </c>
      <c r="F2030" t="s">
        <v>8218</v>
      </c>
      <c r="G2030" t="s">
        <v>8223</v>
      </c>
      <c r="H2030" t="s">
        <v>8245</v>
      </c>
      <c r="I2030">
        <v>1349477050</v>
      </c>
      <c r="J2030">
        <v>1346885050</v>
      </c>
      <c r="K2030" t="b">
        <v>0</v>
      </c>
      <c r="L2030">
        <v>69</v>
      </c>
      <c r="M2030" t="b">
        <v>1</v>
      </c>
      <c r="N2030" t="s">
        <v>8274</v>
      </c>
      <c r="O2030">
        <f>ROUND(E2030/D2030*100,0)</f>
        <v>119</v>
      </c>
      <c r="P2030">
        <f>IFERROR(ROUND(E2030/L2030,2),0)</f>
        <v>51.81</v>
      </c>
      <c r="Q2030" s="10" t="s">
        <v>8323</v>
      </c>
      <c r="R2030" t="s">
        <v>8324</v>
      </c>
      <c r="S2030" s="15">
        <f>(((I2030/60)/60)/24)+DATE(1970,1,1)</f>
        <v>41187.947337962964</v>
      </c>
    </row>
    <row r="2031" spans="1:19" ht="60" x14ac:dyDescent="0.25">
      <c r="A2031">
        <v>843</v>
      </c>
      <c r="B2031" s="3" t="s">
        <v>844</v>
      </c>
      <c r="C2031" s="3" t="s">
        <v>4953</v>
      </c>
      <c r="D2031" s="6">
        <v>3000</v>
      </c>
      <c r="E2031" s="8">
        <v>8014</v>
      </c>
      <c r="F2031" t="s">
        <v>8218</v>
      </c>
      <c r="G2031" t="s">
        <v>8223</v>
      </c>
      <c r="H2031" t="s">
        <v>8245</v>
      </c>
      <c r="I2031">
        <v>1481184000</v>
      </c>
      <c r="J2031">
        <v>1479708680</v>
      </c>
      <c r="K2031" t="b">
        <v>0</v>
      </c>
      <c r="L2031">
        <v>127</v>
      </c>
      <c r="M2031" t="b">
        <v>1</v>
      </c>
      <c r="N2031" t="s">
        <v>8275</v>
      </c>
      <c r="O2031">
        <f>ROUND(E2031/D2031*100,0)</f>
        <v>267</v>
      </c>
      <c r="P2031">
        <f>IFERROR(ROUND(E2031/L2031,2),0)</f>
        <v>63.1</v>
      </c>
      <c r="Q2031" s="10" t="s">
        <v>8323</v>
      </c>
      <c r="R2031" t="s">
        <v>8325</v>
      </c>
      <c r="S2031" s="15">
        <f>(((I2031/60)/60)/24)+DATE(1970,1,1)</f>
        <v>42712.333333333328</v>
      </c>
    </row>
    <row r="2032" spans="1:19" ht="60" x14ac:dyDescent="0.25">
      <c r="A2032">
        <v>844</v>
      </c>
      <c r="B2032" s="3" t="s">
        <v>845</v>
      </c>
      <c r="C2032" s="3" t="s">
        <v>4954</v>
      </c>
      <c r="D2032" s="6">
        <v>3000</v>
      </c>
      <c r="E2032" s="8">
        <v>5824</v>
      </c>
      <c r="F2032" t="s">
        <v>8218</v>
      </c>
      <c r="G2032" t="s">
        <v>8223</v>
      </c>
      <c r="H2032" t="s">
        <v>8245</v>
      </c>
      <c r="I2032">
        <v>1414817940</v>
      </c>
      <c r="J2032">
        <v>1411489552</v>
      </c>
      <c r="K2032" t="b">
        <v>1</v>
      </c>
      <c r="L2032">
        <v>159</v>
      </c>
      <c r="M2032" t="b">
        <v>1</v>
      </c>
      <c r="N2032" t="s">
        <v>8275</v>
      </c>
      <c r="O2032">
        <f>ROUND(E2032/D2032*100,0)</f>
        <v>194</v>
      </c>
      <c r="P2032">
        <f>IFERROR(ROUND(E2032/L2032,2),0)</f>
        <v>36.630000000000003</v>
      </c>
      <c r="Q2032" s="10" t="s">
        <v>8323</v>
      </c>
      <c r="R2032" t="s">
        <v>8325</v>
      </c>
      <c r="S2032" s="15">
        <f>(((I2032/60)/60)/24)+DATE(1970,1,1)</f>
        <v>41944.207638888889</v>
      </c>
    </row>
    <row r="2033" spans="1:19" ht="45" x14ac:dyDescent="0.25">
      <c r="A2033">
        <v>1021</v>
      </c>
      <c r="B2033" s="3" t="s">
        <v>1022</v>
      </c>
      <c r="C2033" s="3" t="s">
        <v>5131</v>
      </c>
      <c r="D2033" s="6">
        <v>3000</v>
      </c>
      <c r="E2033" s="8">
        <v>10554.11</v>
      </c>
      <c r="F2033" t="s">
        <v>8218</v>
      </c>
      <c r="G2033" t="s">
        <v>8223</v>
      </c>
      <c r="H2033" t="s">
        <v>8245</v>
      </c>
      <c r="I2033">
        <v>1445054400</v>
      </c>
      <c r="J2033">
        <v>1443074571</v>
      </c>
      <c r="K2033" t="b">
        <v>1</v>
      </c>
      <c r="L2033">
        <v>478</v>
      </c>
      <c r="M2033" t="b">
        <v>1</v>
      </c>
      <c r="N2033" t="s">
        <v>8278</v>
      </c>
      <c r="O2033">
        <f>ROUND(E2033/D2033*100,0)</f>
        <v>352</v>
      </c>
      <c r="P2033">
        <f>IFERROR(ROUND(E2033/L2033,2),0)</f>
        <v>22.08</v>
      </c>
      <c r="Q2033" s="10" t="s">
        <v>8323</v>
      </c>
      <c r="R2033" t="s">
        <v>8328</v>
      </c>
      <c r="S2033" s="15">
        <f>(((I2033/60)/60)/24)+DATE(1970,1,1)</f>
        <v>42294.166666666672</v>
      </c>
    </row>
    <row r="2034" spans="1:19" ht="45" x14ac:dyDescent="0.25">
      <c r="A2034">
        <v>1255</v>
      </c>
      <c r="B2034" s="3" t="s">
        <v>1256</v>
      </c>
      <c r="C2034" s="3" t="s">
        <v>5365</v>
      </c>
      <c r="D2034" s="6">
        <v>3000</v>
      </c>
      <c r="E2034" s="8">
        <v>6071</v>
      </c>
      <c r="F2034" t="s">
        <v>8218</v>
      </c>
      <c r="G2034" t="s">
        <v>8223</v>
      </c>
      <c r="H2034" t="s">
        <v>8245</v>
      </c>
      <c r="I2034">
        <v>1385932652</v>
      </c>
      <c r="J2034">
        <v>1383337052</v>
      </c>
      <c r="K2034" t="b">
        <v>1</v>
      </c>
      <c r="L2034">
        <v>109</v>
      </c>
      <c r="M2034" t="b">
        <v>1</v>
      </c>
      <c r="N2034" t="s">
        <v>8274</v>
      </c>
      <c r="O2034">
        <f>ROUND(E2034/D2034*100,0)</f>
        <v>202</v>
      </c>
      <c r="P2034">
        <f>IFERROR(ROUND(E2034/L2034,2),0)</f>
        <v>55.7</v>
      </c>
      <c r="Q2034" s="10" t="s">
        <v>8323</v>
      </c>
      <c r="R2034" t="s">
        <v>8324</v>
      </c>
      <c r="S2034" s="15">
        <f>(((I2034/60)/60)/24)+DATE(1970,1,1)</f>
        <v>41609.887175925927</v>
      </c>
    </row>
    <row r="2035" spans="1:19" ht="30" x14ac:dyDescent="0.25">
      <c r="A2035">
        <v>1276</v>
      </c>
      <c r="B2035" s="3" t="s">
        <v>1277</v>
      </c>
      <c r="C2035" s="3" t="s">
        <v>5386</v>
      </c>
      <c r="D2035" s="6">
        <v>3000</v>
      </c>
      <c r="E2035" s="8">
        <v>3132.63</v>
      </c>
      <c r="F2035" t="s">
        <v>8218</v>
      </c>
      <c r="G2035" t="s">
        <v>8223</v>
      </c>
      <c r="H2035" t="s">
        <v>8245</v>
      </c>
      <c r="I2035">
        <v>1251777600</v>
      </c>
      <c r="J2035">
        <v>1247504047</v>
      </c>
      <c r="K2035" t="b">
        <v>1</v>
      </c>
      <c r="L2035">
        <v>68</v>
      </c>
      <c r="M2035" t="b">
        <v>1</v>
      </c>
      <c r="N2035" t="s">
        <v>8274</v>
      </c>
      <c r="O2035">
        <f>ROUND(E2035/D2035*100,0)</f>
        <v>104</v>
      </c>
      <c r="P2035">
        <f>IFERROR(ROUND(E2035/L2035,2),0)</f>
        <v>46.07</v>
      </c>
      <c r="Q2035" s="10" t="s">
        <v>8323</v>
      </c>
      <c r="R2035" t="s">
        <v>8324</v>
      </c>
      <c r="S2035" s="15">
        <f>(((I2035/60)/60)/24)+DATE(1970,1,1)</f>
        <v>40057.166666666664</v>
      </c>
    </row>
    <row r="2036" spans="1:19" ht="60" x14ac:dyDescent="0.25">
      <c r="A2036">
        <v>1291</v>
      </c>
      <c r="B2036" s="3" t="s">
        <v>1292</v>
      </c>
      <c r="C2036" s="3" t="s">
        <v>5401</v>
      </c>
      <c r="D2036" s="6">
        <v>3000</v>
      </c>
      <c r="E2036" s="8">
        <v>4371</v>
      </c>
      <c r="F2036" t="s">
        <v>8218</v>
      </c>
      <c r="G2036" t="s">
        <v>8223</v>
      </c>
      <c r="H2036" t="s">
        <v>8245</v>
      </c>
      <c r="I2036">
        <v>1428390000</v>
      </c>
      <c r="J2036">
        <v>1425224391</v>
      </c>
      <c r="K2036" t="b">
        <v>0</v>
      </c>
      <c r="L2036">
        <v>42</v>
      </c>
      <c r="M2036" t="b">
        <v>1</v>
      </c>
      <c r="N2036" t="s">
        <v>8269</v>
      </c>
      <c r="O2036">
        <f>ROUND(E2036/D2036*100,0)</f>
        <v>146</v>
      </c>
      <c r="P2036">
        <f>IFERROR(ROUND(E2036/L2036,2),0)</f>
        <v>104.07</v>
      </c>
      <c r="Q2036" s="10" t="s">
        <v>8315</v>
      </c>
      <c r="R2036" t="s">
        <v>8316</v>
      </c>
      <c r="S2036" s="15">
        <f>(((I2036/60)/60)/24)+DATE(1970,1,1)</f>
        <v>42101.291666666672</v>
      </c>
    </row>
    <row r="2037" spans="1:19" ht="60" x14ac:dyDescent="0.25">
      <c r="A2037">
        <v>1300</v>
      </c>
      <c r="B2037" s="3" t="s">
        <v>1301</v>
      </c>
      <c r="C2037" s="3" t="s">
        <v>5410</v>
      </c>
      <c r="D2037" s="6">
        <v>3000</v>
      </c>
      <c r="E2037" s="8">
        <v>4050</v>
      </c>
      <c r="F2037" t="s">
        <v>8218</v>
      </c>
      <c r="G2037" t="s">
        <v>8223</v>
      </c>
      <c r="H2037" t="s">
        <v>8245</v>
      </c>
      <c r="I2037">
        <v>1464807420</v>
      </c>
      <c r="J2037">
        <v>1461427938</v>
      </c>
      <c r="K2037" t="b">
        <v>0</v>
      </c>
      <c r="L2037">
        <v>24</v>
      </c>
      <c r="M2037" t="b">
        <v>1</v>
      </c>
      <c r="N2037" t="s">
        <v>8269</v>
      </c>
      <c r="O2037">
        <f>ROUND(E2037/D2037*100,0)</f>
        <v>135</v>
      </c>
      <c r="P2037">
        <f>IFERROR(ROUND(E2037/L2037,2),0)</f>
        <v>168.75</v>
      </c>
      <c r="Q2037" s="10" t="s">
        <v>8315</v>
      </c>
      <c r="R2037" t="s">
        <v>8316</v>
      </c>
      <c r="S2037" s="15">
        <f>(((I2037/60)/60)/24)+DATE(1970,1,1)</f>
        <v>42522.789583333331</v>
      </c>
    </row>
    <row r="2038" spans="1:19" ht="45" x14ac:dyDescent="0.25">
      <c r="A2038">
        <v>1358</v>
      </c>
      <c r="B2038" s="3" t="s">
        <v>1359</v>
      </c>
      <c r="C2038" s="3" t="s">
        <v>5468</v>
      </c>
      <c r="D2038" s="6">
        <v>3000</v>
      </c>
      <c r="E2038" s="8">
        <v>3350</v>
      </c>
      <c r="F2038" t="s">
        <v>8218</v>
      </c>
      <c r="G2038" t="s">
        <v>8223</v>
      </c>
      <c r="H2038" t="s">
        <v>8245</v>
      </c>
      <c r="I2038">
        <v>1309009323</v>
      </c>
      <c r="J2038">
        <v>1306417323</v>
      </c>
      <c r="K2038" t="b">
        <v>0</v>
      </c>
      <c r="L2038">
        <v>49</v>
      </c>
      <c r="M2038" t="b">
        <v>1</v>
      </c>
      <c r="N2038" t="s">
        <v>8272</v>
      </c>
      <c r="O2038">
        <f>ROUND(E2038/D2038*100,0)</f>
        <v>112</v>
      </c>
      <c r="P2038">
        <f>IFERROR(ROUND(E2038/L2038,2),0)</f>
        <v>68.37</v>
      </c>
      <c r="Q2038" s="10" t="s">
        <v>8320</v>
      </c>
      <c r="R2038" t="s">
        <v>8321</v>
      </c>
      <c r="S2038" s="15">
        <f>(((I2038/60)/60)/24)+DATE(1970,1,1)</f>
        <v>40719.570868055554</v>
      </c>
    </row>
    <row r="2039" spans="1:19" ht="60" x14ac:dyDescent="0.25">
      <c r="A2039">
        <v>1474</v>
      </c>
      <c r="B2039" s="3" t="s">
        <v>1475</v>
      </c>
      <c r="C2039" s="3" t="s">
        <v>5584</v>
      </c>
      <c r="D2039" s="6">
        <v>3000</v>
      </c>
      <c r="E2039" s="8">
        <v>3368</v>
      </c>
      <c r="F2039" t="s">
        <v>8218</v>
      </c>
      <c r="G2039" t="s">
        <v>8223</v>
      </c>
      <c r="H2039" t="s">
        <v>8245</v>
      </c>
      <c r="I2039">
        <v>1379093292</v>
      </c>
      <c r="J2039">
        <v>1376501292</v>
      </c>
      <c r="K2039" t="b">
        <v>1</v>
      </c>
      <c r="L2039">
        <v>76</v>
      </c>
      <c r="M2039" t="b">
        <v>1</v>
      </c>
      <c r="N2039" t="s">
        <v>8286</v>
      </c>
      <c r="O2039">
        <f>ROUND(E2039/D2039*100,0)</f>
        <v>112</v>
      </c>
      <c r="P2039">
        <f>IFERROR(ROUND(E2039/L2039,2),0)</f>
        <v>44.32</v>
      </c>
      <c r="Q2039" s="10" t="s">
        <v>8320</v>
      </c>
      <c r="R2039" t="s">
        <v>8340</v>
      </c>
      <c r="S2039" s="15">
        <f>(((I2039/60)/60)/24)+DATE(1970,1,1)</f>
        <v>41530.727916666663</v>
      </c>
    </row>
    <row r="2040" spans="1:19" ht="45" x14ac:dyDescent="0.25">
      <c r="A2040">
        <v>1524</v>
      </c>
      <c r="B2040" s="3" t="s">
        <v>1525</v>
      </c>
      <c r="C2040" s="3" t="s">
        <v>5634</v>
      </c>
      <c r="D2040" s="6">
        <v>3000</v>
      </c>
      <c r="E2040" s="8">
        <v>6210</v>
      </c>
      <c r="F2040" t="s">
        <v>8218</v>
      </c>
      <c r="G2040" t="s">
        <v>8234</v>
      </c>
      <c r="H2040" t="s">
        <v>8254</v>
      </c>
      <c r="I2040">
        <v>1487592090</v>
      </c>
      <c r="J2040">
        <v>1485000090</v>
      </c>
      <c r="K2040" t="b">
        <v>1</v>
      </c>
      <c r="L2040">
        <v>28</v>
      </c>
      <c r="M2040" t="b">
        <v>1</v>
      </c>
      <c r="N2040" t="s">
        <v>8283</v>
      </c>
      <c r="O2040">
        <f>ROUND(E2040/D2040*100,0)</f>
        <v>207</v>
      </c>
      <c r="P2040">
        <f>IFERROR(ROUND(E2040/L2040,2),0)</f>
        <v>221.79</v>
      </c>
      <c r="Q2040" s="10" t="s">
        <v>8336</v>
      </c>
      <c r="R2040" t="s">
        <v>8337</v>
      </c>
      <c r="S2040" s="15">
        <f>(((I2040/60)/60)/24)+DATE(1970,1,1)</f>
        <v>42786.501041666663</v>
      </c>
    </row>
    <row r="2041" spans="1:19" ht="30" x14ac:dyDescent="0.25">
      <c r="A2041">
        <v>1528</v>
      </c>
      <c r="B2041" s="3" t="s">
        <v>1529</v>
      </c>
      <c r="C2041" s="3" t="s">
        <v>5638</v>
      </c>
      <c r="D2041" s="6">
        <v>3000</v>
      </c>
      <c r="E2041" s="8">
        <v>8447</v>
      </c>
      <c r="F2041" t="s">
        <v>8218</v>
      </c>
      <c r="G2041" t="s">
        <v>8223</v>
      </c>
      <c r="H2041" t="s">
        <v>8245</v>
      </c>
      <c r="I2041">
        <v>1485907200</v>
      </c>
      <c r="J2041">
        <v>1483292122</v>
      </c>
      <c r="K2041" t="b">
        <v>1</v>
      </c>
      <c r="L2041">
        <v>160</v>
      </c>
      <c r="M2041" t="b">
        <v>1</v>
      </c>
      <c r="N2041" t="s">
        <v>8283</v>
      </c>
      <c r="O2041">
        <f>ROUND(E2041/D2041*100,0)</f>
        <v>282</v>
      </c>
      <c r="P2041">
        <f>IFERROR(ROUND(E2041/L2041,2),0)</f>
        <v>52.79</v>
      </c>
      <c r="Q2041" s="10" t="s">
        <v>8336</v>
      </c>
      <c r="R2041" t="s">
        <v>8337</v>
      </c>
      <c r="S2041" s="15">
        <f>(((I2041/60)/60)/24)+DATE(1970,1,1)</f>
        <v>42767</v>
      </c>
    </row>
    <row r="2042" spans="1:19" ht="45" x14ac:dyDescent="0.25">
      <c r="A2042">
        <v>1676</v>
      </c>
      <c r="B2042" s="3" t="s">
        <v>1677</v>
      </c>
      <c r="C2042" s="3" t="s">
        <v>5786</v>
      </c>
      <c r="D2042" s="6">
        <v>3000</v>
      </c>
      <c r="E2042" s="8">
        <v>3460</v>
      </c>
      <c r="F2042" t="s">
        <v>8218</v>
      </c>
      <c r="G2042" t="s">
        <v>8223</v>
      </c>
      <c r="H2042" t="s">
        <v>8245</v>
      </c>
      <c r="I2042">
        <v>1334980740</v>
      </c>
      <c r="J2042">
        <v>1330968347</v>
      </c>
      <c r="K2042" t="b">
        <v>0</v>
      </c>
      <c r="L2042">
        <v>42</v>
      </c>
      <c r="M2042" t="b">
        <v>1</v>
      </c>
      <c r="N2042" t="s">
        <v>8290</v>
      </c>
      <c r="O2042">
        <f>ROUND(E2042/D2042*100,0)</f>
        <v>115</v>
      </c>
      <c r="P2042">
        <f>IFERROR(ROUND(E2042/L2042,2),0)</f>
        <v>82.38</v>
      </c>
      <c r="Q2042" s="10" t="s">
        <v>8323</v>
      </c>
      <c r="R2042" t="s">
        <v>8344</v>
      </c>
      <c r="S2042" s="15">
        <f>(((I2042/60)/60)/24)+DATE(1970,1,1)</f>
        <v>41020.165972222225</v>
      </c>
    </row>
    <row r="2043" spans="1:19" ht="15.75" x14ac:dyDescent="0.25">
      <c r="A2043">
        <v>1824</v>
      </c>
      <c r="B2043" s="3" t="s">
        <v>1825</v>
      </c>
      <c r="C2043" s="3" t="s">
        <v>5934</v>
      </c>
      <c r="D2043" s="6">
        <v>3000</v>
      </c>
      <c r="E2043" s="8">
        <v>3002</v>
      </c>
      <c r="F2043" t="s">
        <v>8218</v>
      </c>
      <c r="G2043" t="s">
        <v>8223</v>
      </c>
      <c r="H2043" t="s">
        <v>8245</v>
      </c>
      <c r="I2043">
        <v>1389146880</v>
      </c>
      <c r="J2043">
        <v>1387403967</v>
      </c>
      <c r="K2043" t="b">
        <v>0</v>
      </c>
      <c r="L2043">
        <v>40</v>
      </c>
      <c r="M2043" t="b">
        <v>1</v>
      </c>
      <c r="N2043" t="s">
        <v>8274</v>
      </c>
      <c r="O2043">
        <f>ROUND(E2043/D2043*100,0)</f>
        <v>100</v>
      </c>
      <c r="P2043">
        <f>IFERROR(ROUND(E2043/L2043,2),0)</f>
        <v>75.05</v>
      </c>
      <c r="Q2043" s="10" t="s">
        <v>8323</v>
      </c>
      <c r="R2043" t="s">
        <v>8324</v>
      </c>
      <c r="S2043" s="15">
        <f>(((I2043/60)/60)/24)+DATE(1970,1,1)</f>
        <v>41647.088888888888</v>
      </c>
    </row>
    <row r="2044" spans="1:19" ht="45" x14ac:dyDescent="0.25">
      <c r="A2044">
        <v>1848</v>
      </c>
      <c r="B2044" s="3" t="s">
        <v>1849</v>
      </c>
      <c r="C2044" s="3" t="s">
        <v>5958</v>
      </c>
      <c r="D2044" s="6">
        <v>3000</v>
      </c>
      <c r="E2044" s="8">
        <v>3221</v>
      </c>
      <c r="F2044" t="s">
        <v>8218</v>
      </c>
      <c r="G2044" t="s">
        <v>8223</v>
      </c>
      <c r="H2044" t="s">
        <v>8245</v>
      </c>
      <c r="I2044">
        <v>1312095540</v>
      </c>
      <c r="J2044">
        <v>1306608888</v>
      </c>
      <c r="K2044" t="b">
        <v>0</v>
      </c>
      <c r="L2044">
        <v>24</v>
      </c>
      <c r="M2044" t="b">
        <v>1</v>
      </c>
      <c r="N2044" t="s">
        <v>8274</v>
      </c>
      <c r="O2044">
        <f>ROUND(E2044/D2044*100,0)</f>
        <v>107</v>
      </c>
      <c r="P2044">
        <f>IFERROR(ROUND(E2044/L2044,2),0)</f>
        <v>134.21</v>
      </c>
      <c r="Q2044" s="10" t="s">
        <v>8323</v>
      </c>
      <c r="R2044" t="s">
        <v>8324</v>
      </c>
      <c r="S2044" s="15">
        <f>(((I2044/60)/60)/24)+DATE(1970,1,1)</f>
        <v>40755.290972222225</v>
      </c>
    </row>
    <row r="2045" spans="1:19" ht="45" x14ac:dyDescent="0.25">
      <c r="A2045">
        <v>1857</v>
      </c>
      <c r="B2045" s="3" t="s">
        <v>1858</v>
      </c>
      <c r="C2045" s="3" t="s">
        <v>5967</v>
      </c>
      <c r="D2045" s="6">
        <v>3000</v>
      </c>
      <c r="E2045" s="8">
        <v>3000</v>
      </c>
      <c r="F2045" t="s">
        <v>8218</v>
      </c>
      <c r="G2045" t="s">
        <v>8223</v>
      </c>
      <c r="H2045" t="s">
        <v>8245</v>
      </c>
      <c r="I2045">
        <v>1410546413</v>
      </c>
      <c r="J2045">
        <v>1407954413</v>
      </c>
      <c r="K2045" t="b">
        <v>0</v>
      </c>
      <c r="L2045">
        <v>22</v>
      </c>
      <c r="M2045" t="b">
        <v>1</v>
      </c>
      <c r="N2045" t="s">
        <v>8274</v>
      </c>
      <c r="O2045">
        <f>ROUND(E2045/D2045*100,0)</f>
        <v>100</v>
      </c>
      <c r="P2045">
        <f>IFERROR(ROUND(E2045/L2045,2),0)</f>
        <v>136.36000000000001</v>
      </c>
      <c r="Q2045" s="10" t="s">
        <v>8323</v>
      </c>
      <c r="R2045" t="s">
        <v>8324</v>
      </c>
      <c r="S2045" s="15">
        <f>(((I2045/60)/60)/24)+DATE(1970,1,1)</f>
        <v>41894.76866898148</v>
      </c>
    </row>
    <row r="2046" spans="1:19" ht="30" x14ac:dyDescent="0.25">
      <c r="A2046">
        <v>1859</v>
      </c>
      <c r="B2046" s="3" t="s">
        <v>1860</v>
      </c>
      <c r="C2046" s="3" t="s">
        <v>5969</v>
      </c>
      <c r="D2046" s="6">
        <v>3000</v>
      </c>
      <c r="E2046" s="8">
        <v>3955</v>
      </c>
      <c r="F2046" t="s">
        <v>8218</v>
      </c>
      <c r="G2046" t="s">
        <v>8223</v>
      </c>
      <c r="H2046" t="s">
        <v>8245</v>
      </c>
      <c r="I2046">
        <v>1316716129</v>
      </c>
      <c r="J2046">
        <v>1314124129</v>
      </c>
      <c r="K2046" t="b">
        <v>0</v>
      </c>
      <c r="L2046">
        <v>56</v>
      </c>
      <c r="M2046" t="b">
        <v>1</v>
      </c>
      <c r="N2046" t="s">
        <v>8274</v>
      </c>
      <c r="O2046">
        <f>ROUND(E2046/D2046*100,0)</f>
        <v>132</v>
      </c>
      <c r="P2046">
        <f>IFERROR(ROUND(E2046/L2046,2),0)</f>
        <v>70.63</v>
      </c>
      <c r="Q2046" s="10" t="s">
        <v>8323</v>
      </c>
      <c r="R2046" t="s">
        <v>8324</v>
      </c>
      <c r="S2046" s="15">
        <f>(((I2046/60)/60)/24)+DATE(1970,1,1)</f>
        <v>40808.770011574074</v>
      </c>
    </row>
    <row r="2047" spans="1:19" ht="60" x14ac:dyDescent="0.25">
      <c r="A2047">
        <v>1887</v>
      </c>
      <c r="B2047" s="3" t="s">
        <v>1888</v>
      </c>
      <c r="C2047" s="3" t="s">
        <v>5997</v>
      </c>
      <c r="D2047" s="6">
        <v>3000</v>
      </c>
      <c r="E2047" s="8">
        <v>3335</v>
      </c>
      <c r="F2047" t="s">
        <v>8218</v>
      </c>
      <c r="G2047" t="s">
        <v>8226</v>
      </c>
      <c r="H2047" t="s">
        <v>8248</v>
      </c>
      <c r="I2047">
        <v>1449178200</v>
      </c>
      <c r="J2047">
        <v>1447614732</v>
      </c>
      <c r="K2047" t="b">
        <v>0</v>
      </c>
      <c r="L2047">
        <v>8</v>
      </c>
      <c r="M2047" t="b">
        <v>1</v>
      </c>
      <c r="N2047" t="s">
        <v>8277</v>
      </c>
      <c r="O2047">
        <f>ROUND(E2047/D2047*100,0)</f>
        <v>111</v>
      </c>
      <c r="P2047">
        <f>IFERROR(ROUND(E2047/L2047,2),0)</f>
        <v>416.88</v>
      </c>
      <c r="Q2047" s="10" t="s">
        <v>8323</v>
      </c>
      <c r="R2047" t="s">
        <v>8327</v>
      </c>
      <c r="S2047" s="15">
        <f>(((I2047/60)/60)/24)+DATE(1970,1,1)</f>
        <v>42341.895833333328</v>
      </c>
    </row>
    <row r="2048" spans="1:19" ht="75" x14ac:dyDescent="0.25">
      <c r="A2048">
        <v>1924</v>
      </c>
      <c r="B2048" s="3" t="s">
        <v>1925</v>
      </c>
      <c r="C2048" s="3" t="s">
        <v>6034</v>
      </c>
      <c r="D2048" s="6">
        <v>3000</v>
      </c>
      <c r="E2048" s="8">
        <v>3432</v>
      </c>
      <c r="F2048" t="s">
        <v>8218</v>
      </c>
      <c r="G2048" t="s">
        <v>8223</v>
      </c>
      <c r="H2048" t="s">
        <v>8245</v>
      </c>
      <c r="I2048">
        <v>1389814380</v>
      </c>
      <c r="J2048">
        <v>1387390555</v>
      </c>
      <c r="K2048" t="b">
        <v>0</v>
      </c>
      <c r="L2048">
        <v>33</v>
      </c>
      <c r="M2048" t="b">
        <v>1</v>
      </c>
      <c r="N2048" t="s">
        <v>8277</v>
      </c>
      <c r="O2048">
        <f>ROUND(E2048/D2048*100,0)</f>
        <v>114</v>
      </c>
      <c r="P2048">
        <f>IFERROR(ROUND(E2048/L2048,2),0)</f>
        <v>104</v>
      </c>
      <c r="Q2048" s="10" t="s">
        <v>8323</v>
      </c>
      <c r="R2048" t="s">
        <v>8327</v>
      </c>
      <c r="S2048" s="15">
        <f>(((I2048/60)/60)/24)+DATE(1970,1,1)</f>
        <v>41654.814583333333</v>
      </c>
    </row>
    <row r="2049" spans="1:19" ht="30" x14ac:dyDescent="0.25">
      <c r="A2049">
        <v>2028</v>
      </c>
      <c r="B2049" s="3" t="s">
        <v>2029</v>
      </c>
      <c r="C2049" s="3" t="s">
        <v>6138</v>
      </c>
      <c r="D2049" s="6">
        <v>3000</v>
      </c>
      <c r="E2049" s="8">
        <v>3785</v>
      </c>
      <c r="F2049" t="s">
        <v>8218</v>
      </c>
      <c r="G2049" t="s">
        <v>8223</v>
      </c>
      <c r="H2049" t="s">
        <v>8245</v>
      </c>
      <c r="I2049">
        <v>1268690100</v>
      </c>
      <c r="J2049">
        <v>1265493806</v>
      </c>
      <c r="K2049" t="b">
        <v>1</v>
      </c>
      <c r="L2049">
        <v>79</v>
      </c>
      <c r="M2049" t="b">
        <v>1</v>
      </c>
      <c r="N2049" t="s">
        <v>8293</v>
      </c>
      <c r="O2049">
        <f>ROUND(E2049/D2049*100,0)</f>
        <v>126</v>
      </c>
      <c r="P2049">
        <f>IFERROR(ROUND(E2049/L2049,2),0)</f>
        <v>47.91</v>
      </c>
      <c r="Q2049" s="10" t="s">
        <v>8317</v>
      </c>
      <c r="R2049" t="s">
        <v>8347</v>
      </c>
      <c r="S2049" s="15">
        <f>(((I2049/60)/60)/24)+DATE(1970,1,1)</f>
        <v>40252.913194444445</v>
      </c>
    </row>
    <row r="2050" spans="1:19" ht="30" x14ac:dyDescent="0.25">
      <c r="A2050">
        <v>2040</v>
      </c>
      <c r="B2050" s="3" t="s">
        <v>2041</v>
      </c>
      <c r="C2050" s="3" t="s">
        <v>6150</v>
      </c>
      <c r="D2050" s="6">
        <v>3000</v>
      </c>
      <c r="E2050" s="8">
        <v>7445.14</v>
      </c>
      <c r="F2050" t="s">
        <v>8218</v>
      </c>
      <c r="G2050" t="s">
        <v>8223</v>
      </c>
      <c r="H2050" t="s">
        <v>8245</v>
      </c>
      <c r="I2050">
        <v>1384557303</v>
      </c>
      <c r="J2050">
        <v>1383257703</v>
      </c>
      <c r="K2050" t="b">
        <v>1</v>
      </c>
      <c r="L2050">
        <v>271</v>
      </c>
      <c r="M2050" t="b">
        <v>1</v>
      </c>
      <c r="N2050" t="s">
        <v>8293</v>
      </c>
      <c r="O2050">
        <f>ROUND(E2050/D2050*100,0)</f>
        <v>248</v>
      </c>
      <c r="P2050">
        <f>IFERROR(ROUND(E2050/L2050,2),0)</f>
        <v>27.47</v>
      </c>
      <c r="Q2050" s="10" t="s">
        <v>8317</v>
      </c>
      <c r="R2050" t="s">
        <v>8347</v>
      </c>
      <c r="S2050" s="15">
        <f>(((I2050/60)/60)/24)+DATE(1970,1,1)</f>
        <v>41593.968784722223</v>
      </c>
    </row>
    <row r="2051" spans="1:19" ht="45" x14ac:dyDescent="0.25">
      <c r="A2051">
        <v>2084</v>
      </c>
      <c r="B2051" s="3" t="s">
        <v>2085</v>
      </c>
      <c r="C2051" s="3" t="s">
        <v>6194</v>
      </c>
      <c r="D2051" s="6">
        <v>3000</v>
      </c>
      <c r="E2051" s="8">
        <v>3250</v>
      </c>
      <c r="F2051" t="s">
        <v>8218</v>
      </c>
      <c r="G2051" t="s">
        <v>8223</v>
      </c>
      <c r="H2051" t="s">
        <v>8245</v>
      </c>
      <c r="I2051">
        <v>1399186740</v>
      </c>
      <c r="J2051">
        <v>1396468782</v>
      </c>
      <c r="K2051" t="b">
        <v>0</v>
      </c>
      <c r="L2051">
        <v>46</v>
      </c>
      <c r="M2051" t="b">
        <v>1</v>
      </c>
      <c r="N2051" t="s">
        <v>8277</v>
      </c>
      <c r="O2051">
        <f>ROUND(E2051/D2051*100,0)</f>
        <v>108</v>
      </c>
      <c r="P2051">
        <f>IFERROR(ROUND(E2051/L2051,2),0)</f>
        <v>70.650000000000006</v>
      </c>
      <c r="Q2051" s="10" t="s">
        <v>8323</v>
      </c>
      <c r="R2051" t="s">
        <v>8327</v>
      </c>
      <c r="S2051" s="15">
        <f>(((I2051/60)/60)/24)+DATE(1970,1,1)</f>
        <v>41763.290972222225</v>
      </c>
    </row>
    <row r="2052" spans="1:19" ht="60" x14ac:dyDescent="0.25">
      <c r="A2052">
        <v>2088</v>
      </c>
      <c r="B2052" s="3" t="s">
        <v>2089</v>
      </c>
      <c r="C2052" s="3" t="s">
        <v>6198</v>
      </c>
      <c r="D2052" s="6">
        <v>3000</v>
      </c>
      <c r="E2052" s="8">
        <v>3465.32</v>
      </c>
      <c r="F2052" t="s">
        <v>8218</v>
      </c>
      <c r="G2052" t="s">
        <v>8223</v>
      </c>
      <c r="H2052" t="s">
        <v>8245</v>
      </c>
      <c r="I2052">
        <v>1284177540</v>
      </c>
      <c r="J2052">
        <v>1281028152</v>
      </c>
      <c r="K2052" t="b">
        <v>0</v>
      </c>
      <c r="L2052">
        <v>75</v>
      </c>
      <c r="M2052" t="b">
        <v>1</v>
      </c>
      <c r="N2052" t="s">
        <v>8277</v>
      </c>
      <c r="O2052">
        <f>ROUND(E2052/D2052*100,0)</f>
        <v>116</v>
      </c>
      <c r="P2052">
        <f>IFERROR(ROUND(E2052/L2052,2),0)</f>
        <v>46.2</v>
      </c>
      <c r="Q2052" s="10" t="s">
        <v>8323</v>
      </c>
      <c r="R2052" t="s">
        <v>8327</v>
      </c>
      <c r="S2052" s="15">
        <f>(((I2052/60)/60)/24)+DATE(1970,1,1)</f>
        <v>40432.165972222225</v>
      </c>
    </row>
    <row r="2053" spans="1:19" ht="60" x14ac:dyDescent="0.25">
      <c r="A2053">
        <v>2097</v>
      </c>
      <c r="B2053" s="3" t="s">
        <v>2098</v>
      </c>
      <c r="C2053" s="3" t="s">
        <v>6207</v>
      </c>
      <c r="D2053" s="6">
        <v>3000</v>
      </c>
      <c r="E2053" s="8">
        <v>3000</v>
      </c>
      <c r="F2053" t="s">
        <v>8218</v>
      </c>
      <c r="G2053" t="s">
        <v>8223</v>
      </c>
      <c r="H2053" t="s">
        <v>8245</v>
      </c>
      <c r="I2053">
        <v>1322751735</v>
      </c>
      <c r="J2053">
        <v>1317564135</v>
      </c>
      <c r="K2053" t="b">
        <v>0</v>
      </c>
      <c r="L2053">
        <v>38</v>
      </c>
      <c r="M2053" t="b">
        <v>1</v>
      </c>
      <c r="N2053" t="s">
        <v>8277</v>
      </c>
      <c r="O2053">
        <f>ROUND(E2053/D2053*100,0)</f>
        <v>100</v>
      </c>
      <c r="P2053">
        <f>IFERROR(ROUND(E2053/L2053,2),0)</f>
        <v>78.95</v>
      </c>
      <c r="Q2053" s="10" t="s">
        <v>8323</v>
      </c>
      <c r="R2053" t="s">
        <v>8327</v>
      </c>
      <c r="S2053" s="15">
        <f>(((I2053/60)/60)/24)+DATE(1970,1,1)</f>
        <v>40878.626562500001</v>
      </c>
    </row>
    <row r="2054" spans="1:19" ht="15.75" x14ac:dyDescent="0.25">
      <c r="A2054">
        <v>2099</v>
      </c>
      <c r="B2054" s="3" t="s">
        <v>2100</v>
      </c>
      <c r="C2054" s="3" t="s">
        <v>6209</v>
      </c>
      <c r="D2054" s="6">
        <v>3000</v>
      </c>
      <c r="E2054" s="8">
        <v>3971</v>
      </c>
      <c r="F2054" t="s">
        <v>8218</v>
      </c>
      <c r="G2054" t="s">
        <v>8223</v>
      </c>
      <c r="H2054" t="s">
        <v>8245</v>
      </c>
      <c r="I2054">
        <v>1435808400</v>
      </c>
      <c r="J2054">
        <v>1434650084</v>
      </c>
      <c r="K2054" t="b">
        <v>0</v>
      </c>
      <c r="L2054">
        <v>63</v>
      </c>
      <c r="M2054" t="b">
        <v>1</v>
      </c>
      <c r="N2054" t="s">
        <v>8277</v>
      </c>
      <c r="O2054">
        <f>ROUND(E2054/D2054*100,0)</f>
        <v>132</v>
      </c>
      <c r="P2054">
        <f>IFERROR(ROUND(E2054/L2054,2),0)</f>
        <v>63.03</v>
      </c>
      <c r="Q2054" s="10" t="s">
        <v>8323</v>
      </c>
      <c r="R2054" t="s">
        <v>8327</v>
      </c>
      <c r="S2054" s="15">
        <f>(((I2054/60)/60)/24)+DATE(1970,1,1)</f>
        <v>42187.152777777781</v>
      </c>
    </row>
    <row r="2055" spans="1:19" ht="45" x14ac:dyDescent="0.25">
      <c r="A2055">
        <v>2182</v>
      </c>
      <c r="B2055" s="3" t="s">
        <v>2183</v>
      </c>
      <c r="C2055" s="3" t="s">
        <v>6292</v>
      </c>
      <c r="D2055" s="6">
        <v>3000</v>
      </c>
      <c r="E2055" s="8">
        <v>15725</v>
      </c>
      <c r="F2055" t="s">
        <v>8218</v>
      </c>
      <c r="G2055" t="s">
        <v>8228</v>
      </c>
      <c r="H2055" t="s">
        <v>8250</v>
      </c>
      <c r="I2055">
        <v>1412285825</v>
      </c>
      <c r="J2055">
        <v>1409261825</v>
      </c>
      <c r="K2055" t="b">
        <v>0</v>
      </c>
      <c r="L2055">
        <v>356</v>
      </c>
      <c r="M2055" t="b">
        <v>1</v>
      </c>
      <c r="N2055" t="s">
        <v>8295</v>
      </c>
      <c r="O2055">
        <f>ROUND(E2055/D2055*100,0)</f>
        <v>524</v>
      </c>
      <c r="P2055">
        <f>IFERROR(ROUND(E2055/L2055,2),0)</f>
        <v>44.17</v>
      </c>
      <c r="Q2055" s="10" t="s">
        <v>8331</v>
      </c>
      <c r="R2055" t="s">
        <v>8349</v>
      </c>
      <c r="S2055" s="15">
        <f>(((I2055/60)/60)/24)+DATE(1970,1,1)</f>
        <v>41914.900752314818</v>
      </c>
    </row>
    <row r="2056" spans="1:19" ht="60" x14ac:dyDescent="0.25">
      <c r="A2056">
        <v>2283</v>
      </c>
      <c r="B2056" s="3" t="s">
        <v>2284</v>
      </c>
      <c r="C2056" s="3" t="s">
        <v>6393</v>
      </c>
      <c r="D2056" s="6">
        <v>3000</v>
      </c>
      <c r="E2056" s="8">
        <v>3025.66</v>
      </c>
      <c r="F2056" t="s">
        <v>8218</v>
      </c>
      <c r="G2056" t="s">
        <v>8223</v>
      </c>
      <c r="H2056" t="s">
        <v>8245</v>
      </c>
      <c r="I2056">
        <v>1336528804</v>
      </c>
      <c r="J2056">
        <v>1331348404</v>
      </c>
      <c r="K2056" t="b">
        <v>0</v>
      </c>
      <c r="L2056">
        <v>48</v>
      </c>
      <c r="M2056" t="b">
        <v>1</v>
      </c>
      <c r="N2056" t="s">
        <v>8274</v>
      </c>
      <c r="O2056">
        <f>ROUND(E2056/D2056*100,0)</f>
        <v>101</v>
      </c>
      <c r="P2056">
        <f>IFERROR(ROUND(E2056/L2056,2),0)</f>
        <v>63.03</v>
      </c>
      <c r="Q2056" s="10" t="s">
        <v>8323</v>
      </c>
      <c r="R2056" t="s">
        <v>8324</v>
      </c>
      <c r="S2056" s="15">
        <f>(((I2056/60)/60)/24)+DATE(1970,1,1)</f>
        <v>41038.083379629628</v>
      </c>
    </row>
    <row r="2057" spans="1:19" ht="60" x14ac:dyDescent="0.25">
      <c r="A2057">
        <v>2285</v>
      </c>
      <c r="B2057" s="3" t="s">
        <v>2286</v>
      </c>
      <c r="C2057" s="3" t="s">
        <v>6395</v>
      </c>
      <c r="D2057" s="6">
        <v>3000</v>
      </c>
      <c r="E2057" s="8">
        <v>3641</v>
      </c>
      <c r="F2057" t="s">
        <v>8218</v>
      </c>
      <c r="G2057" t="s">
        <v>8223</v>
      </c>
      <c r="H2057" t="s">
        <v>8245</v>
      </c>
      <c r="I2057">
        <v>1340944043</v>
      </c>
      <c r="J2057">
        <v>1338352043</v>
      </c>
      <c r="K2057" t="b">
        <v>0</v>
      </c>
      <c r="L2057">
        <v>79</v>
      </c>
      <c r="M2057" t="b">
        <v>1</v>
      </c>
      <c r="N2057" t="s">
        <v>8274</v>
      </c>
      <c r="O2057">
        <f>ROUND(E2057/D2057*100,0)</f>
        <v>121</v>
      </c>
      <c r="P2057">
        <f>IFERROR(ROUND(E2057/L2057,2),0)</f>
        <v>46.09</v>
      </c>
      <c r="Q2057" s="10" t="s">
        <v>8323</v>
      </c>
      <c r="R2057" t="s">
        <v>8324</v>
      </c>
      <c r="S2057" s="15">
        <f>(((I2057/60)/60)/24)+DATE(1970,1,1)</f>
        <v>41089.185682870368</v>
      </c>
    </row>
    <row r="2058" spans="1:19" ht="45" x14ac:dyDescent="0.25">
      <c r="A2058">
        <v>2312</v>
      </c>
      <c r="B2058" s="3" t="s">
        <v>2313</v>
      </c>
      <c r="C2058" s="3" t="s">
        <v>6422</v>
      </c>
      <c r="D2058" s="6">
        <v>3000</v>
      </c>
      <c r="E2058" s="8">
        <v>3236</v>
      </c>
      <c r="F2058" t="s">
        <v>8218</v>
      </c>
      <c r="G2058" t="s">
        <v>8223</v>
      </c>
      <c r="H2058" t="s">
        <v>8245</v>
      </c>
      <c r="I2058">
        <v>1397862000</v>
      </c>
      <c r="J2058">
        <v>1395155478</v>
      </c>
      <c r="K2058" t="b">
        <v>1</v>
      </c>
      <c r="L2058">
        <v>79</v>
      </c>
      <c r="M2058" t="b">
        <v>1</v>
      </c>
      <c r="N2058" t="s">
        <v>8277</v>
      </c>
      <c r="O2058">
        <f>ROUND(E2058/D2058*100,0)</f>
        <v>108</v>
      </c>
      <c r="P2058">
        <f>IFERROR(ROUND(E2058/L2058,2),0)</f>
        <v>40.96</v>
      </c>
      <c r="Q2058" s="10" t="s">
        <v>8323</v>
      </c>
      <c r="R2058" t="s">
        <v>8327</v>
      </c>
      <c r="S2058" s="15">
        <f>(((I2058/60)/60)/24)+DATE(1970,1,1)</f>
        <v>41747.958333333336</v>
      </c>
    </row>
    <row r="2059" spans="1:19" ht="45" x14ac:dyDescent="0.25">
      <c r="A2059">
        <v>2319</v>
      </c>
      <c r="B2059" s="3" t="s">
        <v>2320</v>
      </c>
      <c r="C2059" s="3" t="s">
        <v>6429</v>
      </c>
      <c r="D2059" s="6">
        <v>3000</v>
      </c>
      <c r="E2059" s="8">
        <v>3231</v>
      </c>
      <c r="F2059" t="s">
        <v>8218</v>
      </c>
      <c r="G2059" t="s">
        <v>8223</v>
      </c>
      <c r="H2059" t="s">
        <v>8245</v>
      </c>
      <c r="I2059">
        <v>1387072685</v>
      </c>
      <c r="J2059">
        <v>1384480685</v>
      </c>
      <c r="K2059" t="b">
        <v>1</v>
      </c>
      <c r="L2059">
        <v>77</v>
      </c>
      <c r="M2059" t="b">
        <v>1</v>
      </c>
      <c r="N2059" t="s">
        <v>8277</v>
      </c>
      <c r="O2059">
        <f>ROUND(E2059/D2059*100,0)</f>
        <v>108</v>
      </c>
      <c r="P2059">
        <f>IFERROR(ROUND(E2059/L2059,2),0)</f>
        <v>41.96</v>
      </c>
      <c r="Q2059" s="10" t="s">
        <v>8323</v>
      </c>
      <c r="R2059" t="s">
        <v>8327</v>
      </c>
      <c r="S2059" s="15">
        <f>(((I2059/60)/60)/24)+DATE(1970,1,1)</f>
        <v>41623.082002314812</v>
      </c>
    </row>
    <row r="2060" spans="1:19" ht="60" x14ac:dyDescent="0.25">
      <c r="A2060">
        <v>2444</v>
      </c>
      <c r="B2060" s="3" t="s">
        <v>2445</v>
      </c>
      <c r="C2060" s="3" t="s">
        <v>6554</v>
      </c>
      <c r="D2060" s="6">
        <v>3000</v>
      </c>
      <c r="E2060" s="8">
        <v>3258</v>
      </c>
      <c r="F2060" t="s">
        <v>8218</v>
      </c>
      <c r="G2060" t="s">
        <v>8223</v>
      </c>
      <c r="H2060" t="s">
        <v>8245</v>
      </c>
      <c r="I2060">
        <v>1464199591</v>
      </c>
      <c r="J2060">
        <v>1461607591</v>
      </c>
      <c r="K2060" t="b">
        <v>0</v>
      </c>
      <c r="L2060">
        <v>61</v>
      </c>
      <c r="M2060" t="b">
        <v>1</v>
      </c>
      <c r="N2060" t="s">
        <v>8296</v>
      </c>
      <c r="O2060">
        <f>ROUND(E2060/D2060*100,0)</f>
        <v>109</v>
      </c>
      <c r="P2060">
        <f>IFERROR(ROUND(E2060/L2060,2),0)</f>
        <v>53.41</v>
      </c>
      <c r="Q2060" s="10" t="s">
        <v>8334</v>
      </c>
      <c r="R2060" t="s">
        <v>8350</v>
      </c>
      <c r="S2060" s="15">
        <f>(((I2060/60)/60)/24)+DATE(1970,1,1)</f>
        <v>42515.754525462966</v>
      </c>
    </row>
    <row r="2061" spans="1:19" ht="60" x14ac:dyDescent="0.25">
      <c r="A2061">
        <v>2453</v>
      </c>
      <c r="B2061" s="3" t="s">
        <v>2454</v>
      </c>
      <c r="C2061" s="3" t="s">
        <v>6563</v>
      </c>
      <c r="D2061" s="6">
        <v>3000</v>
      </c>
      <c r="E2061" s="8">
        <v>4641</v>
      </c>
      <c r="F2061" t="s">
        <v>8218</v>
      </c>
      <c r="G2061" t="s">
        <v>8223</v>
      </c>
      <c r="H2061" t="s">
        <v>8245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8296</v>
      </c>
      <c r="O2061">
        <f>ROUND(E2061/D2061*100,0)</f>
        <v>155</v>
      </c>
      <c r="P2061">
        <f>IFERROR(ROUND(E2061/L2061,2),0)</f>
        <v>69.27</v>
      </c>
      <c r="Q2061" s="10" t="s">
        <v>8334</v>
      </c>
      <c r="R2061" t="s">
        <v>8350</v>
      </c>
      <c r="S2061" s="15">
        <f>(((I2061/60)/60)/24)+DATE(1970,1,1)</f>
        <v>42768.692233796297</v>
      </c>
    </row>
    <row r="2062" spans="1:19" ht="60" x14ac:dyDescent="0.25">
      <c r="A2062">
        <v>2462</v>
      </c>
      <c r="B2062" s="3" t="s">
        <v>2463</v>
      </c>
      <c r="C2062" s="3" t="s">
        <v>6572</v>
      </c>
      <c r="D2062" s="6">
        <v>3000</v>
      </c>
      <c r="E2062" s="8">
        <v>3321.25</v>
      </c>
      <c r="F2062" t="s">
        <v>8218</v>
      </c>
      <c r="G2062" t="s">
        <v>8223</v>
      </c>
      <c r="H2062" t="s">
        <v>8245</v>
      </c>
      <c r="I2062">
        <v>1342672096</v>
      </c>
      <c r="J2062">
        <v>1340944096</v>
      </c>
      <c r="K2062" t="b">
        <v>0</v>
      </c>
      <c r="L2062">
        <v>115</v>
      </c>
      <c r="M2062" t="b">
        <v>1</v>
      </c>
      <c r="N2062" t="s">
        <v>8277</v>
      </c>
      <c r="O2062">
        <f>ROUND(E2062/D2062*100,0)</f>
        <v>111</v>
      </c>
      <c r="P2062">
        <f>IFERROR(ROUND(E2062/L2062,2),0)</f>
        <v>28.88</v>
      </c>
      <c r="Q2062" s="10" t="s">
        <v>8323</v>
      </c>
      <c r="R2062" t="s">
        <v>8327</v>
      </c>
      <c r="S2062" s="15">
        <f>(((I2062/60)/60)/24)+DATE(1970,1,1)</f>
        <v>41109.186296296299</v>
      </c>
    </row>
    <row r="2063" spans="1:19" ht="60" x14ac:dyDescent="0.25">
      <c r="A2063">
        <v>2488</v>
      </c>
      <c r="B2063" s="3" t="s">
        <v>2488</v>
      </c>
      <c r="C2063" s="3" t="s">
        <v>6598</v>
      </c>
      <c r="D2063" s="6">
        <v>3000</v>
      </c>
      <c r="E2063" s="8">
        <v>3201</v>
      </c>
      <c r="F2063" t="s">
        <v>8218</v>
      </c>
      <c r="G2063" t="s">
        <v>8223</v>
      </c>
      <c r="H2063" t="s">
        <v>8245</v>
      </c>
      <c r="I2063">
        <v>1321459908</v>
      </c>
      <c r="J2063">
        <v>1318864308</v>
      </c>
      <c r="K2063" t="b">
        <v>0</v>
      </c>
      <c r="L2063">
        <v>65</v>
      </c>
      <c r="M2063" t="b">
        <v>1</v>
      </c>
      <c r="N2063" t="s">
        <v>8277</v>
      </c>
      <c r="O2063">
        <f>ROUND(E2063/D2063*100,0)</f>
        <v>107</v>
      </c>
      <c r="P2063">
        <f>IFERROR(ROUND(E2063/L2063,2),0)</f>
        <v>49.25</v>
      </c>
      <c r="Q2063" s="10" t="s">
        <v>8323</v>
      </c>
      <c r="R2063" t="s">
        <v>8327</v>
      </c>
      <c r="S2063" s="15">
        <f>(((I2063/60)/60)/24)+DATE(1970,1,1)</f>
        <v>40863.674861111111</v>
      </c>
    </row>
    <row r="2064" spans="1:19" ht="60" x14ac:dyDescent="0.25">
      <c r="A2064">
        <v>2552</v>
      </c>
      <c r="B2064" s="3" t="s">
        <v>2552</v>
      </c>
      <c r="C2064" s="3" t="s">
        <v>6662</v>
      </c>
      <c r="D2064" s="6">
        <v>3000</v>
      </c>
      <c r="E2064" s="8">
        <v>3195</v>
      </c>
      <c r="F2064" t="s">
        <v>8218</v>
      </c>
      <c r="G2064" t="s">
        <v>8223</v>
      </c>
      <c r="H2064" t="s">
        <v>8245</v>
      </c>
      <c r="I2064">
        <v>1488741981</v>
      </c>
      <c r="J2064">
        <v>1486149981</v>
      </c>
      <c r="K2064" t="b">
        <v>0</v>
      </c>
      <c r="L2064">
        <v>18</v>
      </c>
      <c r="M2064" t="b">
        <v>1</v>
      </c>
      <c r="N2064" t="s">
        <v>8298</v>
      </c>
      <c r="O2064">
        <f>ROUND(E2064/D2064*100,0)</f>
        <v>107</v>
      </c>
      <c r="P2064">
        <f>IFERROR(ROUND(E2064/L2064,2),0)</f>
        <v>177.5</v>
      </c>
      <c r="Q2064" s="10" t="s">
        <v>8323</v>
      </c>
      <c r="R2064" t="s">
        <v>8352</v>
      </c>
      <c r="S2064" s="15">
        <f>(((I2064/60)/60)/24)+DATE(1970,1,1)</f>
        <v>42799.809965277775</v>
      </c>
    </row>
    <row r="2065" spans="1:19" ht="60" x14ac:dyDescent="0.25">
      <c r="A2065">
        <v>2554</v>
      </c>
      <c r="B2065" s="3" t="s">
        <v>2554</v>
      </c>
      <c r="C2065" s="3" t="s">
        <v>6664</v>
      </c>
      <c r="D2065" s="6">
        <v>3000</v>
      </c>
      <c r="E2065" s="8">
        <v>3684</v>
      </c>
      <c r="F2065" t="s">
        <v>8218</v>
      </c>
      <c r="G2065" t="s">
        <v>8223</v>
      </c>
      <c r="H2065" t="s">
        <v>8245</v>
      </c>
      <c r="I2065">
        <v>1433131140</v>
      </c>
      <c r="J2065">
        <v>1430445163</v>
      </c>
      <c r="K2065" t="b">
        <v>0</v>
      </c>
      <c r="L2065">
        <v>67</v>
      </c>
      <c r="M2065" t="b">
        <v>1</v>
      </c>
      <c r="N2065" t="s">
        <v>8298</v>
      </c>
      <c r="O2065">
        <f>ROUND(E2065/D2065*100,0)</f>
        <v>123</v>
      </c>
      <c r="P2065">
        <f>IFERROR(ROUND(E2065/L2065,2),0)</f>
        <v>54.99</v>
      </c>
      <c r="Q2065" s="10" t="s">
        <v>8323</v>
      </c>
      <c r="R2065" t="s">
        <v>8352</v>
      </c>
      <c r="S2065" s="15">
        <f>(((I2065/60)/60)/24)+DATE(1970,1,1)</f>
        <v>42156.165972222225</v>
      </c>
    </row>
    <row r="2066" spans="1:19" ht="60" x14ac:dyDescent="0.25">
      <c r="A2066">
        <v>2560</v>
      </c>
      <c r="B2066" s="3" t="s">
        <v>2560</v>
      </c>
      <c r="C2066" s="3" t="s">
        <v>6670</v>
      </c>
      <c r="D2066" s="6">
        <v>3000</v>
      </c>
      <c r="E2066" s="8">
        <v>3003</v>
      </c>
      <c r="F2066" t="s">
        <v>8218</v>
      </c>
      <c r="G2066" t="s">
        <v>8224</v>
      </c>
      <c r="H2066" t="s">
        <v>8246</v>
      </c>
      <c r="I2066">
        <v>1425682174</v>
      </c>
      <c r="J2066">
        <v>1423090174</v>
      </c>
      <c r="K2066" t="b">
        <v>0</v>
      </c>
      <c r="L2066">
        <v>21</v>
      </c>
      <c r="M2066" t="b">
        <v>1</v>
      </c>
      <c r="N2066" t="s">
        <v>8298</v>
      </c>
      <c r="O2066">
        <f>ROUND(E2066/D2066*100,0)</f>
        <v>100</v>
      </c>
      <c r="P2066">
        <f>IFERROR(ROUND(E2066/L2066,2),0)</f>
        <v>143</v>
      </c>
      <c r="Q2066" s="10" t="s">
        <v>8323</v>
      </c>
      <c r="R2066" t="s">
        <v>8352</v>
      </c>
      <c r="S2066" s="15">
        <f>(((I2066/60)/60)/24)+DATE(1970,1,1)</f>
        <v>42069.951087962967</v>
      </c>
    </row>
    <row r="2067" spans="1:19" ht="75" x14ac:dyDescent="0.25">
      <c r="A2067">
        <v>2640</v>
      </c>
      <c r="B2067" s="3" t="s">
        <v>2640</v>
      </c>
      <c r="C2067" s="3" t="s">
        <v>6750</v>
      </c>
      <c r="D2067" s="6">
        <v>3000</v>
      </c>
      <c r="E2067" s="8">
        <v>3170</v>
      </c>
      <c r="F2067" t="s">
        <v>8218</v>
      </c>
      <c r="G2067" t="s">
        <v>8223</v>
      </c>
      <c r="H2067" t="s">
        <v>8245</v>
      </c>
      <c r="I2067">
        <v>1433735474</v>
      </c>
      <c r="J2067">
        <v>1428551474</v>
      </c>
      <c r="K2067" t="b">
        <v>0</v>
      </c>
      <c r="L2067">
        <v>69</v>
      </c>
      <c r="M2067" t="b">
        <v>1</v>
      </c>
      <c r="N2067" t="s">
        <v>8299</v>
      </c>
      <c r="O2067">
        <f>ROUND(E2067/D2067*100,0)</f>
        <v>106</v>
      </c>
      <c r="P2067">
        <f>IFERROR(ROUND(E2067/L2067,2),0)</f>
        <v>45.94</v>
      </c>
      <c r="Q2067" s="10" t="s">
        <v>8317</v>
      </c>
      <c r="R2067" t="s">
        <v>8353</v>
      </c>
      <c r="S2067" s="15">
        <f>(((I2067/60)/60)/24)+DATE(1970,1,1)</f>
        <v>42163.160578703704</v>
      </c>
    </row>
    <row r="2068" spans="1:19" ht="30" x14ac:dyDescent="0.25">
      <c r="A2068">
        <v>2789</v>
      </c>
      <c r="B2068" s="3" t="s">
        <v>2789</v>
      </c>
      <c r="C2068" s="3" t="s">
        <v>6899</v>
      </c>
      <c r="D2068" s="6">
        <v>3000</v>
      </c>
      <c r="E2068" s="8">
        <v>3035</v>
      </c>
      <c r="F2068" t="s">
        <v>8218</v>
      </c>
      <c r="G2068" t="s">
        <v>8223</v>
      </c>
      <c r="H2068" t="s">
        <v>8245</v>
      </c>
      <c r="I2068">
        <v>1426132800</v>
      </c>
      <c r="J2068">
        <v>1424477934</v>
      </c>
      <c r="K2068" t="b">
        <v>0</v>
      </c>
      <c r="L2068">
        <v>24</v>
      </c>
      <c r="M2068" t="b">
        <v>1</v>
      </c>
      <c r="N2068" t="s">
        <v>8269</v>
      </c>
      <c r="O2068">
        <f>ROUND(E2068/D2068*100,0)</f>
        <v>101</v>
      </c>
      <c r="P2068">
        <f>IFERROR(ROUND(E2068/L2068,2),0)</f>
        <v>126.46</v>
      </c>
      <c r="Q2068" s="10" t="s">
        <v>8315</v>
      </c>
      <c r="R2068" t="s">
        <v>8316</v>
      </c>
      <c r="S2068" s="15">
        <f>(((I2068/60)/60)/24)+DATE(1970,1,1)</f>
        <v>42075.166666666672</v>
      </c>
    </row>
    <row r="2069" spans="1:19" ht="60" x14ac:dyDescent="0.25">
      <c r="A2069">
        <v>2790</v>
      </c>
      <c r="B2069" s="3" t="s">
        <v>2790</v>
      </c>
      <c r="C2069" s="3" t="s">
        <v>6900</v>
      </c>
      <c r="D2069" s="6">
        <v>3000</v>
      </c>
      <c r="E2069" s="8">
        <v>3160</v>
      </c>
      <c r="F2069" t="s">
        <v>8218</v>
      </c>
      <c r="G2069" t="s">
        <v>8223</v>
      </c>
      <c r="H2069" t="s">
        <v>8245</v>
      </c>
      <c r="I2069">
        <v>1423693903</v>
      </c>
      <c r="J2069">
        <v>1421101903</v>
      </c>
      <c r="K2069" t="b">
        <v>0</v>
      </c>
      <c r="L2069">
        <v>66</v>
      </c>
      <c r="M2069" t="b">
        <v>1</v>
      </c>
      <c r="N2069" t="s">
        <v>8269</v>
      </c>
      <c r="O2069">
        <f>ROUND(E2069/D2069*100,0)</f>
        <v>105</v>
      </c>
      <c r="P2069">
        <f>IFERROR(ROUND(E2069/L2069,2),0)</f>
        <v>47.88</v>
      </c>
      <c r="Q2069" s="10" t="s">
        <v>8315</v>
      </c>
      <c r="R2069" t="s">
        <v>8316</v>
      </c>
      <c r="S2069" s="15">
        <f>(((I2069/60)/60)/24)+DATE(1970,1,1)</f>
        <v>42046.938692129625</v>
      </c>
    </row>
    <row r="2070" spans="1:19" ht="60" x14ac:dyDescent="0.25">
      <c r="A2070">
        <v>2802</v>
      </c>
      <c r="B2070" s="3" t="s">
        <v>2802</v>
      </c>
      <c r="C2070" s="3" t="s">
        <v>6912</v>
      </c>
      <c r="D2070" s="6">
        <v>3000</v>
      </c>
      <c r="E2070" s="8">
        <v>3055</v>
      </c>
      <c r="F2070" t="s">
        <v>8218</v>
      </c>
      <c r="G2070" t="s">
        <v>8224</v>
      </c>
      <c r="H2070" t="s">
        <v>8246</v>
      </c>
      <c r="I2070">
        <v>1438875107</v>
      </c>
      <c r="J2070">
        <v>1436283107</v>
      </c>
      <c r="K2070" t="b">
        <v>0</v>
      </c>
      <c r="L2070">
        <v>90</v>
      </c>
      <c r="M2070" t="b">
        <v>1</v>
      </c>
      <c r="N2070" t="s">
        <v>8269</v>
      </c>
      <c r="O2070">
        <f>ROUND(E2070/D2070*100,0)</f>
        <v>102</v>
      </c>
      <c r="P2070">
        <f>IFERROR(ROUND(E2070/L2070,2),0)</f>
        <v>33.94</v>
      </c>
      <c r="Q2070" s="10" t="s">
        <v>8315</v>
      </c>
      <c r="R2070" t="s">
        <v>8316</v>
      </c>
      <c r="S2070" s="15">
        <f>(((I2070/60)/60)/24)+DATE(1970,1,1)</f>
        <v>42222.64707175926</v>
      </c>
    </row>
    <row r="2071" spans="1:19" ht="45" x14ac:dyDescent="0.25">
      <c r="A2071">
        <v>2806</v>
      </c>
      <c r="B2071" s="3" t="s">
        <v>2806</v>
      </c>
      <c r="C2071" s="3" t="s">
        <v>6916</v>
      </c>
      <c r="D2071" s="6">
        <v>3000</v>
      </c>
      <c r="E2071" s="8">
        <v>3363</v>
      </c>
      <c r="F2071" t="s">
        <v>8218</v>
      </c>
      <c r="G2071" t="s">
        <v>8224</v>
      </c>
      <c r="H2071" t="s">
        <v>8246</v>
      </c>
      <c r="I2071">
        <v>1438772400</v>
      </c>
      <c r="J2071">
        <v>1435645490</v>
      </c>
      <c r="K2071" t="b">
        <v>0</v>
      </c>
      <c r="L2071">
        <v>76</v>
      </c>
      <c r="M2071" t="b">
        <v>1</v>
      </c>
      <c r="N2071" t="s">
        <v>8269</v>
      </c>
      <c r="O2071">
        <f>ROUND(E2071/D2071*100,0)</f>
        <v>112</v>
      </c>
      <c r="P2071">
        <f>IFERROR(ROUND(E2071/L2071,2),0)</f>
        <v>44.25</v>
      </c>
      <c r="Q2071" s="10" t="s">
        <v>8315</v>
      </c>
      <c r="R2071" t="s">
        <v>8316</v>
      </c>
      <c r="S2071" s="15">
        <f>(((I2071/60)/60)/24)+DATE(1970,1,1)</f>
        <v>42221.458333333328</v>
      </c>
    </row>
    <row r="2072" spans="1:19" ht="45" x14ac:dyDescent="0.25">
      <c r="A2072">
        <v>2816</v>
      </c>
      <c r="B2072" s="3" t="s">
        <v>2816</v>
      </c>
      <c r="C2072" s="3" t="s">
        <v>6926</v>
      </c>
      <c r="D2072" s="6">
        <v>3000</v>
      </c>
      <c r="E2072" s="8">
        <v>4247</v>
      </c>
      <c r="F2072" t="s">
        <v>8218</v>
      </c>
      <c r="G2072" t="s">
        <v>8224</v>
      </c>
      <c r="H2072" t="s">
        <v>8246</v>
      </c>
      <c r="I2072">
        <v>1438531200</v>
      </c>
      <c r="J2072">
        <v>1435921992</v>
      </c>
      <c r="K2072" t="b">
        <v>0</v>
      </c>
      <c r="L2072">
        <v>169</v>
      </c>
      <c r="M2072" t="b">
        <v>1</v>
      </c>
      <c r="N2072" t="s">
        <v>8269</v>
      </c>
      <c r="O2072">
        <f>ROUND(E2072/D2072*100,0)</f>
        <v>142</v>
      </c>
      <c r="P2072">
        <f>IFERROR(ROUND(E2072/L2072,2),0)</f>
        <v>25.13</v>
      </c>
      <c r="Q2072" s="10" t="s">
        <v>8315</v>
      </c>
      <c r="R2072" t="s">
        <v>8316</v>
      </c>
      <c r="S2072" s="15">
        <f>(((I2072/60)/60)/24)+DATE(1970,1,1)</f>
        <v>42218.666666666672</v>
      </c>
    </row>
    <row r="2073" spans="1:19" ht="60" x14ac:dyDescent="0.25">
      <c r="A2073">
        <v>2825</v>
      </c>
      <c r="B2073" s="3" t="s">
        <v>2825</v>
      </c>
      <c r="C2073" s="3" t="s">
        <v>6935</v>
      </c>
      <c r="D2073" s="6">
        <v>3000</v>
      </c>
      <c r="E2073" s="8">
        <v>3100</v>
      </c>
      <c r="F2073" t="s">
        <v>8218</v>
      </c>
      <c r="G2073" t="s">
        <v>8224</v>
      </c>
      <c r="H2073" t="s">
        <v>8246</v>
      </c>
      <c r="I2073">
        <v>1449255686</v>
      </c>
      <c r="J2073">
        <v>1446663686</v>
      </c>
      <c r="K2073" t="b">
        <v>0</v>
      </c>
      <c r="L2073">
        <v>51</v>
      </c>
      <c r="M2073" t="b">
        <v>1</v>
      </c>
      <c r="N2073" t="s">
        <v>8269</v>
      </c>
      <c r="O2073">
        <f>ROUND(E2073/D2073*100,0)</f>
        <v>103</v>
      </c>
      <c r="P2073">
        <f>IFERROR(ROUND(E2073/L2073,2),0)</f>
        <v>60.78</v>
      </c>
      <c r="Q2073" s="10" t="s">
        <v>8315</v>
      </c>
      <c r="R2073" t="s">
        <v>8316</v>
      </c>
      <c r="S2073" s="15">
        <f>(((I2073/60)/60)/24)+DATE(1970,1,1)</f>
        <v>42342.792662037042</v>
      </c>
    </row>
    <row r="2074" spans="1:19" ht="45" x14ac:dyDescent="0.25">
      <c r="A2074">
        <v>2830</v>
      </c>
      <c r="B2074" s="3" t="s">
        <v>2830</v>
      </c>
      <c r="C2074" s="3" t="s">
        <v>6940</v>
      </c>
      <c r="D2074" s="6">
        <v>3000</v>
      </c>
      <c r="E2074" s="8">
        <v>3000</v>
      </c>
      <c r="F2074" t="s">
        <v>8218</v>
      </c>
      <c r="G2074" t="s">
        <v>8223</v>
      </c>
      <c r="H2074" t="s">
        <v>8245</v>
      </c>
      <c r="I2074">
        <v>1399867140</v>
      </c>
      <c r="J2074">
        <v>1398802148</v>
      </c>
      <c r="K2074" t="b">
        <v>0</v>
      </c>
      <c r="L2074">
        <v>11</v>
      </c>
      <c r="M2074" t="b">
        <v>1</v>
      </c>
      <c r="N2074" t="s">
        <v>8269</v>
      </c>
      <c r="O2074">
        <f>ROUND(E2074/D2074*100,0)</f>
        <v>100</v>
      </c>
      <c r="P2074">
        <f>IFERROR(ROUND(E2074/L2074,2),0)</f>
        <v>272.73</v>
      </c>
      <c r="Q2074" s="10" t="s">
        <v>8315</v>
      </c>
      <c r="R2074" t="s">
        <v>8316</v>
      </c>
      <c r="S2074" s="15">
        <f>(((I2074/60)/60)/24)+DATE(1970,1,1)</f>
        <v>41771.165972222225</v>
      </c>
    </row>
    <row r="2075" spans="1:19" ht="45" x14ac:dyDescent="0.25">
      <c r="A2075">
        <v>2831</v>
      </c>
      <c r="B2075" s="3" t="s">
        <v>2831</v>
      </c>
      <c r="C2075" s="3" t="s">
        <v>6941</v>
      </c>
      <c r="D2075" s="6">
        <v>3000</v>
      </c>
      <c r="E2075" s="8">
        <v>3320</v>
      </c>
      <c r="F2075" t="s">
        <v>8218</v>
      </c>
      <c r="G2075" t="s">
        <v>8223</v>
      </c>
      <c r="H2075" t="s">
        <v>8245</v>
      </c>
      <c r="I2075">
        <v>1437076070</v>
      </c>
      <c r="J2075">
        <v>1434484070</v>
      </c>
      <c r="K2075" t="b">
        <v>0</v>
      </c>
      <c r="L2075">
        <v>52</v>
      </c>
      <c r="M2075" t="b">
        <v>1</v>
      </c>
      <c r="N2075" t="s">
        <v>8269</v>
      </c>
      <c r="O2075">
        <f>ROUND(E2075/D2075*100,0)</f>
        <v>111</v>
      </c>
      <c r="P2075">
        <f>IFERROR(ROUND(E2075/L2075,2),0)</f>
        <v>63.85</v>
      </c>
      <c r="Q2075" s="10" t="s">
        <v>8315</v>
      </c>
      <c r="R2075" t="s">
        <v>8316</v>
      </c>
      <c r="S2075" s="15">
        <f>(((I2075/60)/60)/24)+DATE(1970,1,1)</f>
        <v>42201.824884259258</v>
      </c>
    </row>
    <row r="2076" spans="1:19" ht="60" x14ac:dyDescent="0.25">
      <c r="A2076">
        <v>2926</v>
      </c>
      <c r="B2076" s="3" t="s">
        <v>2926</v>
      </c>
      <c r="C2076" s="3" t="s">
        <v>7036</v>
      </c>
      <c r="D2076" s="6">
        <v>3000</v>
      </c>
      <c r="E2076" s="8">
        <v>3750</v>
      </c>
      <c r="F2076" t="s">
        <v>8218</v>
      </c>
      <c r="G2076" t="s">
        <v>8223</v>
      </c>
      <c r="H2076" t="s">
        <v>8245</v>
      </c>
      <c r="I2076">
        <v>1424715779</v>
      </c>
      <c r="J2076">
        <v>1423506179</v>
      </c>
      <c r="K2076" t="b">
        <v>0</v>
      </c>
      <c r="L2076">
        <v>50</v>
      </c>
      <c r="M2076" t="b">
        <v>1</v>
      </c>
      <c r="N2076" t="s">
        <v>8303</v>
      </c>
      <c r="O2076">
        <f>ROUND(E2076/D2076*100,0)</f>
        <v>125</v>
      </c>
      <c r="P2076">
        <f>IFERROR(ROUND(E2076/L2076,2),0)</f>
        <v>75</v>
      </c>
      <c r="Q2076" s="10" t="s">
        <v>8315</v>
      </c>
      <c r="R2076" t="s">
        <v>8357</v>
      </c>
      <c r="S2076" s="15">
        <f>(((I2076/60)/60)/24)+DATE(1970,1,1)</f>
        <v>42058.765960648147</v>
      </c>
    </row>
    <row r="2077" spans="1:19" ht="60" x14ac:dyDescent="0.25">
      <c r="A2077">
        <v>2977</v>
      </c>
      <c r="B2077" s="3" t="s">
        <v>2977</v>
      </c>
      <c r="C2077" s="3" t="s">
        <v>7087</v>
      </c>
      <c r="D2077" s="6">
        <v>3000</v>
      </c>
      <c r="E2077" s="8">
        <v>3407</v>
      </c>
      <c r="F2077" t="s">
        <v>8218</v>
      </c>
      <c r="G2077" t="s">
        <v>8223</v>
      </c>
      <c r="H2077" t="s">
        <v>8245</v>
      </c>
      <c r="I2077">
        <v>1427076840</v>
      </c>
      <c r="J2077">
        <v>1421960934</v>
      </c>
      <c r="K2077" t="b">
        <v>0</v>
      </c>
      <c r="L2077">
        <v>30</v>
      </c>
      <c r="M2077" t="b">
        <v>1</v>
      </c>
      <c r="N2077" t="s">
        <v>8269</v>
      </c>
      <c r="O2077">
        <f>ROUND(E2077/D2077*100,0)</f>
        <v>114</v>
      </c>
      <c r="P2077">
        <f>IFERROR(ROUND(E2077/L2077,2),0)</f>
        <v>113.57</v>
      </c>
      <c r="Q2077" s="10" t="s">
        <v>8315</v>
      </c>
      <c r="R2077" t="s">
        <v>8316</v>
      </c>
      <c r="S2077" s="15">
        <f>(((I2077/60)/60)/24)+DATE(1970,1,1)</f>
        <v>42086.093055555553</v>
      </c>
    </row>
    <row r="2078" spans="1:19" ht="45" x14ac:dyDescent="0.25">
      <c r="A2078">
        <v>2980</v>
      </c>
      <c r="B2078" s="3" t="s">
        <v>2980</v>
      </c>
      <c r="C2078" s="3" t="s">
        <v>7090</v>
      </c>
      <c r="D2078" s="6">
        <v>3000</v>
      </c>
      <c r="E2078" s="8">
        <v>3275</v>
      </c>
      <c r="F2078" t="s">
        <v>8218</v>
      </c>
      <c r="G2078" t="s">
        <v>8223</v>
      </c>
      <c r="H2078" t="s">
        <v>8245</v>
      </c>
      <c r="I2078">
        <v>1440381600</v>
      </c>
      <c r="J2078">
        <v>1438639130</v>
      </c>
      <c r="K2078" t="b">
        <v>0</v>
      </c>
      <c r="L2078">
        <v>24</v>
      </c>
      <c r="M2078" t="b">
        <v>1</v>
      </c>
      <c r="N2078" t="s">
        <v>8269</v>
      </c>
      <c r="O2078">
        <f>ROUND(E2078/D2078*100,0)</f>
        <v>109</v>
      </c>
      <c r="P2078">
        <f>IFERROR(ROUND(E2078/L2078,2),0)</f>
        <v>136.46</v>
      </c>
      <c r="Q2078" s="10" t="s">
        <v>8315</v>
      </c>
      <c r="R2078" t="s">
        <v>8316</v>
      </c>
      <c r="S2078" s="15">
        <f>(((I2078/60)/60)/24)+DATE(1970,1,1)</f>
        <v>42240.083333333328</v>
      </c>
    </row>
    <row r="2079" spans="1:19" ht="45" x14ac:dyDescent="0.25">
      <c r="A2079">
        <v>2992</v>
      </c>
      <c r="B2079" s="3" t="s">
        <v>2992</v>
      </c>
      <c r="C2079" s="3" t="s">
        <v>7102</v>
      </c>
      <c r="D2079" s="6">
        <v>3000</v>
      </c>
      <c r="E2079" s="8">
        <v>3135</v>
      </c>
      <c r="F2079" t="s">
        <v>8218</v>
      </c>
      <c r="G2079" t="s">
        <v>8223</v>
      </c>
      <c r="H2079" t="s">
        <v>8245</v>
      </c>
      <c r="I2079">
        <v>1476037510</v>
      </c>
      <c r="J2079">
        <v>1473445510</v>
      </c>
      <c r="K2079" t="b">
        <v>0</v>
      </c>
      <c r="L2079">
        <v>64</v>
      </c>
      <c r="M2079" t="b">
        <v>1</v>
      </c>
      <c r="N2079" t="s">
        <v>8301</v>
      </c>
      <c r="O2079">
        <f>ROUND(E2079/D2079*100,0)</f>
        <v>105</v>
      </c>
      <c r="P2079">
        <f>IFERROR(ROUND(E2079/L2079,2),0)</f>
        <v>48.98</v>
      </c>
      <c r="Q2079" s="10" t="s">
        <v>8315</v>
      </c>
      <c r="R2079" t="s">
        <v>8355</v>
      </c>
      <c r="S2079" s="15">
        <f>(((I2079/60)/60)/24)+DATE(1970,1,1)</f>
        <v>42652.767476851848</v>
      </c>
    </row>
    <row r="2080" spans="1:19" ht="60" x14ac:dyDescent="0.25">
      <c r="A2080">
        <v>3003</v>
      </c>
      <c r="B2080" s="3" t="s">
        <v>3003</v>
      </c>
      <c r="C2080" s="3" t="s">
        <v>7113</v>
      </c>
      <c r="D2080" s="6">
        <v>3000</v>
      </c>
      <c r="E2080" s="8">
        <v>3035</v>
      </c>
      <c r="F2080" t="s">
        <v>8218</v>
      </c>
      <c r="G2080" t="s">
        <v>8223</v>
      </c>
      <c r="H2080" t="s">
        <v>8245</v>
      </c>
      <c r="I2080">
        <v>1456811940</v>
      </c>
      <c r="J2080">
        <v>1454098976</v>
      </c>
      <c r="K2080" t="b">
        <v>0</v>
      </c>
      <c r="L2080">
        <v>17</v>
      </c>
      <c r="M2080" t="b">
        <v>1</v>
      </c>
      <c r="N2080" t="s">
        <v>8301</v>
      </c>
      <c r="O2080">
        <f>ROUND(E2080/D2080*100,0)</f>
        <v>101</v>
      </c>
      <c r="P2080">
        <f>IFERROR(ROUND(E2080/L2080,2),0)</f>
        <v>178.53</v>
      </c>
      <c r="Q2080" s="10" t="s">
        <v>8315</v>
      </c>
      <c r="R2080" t="s">
        <v>8355</v>
      </c>
      <c r="S2080" s="15">
        <f>(((I2080/60)/60)/24)+DATE(1970,1,1)</f>
        <v>42430.249305555553</v>
      </c>
    </row>
    <row r="2081" spans="1:19" ht="45" x14ac:dyDescent="0.25">
      <c r="A2081">
        <v>3008</v>
      </c>
      <c r="B2081" s="3" t="s">
        <v>3008</v>
      </c>
      <c r="C2081" s="3" t="s">
        <v>7118</v>
      </c>
      <c r="D2081" s="6">
        <v>3000</v>
      </c>
      <c r="E2081" s="8">
        <v>3035</v>
      </c>
      <c r="F2081" t="s">
        <v>8218</v>
      </c>
      <c r="G2081" t="s">
        <v>8223</v>
      </c>
      <c r="H2081" t="s">
        <v>8245</v>
      </c>
      <c r="I2081">
        <v>1453352719</v>
      </c>
      <c r="J2081">
        <v>1450760719</v>
      </c>
      <c r="K2081" t="b">
        <v>0</v>
      </c>
      <c r="L2081">
        <v>26</v>
      </c>
      <c r="M2081" t="b">
        <v>1</v>
      </c>
      <c r="N2081" t="s">
        <v>8301</v>
      </c>
      <c r="O2081">
        <f>ROUND(E2081/D2081*100,0)</f>
        <v>101</v>
      </c>
      <c r="P2081">
        <f>IFERROR(ROUND(E2081/L2081,2),0)</f>
        <v>116.73</v>
      </c>
      <c r="Q2081" s="10" t="s">
        <v>8315</v>
      </c>
      <c r="R2081" t="s">
        <v>8355</v>
      </c>
      <c r="S2081" s="15">
        <f>(((I2081/60)/60)/24)+DATE(1970,1,1)</f>
        <v>42390.212025462963</v>
      </c>
    </row>
    <row r="2082" spans="1:19" ht="45" x14ac:dyDescent="0.25">
      <c r="A2082">
        <v>3033</v>
      </c>
      <c r="B2082" s="3" t="s">
        <v>3033</v>
      </c>
      <c r="C2082" s="3" t="s">
        <v>7143</v>
      </c>
      <c r="D2082" s="6">
        <v>3000</v>
      </c>
      <c r="E2082" s="8">
        <v>4396</v>
      </c>
      <c r="F2082" t="s">
        <v>8218</v>
      </c>
      <c r="G2082" t="s">
        <v>8223</v>
      </c>
      <c r="H2082" t="s">
        <v>8245</v>
      </c>
      <c r="I2082">
        <v>1471487925</v>
      </c>
      <c r="J2082">
        <v>1468895925</v>
      </c>
      <c r="K2082" t="b">
        <v>0</v>
      </c>
      <c r="L2082">
        <v>23</v>
      </c>
      <c r="M2082" t="b">
        <v>1</v>
      </c>
      <c r="N2082" t="s">
        <v>8301</v>
      </c>
      <c r="O2082">
        <f>ROUND(E2082/D2082*100,0)</f>
        <v>147</v>
      </c>
      <c r="P2082">
        <f>IFERROR(ROUND(E2082/L2082,2),0)</f>
        <v>191.13</v>
      </c>
      <c r="Q2082" s="10" t="s">
        <v>8315</v>
      </c>
      <c r="R2082" t="s">
        <v>8355</v>
      </c>
      <c r="S2082" s="15">
        <f>(((I2082/60)/60)/24)+DATE(1970,1,1)</f>
        <v>42600.110243055555</v>
      </c>
    </row>
    <row r="2083" spans="1:19" ht="45" x14ac:dyDescent="0.25">
      <c r="A2083">
        <v>3040</v>
      </c>
      <c r="B2083" s="3" t="s">
        <v>3040</v>
      </c>
      <c r="C2083" s="3" t="s">
        <v>7150</v>
      </c>
      <c r="D2083" s="6">
        <v>3000</v>
      </c>
      <c r="E2083" s="8">
        <v>3225</v>
      </c>
      <c r="F2083" t="s">
        <v>8218</v>
      </c>
      <c r="G2083" t="s">
        <v>8223</v>
      </c>
      <c r="H2083" t="s">
        <v>8245</v>
      </c>
      <c r="I2083">
        <v>1435359600</v>
      </c>
      <c r="J2083">
        <v>1434999621</v>
      </c>
      <c r="K2083" t="b">
        <v>0</v>
      </c>
      <c r="L2083">
        <v>42</v>
      </c>
      <c r="M2083" t="b">
        <v>1</v>
      </c>
      <c r="N2083" t="s">
        <v>8301</v>
      </c>
      <c r="O2083">
        <f>ROUND(E2083/D2083*100,0)</f>
        <v>108</v>
      </c>
      <c r="P2083">
        <f>IFERROR(ROUND(E2083/L2083,2),0)</f>
        <v>76.790000000000006</v>
      </c>
      <c r="Q2083" s="10" t="s">
        <v>8315</v>
      </c>
      <c r="R2083" t="s">
        <v>8355</v>
      </c>
      <c r="S2083" s="15">
        <f>(((I2083/60)/60)/24)+DATE(1970,1,1)</f>
        <v>42181.958333333328</v>
      </c>
    </row>
    <row r="2084" spans="1:19" ht="45" x14ac:dyDescent="0.25">
      <c r="A2084">
        <v>3153</v>
      </c>
      <c r="B2084" s="3" t="s">
        <v>3153</v>
      </c>
      <c r="C2084" s="3" t="s">
        <v>7263</v>
      </c>
      <c r="D2084" s="6">
        <v>3000</v>
      </c>
      <c r="E2084" s="8">
        <v>10067.5</v>
      </c>
      <c r="F2084" t="s">
        <v>8218</v>
      </c>
      <c r="G2084" t="s">
        <v>8223</v>
      </c>
      <c r="H2084" t="s">
        <v>8245</v>
      </c>
      <c r="I2084">
        <v>1304225940</v>
      </c>
      <c r="J2084">
        <v>1301542937</v>
      </c>
      <c r="K2084" t="b">
        <v>1</v>
      </c>
      <c r="L2084">
        <v>241</v>
      </c>
      <c r="M2084" t="b">
        <v>1</v>
      </c>
      <c r="N2084" t="s">
        <v>8269</v>
      </c>
      <c r="O2084">
        <f>ROUND(E2084/D2084*100,0)</f>
        <v>336</v>
      </c>
      <c r="P2084">
        <f>IFERROR(ROUND(E2084/L2084,2),0)</f>
        <v>41.77</v>
      </c>
      <c r="Q2084" s="10" t="s">
        <v>8315</v>
      </c>
      <c r="R2084" t="s">
        <v>8316</v>
      </c>
      <c r="S2084" s="15">
        <f>(((I2084/60)/60)/24)+DATE(1970,1,1)</f>
        <v>40664.207638888889</v>
      </c>
    </row>
    <row r="2085" spans="1:19" ht="30" x14ac:dyDescent="0.25">
      <c r="A2085">
        <v>3167</v>
      </c>
      <c r="B2085" s="3" t="s">
        <v>3167</v>
      </c>
      <c r="C2085" s="3" t="s">
        <v>7277</v>
      </c>
      <c r="D2085" s="6">
        <v>3000</v>
      </c>
      <c r="E2085" s="8">
        <v>3485</v>
      </c>
      <c r="F2085" t="s">
        <v>8218</v>
      </c>
      <c r="G2085" t="s">
        <v>8223</v>
      </c>
      <c r="H2085" t="s">
        <v>8245</v>
      </c>
      <c r="I2085">
        <v>1406952781</v>
      </c>
      <c r="J2085">
        <v>1405743181</v>
      </c>
      <c r="K2085" t="b">
        <v>1</v>
      </c>
      <c r="L2085">
        <v>55</v>
      </c>
      <c r="M2085" t="b">
        <v>1</v>
      </c>
      <c r="N2085" t="s">
        <v>8269</v>
      </c>
      <c r="O2085">
        <f>ROUND(E2085/D2085*100,0)</f>
        <v>116</v>
      </c>
      <c r="P2085">
        <f>IFERROR(ROUND(E2085/L2085,2),0)</f>
        <v>63.36</v>
      </c>
      <c r="Q2085" s="10" t="s">
        <v>8315</v>
      </c>
      <c r="R2085" t="s">
        <v>8316</v>
      </c>
      <c r="S2085" s="15">
        <f>(((I2085/60)/60)/24)+DATE(1970,1,1)</f>
        <v>41853.175706018519</v>
      </c>
    </row>
    <row r="2086" spans="1:19" ht="60" x14ac:dyDescent="0.25">
      <c r="A2086">
        <v>3174</v>
      </c>
      <c r="B2086" s="3" t="s">
        <v>3174</v>
      </c>
      <c r="C2086" s="3" t="s">
        <v>7284</v>
      </c>
      <c r="D2086" s="6">
        <v>3000</v>
      </c>
      <c r="E2086" s="8">
        <v>3034</v>
      </c>
      <c r="F2086" t="s">
        <v>8218</v>
      </c>
      <c r="G2086" t="s">
        <v>8223</v>
      </c>
      <c r="H2086" t="s">
        <v>8245</v>
      </c>
      <c r="I2086">
        <v>1408999508</v>
      </c>
      <c r="J2086">
        <v>1407789908</v>
      </c>
      <c r="K2086" t="b">
        <v>1</v>
      </c>
      <c r="L2086">
        <v>23</v>
      </c>
      <c r="M2086" t="b">
        <v>1</v>
      </c>
      <c r="N2086" t="s">
        <v>8269</v>
      </c>
      <c r="O2086">
        <f>ROUND(E2086/D2086*100,0)</f>
        <v>101</v>
      </c>
      <c r="P2086">
        <f>IFERROR(ROUND(E2086/L2086,2),0)</f>
        <v>131.91</v>
      </c>
      <c r="Q2086" s="10" t="s">
        <v>8315</v>
      </c>
      <c r="R2086" t="s">
        <v>8316</v>
      </c>
      <c r="S2086" s="15">
        <f>(((I2086/60)/60)/24)+DATE(1970,1,1)</f>
        <v>41876.864675925928</v>
      </c>
    </row>
    <row r="2087" spans="1:19" ht="60" x14ac:dyDescent="0.25">
      <c r="A2087">
        <v>3210</v>
      </c>
      <c r="B2087" s="3" t="s">
        <v>3210</v>
      </c>
      <c r="C2087" s="3" t="s">
        <v>7320</v>
      </c>
      <c r="D2087" s="6">
        <v>3000</v>
      </c>
      <c r="E2087" s="8">
        <v>3773</v>
      </c>
      <c r="F2087" t="s">
        <v>8218</v>
      </c>
      <c r="G2087" t="s">
        <v>8223</v>
      </c>
      <c r="H2087" t="s">
        <v>8245</v>
      </c>
      <c r="I2087">
        <v>1338523140</v>
      </c>
      <c r="J2087">
        <v>1334442519</v>
      </c>
      <c r="K2087" t="b">
        <v>1</v>
      </c>
      <c r="L2087">
        <v>60</v>
      </c>
      <c r="M2087" t="b">
        <v>1</v>
      </c>
      <c r="N2087" t="s">
        <v>8269</v>
      </c>
      <c r="O2087">
        <f>ROUND(E2087/D2087*100,0)</f>
        <v>126</v>
      </c>
      <c r="P2087">
        <f>IFERROR(ROUND(E2087/L2087,2),0)</f>
        <v>62.88</v>
      </c>
      <c r="Q2087" s="10" t="s">
        <v>8315</v>
      </c>
      <c r="R2087" t="s">
        <v>8316</v>
      </c>
      <c r="S2087" s="15">
        <f>(((I2087/60)/60)/24)+DATE(1970,1,1)</f>
        <v>41061.165972222225</v>
      </c>
    </row>
    <row r="2088" spans="1:19" ht="60" x14ac:dyDescent="0.25">
      <c r="A2088">
        <v>3240</v>
      </c>
      <c r="B2088" s="3" t="s">
        <v>3240</v>
      </c>
      <c r="C2088" s="3" t="s">
        <v>7350</v>
      </c>
      <c r="D2088" s="6">
        <v>3000</v>
      </c>
      <c r="E2088" s="8">
        <v>3017</v>
      </c>
      <c r="F2088" t="s">
        <v>8218</v>
      </c>
      <c r="G2088" t="s">
        <v>8224</v>
      </c>
      <c r="H2088" t="s">
        <v>8246</v>
      </c>
      <c r="I2088">
        <v>1487286000</v>
      </c>
      <c r="J2088">
        <v>1484843948</v>
      </c>
      <c r="K2088" t="b">
        <v>0</v>
      </c>
      <c r="L2088">
        <v>34</v>
      </c>
      <c r="M2088" t="b">
        <v>1</v>
      </c>
      <c r="N2088" t="s">
        <v>8269</v>
      </c>
      <c r="O2088">
        <f>ROUND(E2088/D2088*100,0)</f>
        <v>101</v>
      </c>
      <c r="P2088">
        <f>IFERROR(ROUND(E2088/L2088,2),0)</f>
        <v>88.74</v>
      </c>
      <c r="Q2088" s="10" t="s">
        <v>8315</v>
      </c>
      <c r="R2088" t="s">
        <v>8316</v>
      </c>
      <c r="S2088" s="15">
        <f>(((I2088/60)/60)/24)+DATE(1970,1,1)</f>
        <v>42782.958333333328</v>
      </c>
    </row>
    <row r="2089" spans="1:19" ht="45" x14ac:dyDescent="0.25">
      <c r="A2089">
        <v>3284</v>
      </c>
      <c r="B2089" s="3" t="s">
        <v>3284</v>
      </c>
      <c r="C2089" s="3" t="s">
        <v>7394</v>
      </c>
      <c r="D2089" s="6">
        <v>3000</v>
      </c>
      <c r="E2089" s="8">
        <v>3048</v>
      </c>
      <c r="F2089" t="s">
        <v>8218</v>
      </c>
      <c r="G2089" t="s">
        <v>8223</v>
      </c>
      <c r="H2089" t="s">
        <v>8245</v>
      </c>
      <c r="I2089">
        <v>1454047140</v>
      </c>
      <c r="J2089">
        <v>1452546853</v>
      </c>
      <c r="K2089" t="b">
        <v>0</v>
      </c>
      <c r="L2089">
        <v>15</v>
      </c>
      <c r="M2089" t="b">
        <v>1</v>
      </c>
      <c r="N2089" t="s">
        <v>8269</v>
      </c>
      <c r="O2089">
        <f>ROUND(E2089/D2089*100,0)</f>
        <v>102</v>
      </c>
      <c r="P2089">
        <f>IFERROR(ROUND(E2089/L2089,2),0)</f>
        <v>203.2</v>
      </c>
      <c r="Q2089" s="10" t="s">
        <v>8315</v>
      </c>
      <c r="R2089" t="s">
        <v>8316</v>
      </c>
      <c r="S2089" s="15">
        <f>(((I2089/60)/60)/24)+DATE(1970,1,1)</f>
        <v>42398.249305555553</v>
      </c>
    </row>
    <row r="2090" spans="1:19" ht="60" x14ac:dyDescent="0.25">
      <c r="A2090">
        <v>3299</v>
      </c>
      <c r="B2090" s="3" t="s">
        <v>3299</v>
      </c>
      <c r="C2090" s="3" t="s">
        <v>7409</v>
      </c>
      <c r="D2090" s="6">
        <v>3000</v>
      </c>
      <c r="E2090" s="8">
        <v>3486</v>
      </c>
      <c r="F2090" t="s">
        <v>8218</v>
      </c>
      <c r="G2090" t="s">
        <v>8223</v>
      </c>
      <c r="H2090" t="s">
        <v>8245</v>
      </c>
      <c r="I2090">
        <v>1444860063</v>
      </c>
      <c r="J2090">
        <v>1442268063</v>
      </c>
      <c r="K2090" t="b">
        <v>0</v>
      </c>
      <c r="L2090">
        <v>63</v>
      </c>
      <c r="M2090" t="b">
        <v>1</v>
      </c>
      <c r="N2090" t="s">
        <v>8269</v>
      </c>
      <c r="O2090">
        <f>ROUND(E2090/D2090*100,0)</f>
        <v>116</v>
      </c>
      <c r="P2090">
        <f>IFERROR(ROUND(E2090/L2090,2),0)</f>
        <v>55.33</v>
      </c>
      <c r="Q2090" s="10" t="s">
        <v>8315</v>
      </c>
      <c r="R2090" t="s">
        <v>8316</v>
      </c>
      <c r="S2090" s="15">
        <f>(((I2090/60)/60)/24)+DATE(1970,1,1)</f>
        <v>42291.917395833334</v>
      </c>
    </row>
    <row r="2091" spans="1:19" ht="45" x14ac:dyDescent="0.25">
      <c r="A2091">
        <v>3300</v>
      </c>
      <c r="B2091" s="3" t="s">
        <v>3300</v>
      </c>
      <c r="C2091" s="3" t="s">
        <v>7410</v>
      </c>
      <c r="D2091" s="6">
        <v>3000</v>
      </c>
      <c r="E2091" s="8">
        <v>4085</v>
      </c>
      <c r="F2091" t="s">
        <v>8218</v>
      </c>
      <c r="G2091" t="s">
        <v>8223</v>
      </c>
      <c r="H2091" t="s">
        <v>8245</v>
      </c>
      <c r="I2091">
        <v>1430329862</v>
      </c>
      <c r="J2091">
        <v>1428515462</v>
      </c>
      <c r="K2091" t="b">
        <v>0</v>
      </c>
      <c r="L2091">
        <v>88</v>
      </c>
      <c r="M2091" t="b">
        <v>1</v>
      </c>
      <c r="N2091" t="s">
        <v>8269</v>
      </c>
      <c r="O2091">
        <f>ROUND(E2091/D2091*100,0)</f>
        <v>136</v>
      </c>
      <c r="P2091">
        <f>IFERROR(ROUND(E2091/L2091,2),0)</f>
        <v>46.42</v>
      </c>
      <c r="Q2091" s="10" t="s">
        <v>8315</v>
      </c>
      <c r="R2091" t="s">
        <v>8316</v>
      </c>
      <c r="S2091" s="15">
        <f>(((I2091/60)/60)/24)+DATE(1970,1,1)</f>
        <v>42123.743773148148</v>
      </c>
    </row>
    <row r="2092" spans="1:19" ht="60" x14ac:dyDescent="0.25">
      <c r="A2092">
        <v>3301</v>
      </c>
      <c r="B2092" s="3" t="s">
        <v>3301</v>
      </c>
      <c r="C2092" s="3" t="s">
        <v>7411</v>
      </c>
      <c r="D2092" s="6">
        <v>3000</v>
      </c>
      <c r="E2092" s="8">
        <v>4004</v>
      </c>
      <c r="F2092" t="s">
        <v>8218</v>
      </c>
      <c r="G2092" t="s">
        <v>8223</v>
      </c>
      <c r="H2092" t="s">
        <v>8245</v>
      </c>
      <c r="I2092">
        <v>1470034740</v>
      </c>
      <c r="J2092">
        <v>1466185176</v>
      </c>
      <c r="K2092" t="b">
        <v>0</v>
      </c>
      <c r="L2092">
        <v>70</v>
      </c>
      <c r="M2092" t="b">
        <v>1</v>
      </c>
      <c r="N2092" t="s">
        <v>8269</v>
      </c>
      <c r="O2092">
        <f>ROUND(E2092/D2092*100,0)</f>
        <v>133</v>
      </c>
      <c r="P2092">
        <f>IFERROR(ROUND(E2092/L2092,2),0)</f>
        <v>57.2</v>
      </c>
      <c r="Q2092" s="10" t="s">
        <v>8315</v>
      </c>
      <c r="R2092" t="s">
        <v>8316</v>
      </c>
      <c r="S2092" s="15">
        <f>(((I2092/60)/60)/24)+DATE(1970,1,1)</f>
        <v>42583.290972222225</v>
      </c>
    </row>
    <row r="2093" spans="1:19" ht="60" x14ac:dyDescent="0.25">
      <c r="A2093">
        <v>3340</v>
      </c>
      <c r="B2093" s="3" t="s">
        <v>3340</v>
      </c>
      <c r="C2093" s="3" t="s">
        <v>7450</v>
      </c>
      <c r="D2093" s="6">
        <v>3000</v>
      </c>
      <c r="E2093" s="8">
        <v>4145</v>
      </c>
      <c r="F2093" t="s">
        <v>8218</v>
      </c>
      <c r="G2093" t="s">
        <v>8223</v>
      </c>
      <c r="H2093" t="s">
        <v>8245</v>
      </c>
      <c r="I2093">
        <v>1481066554</v>
      </c>
      <c r="J2093">
        <v>1478906554</v>
      </c>
      <c r="K2093" t="b">
        <v>0</v>
      </c>
      <c r="L2093">
        <v>38</v>
      </c>
      <c r="M2093" t="b">
        <v>1</v>
      </c>
      <c r="N2093" t="s">
        <v>8269</v>
      </c>
      <c r="O2093">
        <f>ROUND(E2093/D2093*100,0)</f>
        <v>138</v>
      </c>
      <c r="P2093">
        <f>IFERROR(ROUND(E2093/L2093,2),0)</f>
        <v>109.08</v>
      </c>
      <c r="Q2093" s="10" t="s">
        <v>8315</v>
      </c>
      <c r="R2093" t="s">
        <v>8316</v>
      </c>
      <c r="S2093" s="15">
        <f>(((I2093/60)/60)/24)+DATE(1970,1,1)</f>
        <v>42710.974004629628</v>
      </c>
    </row>
    <row r="2094" spans="1:19" ht="45" x14ac:dyDescent="0.25">
      <c r="A2094">
        <v>3354</v>
      </c>
      <c r="B2094" s="3" t="s">
        <v>3353</v>
      </c>
      <c r="C2094" s="3" t="s">
        <v>7464</v>
      </c>
      <c r="D2094" s="6">
        <v>3000</v>
      </c>
      <c r="E2094" s="8">
        <v>3058</v>
      </c>
      <c r="F2094" t="s">
        <v>8218</v>
      </c>
      <c r="G2094" t="s">
        <v>8223</v>
      </c>
      <c r="H2094" t="s">
        <v>8245</v>
      </c>
      <c r="I2094">
        <v>1446091260</v>
      </c>
      <c r="J2094">
        <v>1443029206</v>
      </c>
      <c r="K2094" t="b">
        <v>0</v>
      </c>
      <c r="L2094">
        <v>55</v>
      </c>
      <c r="M2094" t="b">
        <v>1</v>
      </c>
      <c r="N2094" t="s">
        <v>8269</v>
      </c>
      <c r="O2094">
        <f>ROUND(E2094/D2094*100,0)</f>
        <v>102</v>
      </c>
      <c r="P2094">
        <f>IFERROR(ROUND(E2094/L2094,2),0)</f>
        <v>55.6</v>
      </c>
      <c r="Q2094" s="10" t="s">
        <v>8315</v>
      </c>
      <c r="R2094" t="s">
        <v>8316</v>
      </c>
      <c r="S2094" s="15">
        <f>(((I2094/60)/60)/24)+DATE(1970,1,1)</f>
        <v>42306.167361111111</v>
      </c>
    </row>
    <row r="2095" spans="1:19" ht="60" x14ac:dyDescent="0.25">
      <c r="A2095">
        <v>3364</v>
      </c>
      <c r="B2095" s="3" t="s">
        <v>3363</v>
      </c>
      <c r="C2095" s="3" t="s">
        <v>7474</v>
      </c>
      <c r="D2095" s="6">
        <v>3000</v>
      </c>
      <c r="E2095" s="8">
        <v>3178</v>
      </c>
      <c r="F2095" t="s">
        <v>8218</v>
      </c>
      <c r="G2095" t="s">
        <v>8224</v>
      </c>
      <c r="H2095" t="s">
        <v>8246</v>
      </c>
      <c r="I2095">
        <v>1458075600</v>
      </c>
      <c r="J2095">
        <v>1456183649</v>
      </c>
      <c r="K2095" t="b">
        <v>0</v>
      </c>
      <c r="L2095">
        <v>72</v>
      </c>
      <c r="M2095" t="b">
        <v>1</v>
      </c>
      <c r="N2095" t="s">
        <v>8269</v>
      </c>
      <c r="O2095">
        <f>ROUND(E2095/D2095*100,0)</f>
        <v>106</v>
      </c>
      <c r="P2095">
        <f>IFERROR(ROUND(E2095/L2095,2),0)</f>
        <v>44.14</v>
      </c>
      <c r="Q2095" s="10" t="s">
        <v>8315</v>
      </c>
      <c r="R2095" t="s">
        <v>8316</v>
      </c>
      <c r="S2095" s="15">
        <f>(((I2095/60)/60)/24)+DATE(1970,1,1)</f>
        <v>42444.875</v>
      </c>
    </row>
    <row r="2096" spans="1:19" ht="45" x14ac:dyDescent="0.25">
      <c r="A2096">
        <v>3375</v>
      </c>
      <c r="B2096" s="3" t="s">
        <v>3374</v>
      </c>
      <c r="C2096" s="3" t="s">
        <v>7485</v>
      </c>
      <c r="D2096" s="6">
        <v>3000</v>
      </c>
      <c r="E2096" s="8">
        <v>3000</v>
      </c>
      <c r="F2096" t="s">
        <v>8218</v>
      </c>
      <c r="G2096" t="s">
        <v>8224</v>
      </c>
      <c r="H2096" t="s">
        <v>8246</v>
      </c>
      <c r="I2096">
        <v>1400423973</v>
      </c>
      <c r="J2096">
        <v>1399387173</v>
      </c>
      <c r="K2096" t="b">
        <v>0</v>
      </c>
      <c r="L2096">
        <v>17</v>
      </c>
      <c r="M2096" t="b">
        <v>1</v>
      </c>
      <c r="N2096" t="s">
        <v>8269</v>
      </c>
      <c r="O2096">
        <f>ROUND(E2096/D2096*100,0)</f>
        <v>100</v>
      </c>
      <c r="P2096">
        <f>IFERROR(ROUND(E2096/L2096,2),0)</f>
        <v>176.47</v>
      </c>
      <c r="Q2096" s="10" t="s">
        <v>8315</v>
      </c>
      <c r="R2096" t="s">
        <v>8316</v>
      </c>
      <c r="S2096" s="15">
        <f>(((I2096/60)/60)/24)+DATE(1970,1,1)</f>
        <v>41777.610798611109</v>
      </c>
    </row>
    <row r="2097" spans="1:19" ht="60" x14ac:dyDescent="0.25">
      <c r="A2097">
        <v>3380</v>
      </c>
      <c r="B2097" s="3" t="s">
        <v>3379</v>
      </c>
      <c r="C2097" s="3" t="s">
        <v>7490</v>
      </c>
      <c r="D2097" s="6">
        <v>3000</v>
      </c>
      <c r="E2097" s="8">
        <v>3133</v>
      </c>
      <c r="F2097" t="s">
        <v>8218</v>
      </c>
      <c r="G2097" t="s">
        <v>8223</v>
      </c>
      <c r="H2097" t="s">
        <v>8245</v>
      </c>
      <c r="I2097">
        <v>1417305178</v>
      </c>
      <c r="J2097">
        <v>1414277578</v>
      </c>
      <c r="K2097" t="b">
        <v>0</v>
      </c>
      <c r="L2097">
        <v>28</v>
      </c>
      <c r="M2097" t="b">
        <v>1</v>
      </c>
      <c r="N2097" t="s">
        <v>8269</v>
      </c>
      <c r="O2097">
        <f>ROUND(E2097/D2097*100,0)</f>
        <v>104</v>
      </c>
      <c r="P2097">
        <f>IFERROR(ROUND(E2097/L2097,2),0)</f>
        <v>111.89</v>
      </c>
      <c r="Q2097" s="10" t="s">
        <v>8315</v>
      </c>
      <c r="R2097" t="s">
        <v>8316</v>
      </c>
      <c r="S2097" s="15">
        <f>(((I2097/60)/60)/24)+DATE(1970,1,1)</f>
        <v>41972.995115740734</v>
      </c>
    </row>
    <row r="2098" spans="1:19" ht="60" x14ac:dyDescent="0.25">
      <c r="A2098">
        <v>3387</v>
      </c>
      <c r="B2098" s="3" t="s">
        <v>3386</v>
      </c>
      <c r="C2098" s="3" t="s">
        <v>7497</v>
      </c>
      <c r="D2098" s="6">
        <v>3000</v>
      </c>
      <c r="E2098" s="8">
        <v>3506</v>
      </c>
      <c r="F2098" t="s">
        <v>8218</v>
      </c>
      <c r="G2098" t="s">
        <v>8223</v>
      </c>
      <c r="H2098" t="s">
        <v>8245</v>
      </c>
      <c r="I2098">
        <v>1418581088</v>
      </c>
      <c r="J2098">
        <v>1415125088</v>
      </c>
      <c r="K2098" t="b">
        <v>0</v>
      </c>
      <c r="L2098">
        <v>35</v>
      </c>
      <c r="M2098" t="b">
        <v>1</v>
      </c>
      <c r="N2098" t="s">
        <v>8269</v>
      </c>
      <c r="O2098">
        <f>ROUND(E2098/D2098*100,0)</f>
        <v>117</v>
      </c>
      <c r="P2098">
        <f>IFERROR(ROUND(E2098/L2098,2),0)</f>
        <v>100.17</v>
      </c>
      <c r="Q2098" s="10" t="s">
        <v>8315</v>
      </c>
      <c r="R2098" t="s">
        <v>8316</v>
      </c>
      <c r="S2098" s="15">
        <f>(((I2098/60)/60)/24)+DATE(1970,1,1)</f>
        <v>41987.762592592597</v>
      </c>
    </row>
    <row r="2099" spans="1:19" ht="60" x14ac:dyDescent="0.25">
      <c r="A2099">
        <v>3410</v>
      </c>
      <c r="B2099" s="3" t="s">
        <v>3409</v>
      </c>
      <c r="C2099" s="3" t="s">
        <v>7520</v>
      </c>
      <c r="D2099" s="6">
        <v>3000</v>
      </c>
      <c r="E2099" s="8">
        <v>3255</v>
      </c>
      <c r="F2099" t="s">
        <v>8218</v>
      </c>
      <c r="G2099" t="s">
        <v>8223</v>
      </c>
      <c r="H2099" t="s">
        <v>8245</v>
      </c>
      <c r="I2099">
        <v>1465196400</v>
      </c>
      <c r="J2099">
        <v>1462841990</v>
      </c>
      <c r="K2099" t="b">
        <v>0</v>
      </c>
      <c r="L2099">
        <v>40</v>
      </c>
      <c r="M2099" t="b">
        <v>1</v>
      </c>
      <c r="N2099" t="s">
        <v>8269</v>
      </c>
      <c r="O2099">
        <f>ROUND(E2099/D2099*100,0)</f>
        <v>109</v>
      </c>
      <c r="P2099">
        <f>IFERROR(ROUND(E2099/L2099,2),0)</f>
        <v>81.38</v>
      </c>
      <c r="Q2099" s="10" t="s">
        <v>8315</v>
      </c>
      <c r="R2099" t="s">
        <v>8316</v>
      </c>
      <c r="S2099" s="15">
        <f>(((I2099/60)/60)/24)+DATE(1970,1,1)</f>
        <v>42527.291666666672</v>
      </c>
    </row>
    <row r="2100" spans="1:19" ht="45" x14ac:dyDescent="0.25">
      <c r="A2100">
        <v>3412</v>
      </c>
      <c r="B2100" s="3" t="s">
        <v>3411</v>
      </c>
      <c r="C2100" s="3" t="s">
        <v>7522</v>
      </c>
      <c r="D2100" s="6">
        <v>3000</v>
      </c>
      <c r="E2100" s="8">
        <v>3000</v>
      </c>
      <c r="F2100" t="s">
        <v>8218</v>
      </c>
      <c r="G2100" t="s">
        <v>8224</v>
      </c>
      <c r="H2100" t="s">
        <v>8246</v>
      </c>
      <c r="I2100">
        <v>1411858862</v>
      </c>
      <c r="J2100">
        <v>1409266862</v>
      </c>
      <c r="K2100" t="b">
        <v>0</v>
      </c>
      <c r="L2100">
        <v>26</v>
      </c>
      <c r="M2100" t="b">
        <v>1</v>
      </c>
      <c r="N2100" t="s">
        <v>8269</v>
      </c>
      <c r="O2100">
        <f>ROUND(E2100/D2100*100,0)</f>
        <v>100</v>
      </c>
      <c r="P2100">
        <f>IFERROR(ROUND(E2100/L2100,2),0)</f>
        <v>115.38</v>
      </c>
      <c r="Q2100" s="10" t="s">
        <v>8315</v>
      </c>
      <c r="R2100" t="s">
        <v>8316</v>
      </c>
      <c r="S2100" s="15">
        <f>(((I2100/60)/60)/24)+DATE(1970,1,1)</f>
        <v>41909.959050925929</v>
      </c>
    </row>
    <row r="2101" spans="1:19" ht="45" x14ac:dyDescent="0.25">
      <c r="A2101">
        <v>3414</v>
      </c>
      <c r="B2101" s="3" t="s">
        <v>3413</v>
      </c>
      <c r="C2101" s="3" t="s">
        <v>7524</v>
      </c>
      <c r="D2101" s="6">
        <v>3000</v>
      </c>
      <c r="E2101" s="8">
        <v>3105</v>
      </c>
      <c r="F2101" t="s">
        <v>8218</v>
      </c>
      <c r="G2101" t="s">
        <v>8223</v>
      </c>
      <c r="H2101" t="s">
        <v>8245</v>
      </c>
      <c r="I2101">
        <v>1480579140</v>
      </c>
      <c r="J2101">
        <v>1478030325</v>
      </c>
      <c r="K2101" t="b">
        <v>0</v>
      </c>
      <c r="L2101">
        <v>44</v>
      </c>
      <c r="M2101" t="b">
        <v>1</v>
      </c>
      <c r="N2101" t="s">
        <v>8269</v>
      </c>
      <c r="O2101">
        <f>ROUND(E2101/D2101*100,0)</f>
        <v>104</v>
      </c>
      <c r="P2101">
        <f>IFERROR(ROUND(E2101/L2101,2),0)</f>
        <v>70.569999999999993</v>
      </c>
      <c r="Q2101" s="10" t="s">
        <v>8315</v>
      </c>
      <c r="R2101" t="s">
        <v>8316</v>
      </c>
      <c r="S2101" s="15">
        <f>(((I2101/60)/60)/24)+DATE(1970,1,1)</f>
        <v>42705.332638888889</v>
      </c>
    </row>
    <row r="2102" spans="1:19" ht="60" x14ac:dyDescent="0.25">
      <c r="A2102">
        <v>3422</v>
      </c>
      <c r="B2102" s="3" t="s">
        <v>3421</v>
      </c>
      <c r="C2102" s="3" t="s">
        <v>7532</v>
      </c>
      <c r="D2102" s="6">
        <v>3000</v>
      </c>
      <c r="E2102" s="8">
        <v>3273</v>
      </c>
      <c r="F2102" t="s">
        <v>8218</v>
      </c>
      <c r="G2102" t="s">
        <v>8224</v>
      </c>
      <c r="H2102" t="s">
        <v>8246</v>
      </c>
      <c r="I2102">
        <v>1450051200</v>
      </c>
      <c r="J2102">
        <v>1447594176</v>
      </c>
      <c r="K2102" t="b">
        <v>0</v>
      </c>
      <c r="L2102">
        <v>46</v>
      </c>
      <c r="M2102" t="b">
        <v>1</v>
      </c>
      <c r="N2102" t="s">
        <v>8269</v>
      </c>
      <c r="O2102">
        <f>ROUND(E2102/D2102*100,0)</f>
        <v>109</v>
      </c>
      <c r="P2102">
        <f>IFERROR(ROUND(E2102/L2102,2),0)</f>
        <v>71.150000000000006</v>
      </c>
      <c r="Q2102" s="10" t="s">
        <v>8315</v>
      </c>
      <c r="R2102" t="s">
        <v>8316</v>
      </c>
      <c r="S2102" s="15">
        <f>(((I2102/60)/60)/24)+DATE(1970,1,1)</f>
        <v>42352</v>
      </c>
    </row>
    <row r="2103" spans="1:19" ht="60" x14ac:dyDescent="0.25">
      <c r="A2103">
        <v>3437</v>
      </c>
      <c r="B2103" s="3" t="s">
        <v>3436</v>
      </c>
      <c r="C2103" s="3" t="s">
        <v>7547</v>
      </c>
      <c r="D2103" s="6">
        <v>3000</v>
      </c>
      <c r="E2103" s="8">
        <v>3030</v>
      </c>
      <c r="F2103" t="s">
        <v>8218</v>
      </c>
      <c r="G2103" t="s">
        <v>8223</v>
      </c>
      <c r="H2103" t="s">
        <v>8245</v>
      </c>
      <c r="I2103">
        <v>1440003820</v>
      </c>
      <c r="J2103">
        <v>1437411820</v>
      </c>
      <c r="K2103" t="b">
        <v>0</v>
      </c>
      <c r="L2103">
        <v>36</v>
      </c>
      <c r="M2103" t="b">
        <v>1</v>
      </c>
      <c r="N2103" t="s">
        <v>8269</v>
      </c>
      <c r="O2103">
        <f>ROUND(E2103/D2103*100,0)</f>
        <v>101</v>
      </c>
      <c r="P2103">
        <f>IFERROR(ROUND(E2103/L2103,2),0)</f>
        <v>84.17</v>
      </c>
      <c r="Q2103" s="10" t="s">
        <v>8315</v>
      </c>
      <c r="R2103" t="s">
        <v>8316</v>
      </c>
      <c r="S2103" s="15">
        <f>(((I2103/60)/60)/24)+DATE(1970,1,1)</f>
        <v>42235.710879629631</v>
      </c>
    </row>
    <row r="2104" spans="1:19" ht="60" x14ac:dyDescent="0.25">
      <c r="A2104">
        <v>3456</v>
      </c>
      <c r="B2104" s="3" t="s">
        <v>3455</v>
      </c>
      <c r="C2104" s="3" t="s">
        <v>7566</v>
      </c>
      <c r="D2104" s="6">
        <v>3000</v>
      </c>
      <c r="E2104" s="8">
        <v>5739</v>
      </c>
      <c r="F2104" t="s">
        <v>8218</v>
      </c>
      <c r="G2104" t="s">
        <v>8223</v>
      </c>
      <c r="H2104" t="s">
        <v>8245</v>
      </c>
      <c r="I2104">
        <v>1406876340</v>
      </c>
      <c r="J2104">
        <v>1404190567</v>
      </c>
      <c r="K2104" t="b">
        <v>0</v>
      </c>
      <c r="L2104">
        <v>16</v>
      </c>
      <c r="M2104" t="b">
        <v>1</v>
      </c>
      <c r="N2104" t="s">
        <v>8269</v>
      </c>
      <c r="O2104">
        <f>ROUND(E2104/D2104*100,0)</f>
        <v>191</v>
      </c>
      <c r="P2104">
        <f>IFERROR(ROUND(E2104/L2104,2),0)</f>
        <v>358.69</v>
      </c>
      <c r="Q2104" s="10" t="s">
        <v>8315</v>
      </c>
      <c r="R2104" t="s">
        <v>8316</v>
      </c>
      <c r="S2104" s="15">
        <f>(((I2104/60)/60)/24)+DATE(1970,1,1)</f>
        <v>41852.290972222225</v>
      </c>
    </row>
    <row r="2105" spans="1:19" ht="15.75" x14ac:dyDescent="0.25">
      <c r="A2105">
        <v>3467</v>
      </c>
      <c r="B2105" s="3" t="s">
        <v>3466</v>
      </c>
      <c r="C2105" s="3" t="s">
        <v>7577</v>
      </c>
      <c r="D2105" s="6">
        <v>3000</v>
      </c>
      <c r="E2105" s="8">
        <v>3030</v>
      </c>
      <c r="F2105" t="s">
        <v>8218</v>
      </c>
      <c r="G2105" t="s">
        <v>8223</v>
      </c>
      <c r="H2105" t="s">
        <v>8245</v>
      </c>
      <c r="I2105">
        <v>1426864032</v>
      </c>
      <c r="J2105">
        <v>1424275632</v>
      </c>
      <c r="K2105" t="b">
        <v>0</v>
      </c>
      <c r="L2105">
        <v>47</v>
      </c>
      <c r="M2105" t="b">
        <v>1</v>
      </c>
      <c r="N2105" t="s">
        <v>8269</v>
      </c>
      <c r="O2105">
        <f>ROUND(E2105/D2105*100,0)</f>
        <v>101</v>
      </c>
      <c r="P2105">
        <f>IFERROR(ROUND(E2105/L2105,2),0)</f>
        <v>64.47</v>
      </c>
      <c r="Q2105" s="10" t="s">
        <v>8315</v>
      </c>
      <c r="R2105" t="s">
        <v>8316</v>
      </c>
      <c r="S2105" s="15">
        <f>(((I2105/60)/60)/24)+DATE(1970,1,1)</f>
        <v>42083.630000000005</v>
      </c>
    </row>
    <row r="2106" spans="1:19" ht="45" x14ac:dyDescent="0.25">
      <c r="A2106">
        <v>3482</v>
      </c>
      <c r="B2106" s="3" t="s">
        <v>3481</v>
      </c>
      <c r="C2106" s="3" t="s">
        <v>7592</v>
      </c>
      <c r="D2106" s="6">
        <v>3000</v>
      </c>
      <c r="E2106" s="8">
        <v>4150</v>
      </c>
      <c r="F2106" t="s">
        <v>8218</v>
      </c>
      <c r="G2106" t="s">
        <v>8224</v>
      </c>
      <c r="H2106" t="s">
        <v>8246</v>
      </c>
      <c r="I2106">
        <v>1404671466</v>
      </c>
      <c r="J2106">
        <v>1402079466</v>
      </c>
      <c r="K2106" t="b">
        <v>0</v>
      </c>
      <c r="L2106">
        <v>80</v>
      </c>
      <c r="M2106" t="b">
        <v>1</v>
      </c>
      <c r="N2106" t="s">
        <v>8269</v>
      </c>
      <c r="O2106">
        <f>ROUND(E2106/D2106*100,0)</f>
        <v>138</v>
      </c>
      <c r="P2106">
        <f>IFERROR(ROUND(E2106/L2106,2),0)</f>
        <v>51.88</v>
      </c>
      <c r="Q2106" s="10" t="s">
        <v>8315</v>
      </c>
      <c r="R2106" t="s">
        <v>8316</v>
      </c>
      <c r="S2106" s="15">
        <f>(((I2106/60)/60)/24)+DATE(1970,1,1)</f>
        <v>41826.771597222221</v>
      </c>
    </row>
    <row r="2107" spans="1:19" ht="45" x14ac:dyDescent="0.25">
      <c r="A2107">
        <v>3486</v>
      </c>
      <c r="B2107" s="3" t="s">
        <v>3485</v>
      </c>
      <c r="C2107" s="3" t="s">
        <v>7596</v>
      </c>
      <c r="D2107" s="6">
        <v>3000</v>
      </c>
      <c r="E2107" s="8">
        <v>4656</v>
      </c>
      <c r="F2107" t="s">
        <v>8218</v>
      </c>
      <c r="G2107" t="s">
        <v>8223</v>
      </c>
      <c r="H2107" t="s">
        <v>8245</v>
      </c>
      <c r="I2107">
        <v>1433314740</v>
      </c>
      <c r="J2107">
        <v>1430600401</v>
      </c>
      <c r="K2107" t="b">
        <v>0</v>
      </c>
      <c r="L2107">
        <v>56</v>
      </c>
      <c r="M2107" t="b">
        <v>1</v>
      </c>
      <c r="N2107" t="s">
        <v>8269</v>
      </c>
      <c r="O2107">
        <f>ROUND(E2107/D2107*100,0)</f>
        <v>155</v>
      </c>
      <c r="P2107">
        <f>IFERROR(ROUND(E2107/L2107,2),0)</f>
        <v>83.14</v>
      </c>
      <c r="Q2107" s="10" t="s">
        <v>8315</v>
      </c>
      <c r="R2107" t="s">
        <v>8316</v>
      </c>
      <c r="S2107" s="15">
        <f>(((I2107/60)/60)/24)+DATE(1970,1,1)</f>
        <v>42158.290972222225</v>
      </c>
    </row>
    <row r="2108" spans="1:19" ht="60" x14ac:dyDescent="0.25">
      <c r="A2108">
        <v>3488</v>
      </c>
      <c r="B2108" s="3" t="s">
        <v>3487</v>
      </c>
      <c r="C2108" s="3" t="s">
        <v>7598</v>
      </c>
      <c r="D2108" s="6">
        <v>3000</v>
      </c>
      <c r="E2108" s="8">
        <v>3636</v>
      </c>
      <c r="F2108" t="s">
        <v>8218</v>
      </c>
      <c r="G2108" t="s">
        <v>8223</v>
      </c>
      <c r="H2108" t="s">
        <v>8245</v>
      </c>
      <c r="I2108">
        <v>1429286400</v>
      </c>
      <c r="J2108">
        <v>1427221560</v>
      </c>
      <c r="K2108" t="b">
        <v>0</v>
      </c>
      <c r="L2108">
        <v>29</v>
      </c>
      <c r="M2108" t="b">
        <v>1</v>
      </c>
      <c r="N2108" t="s">
        <v>8269</v>
      </c>
      <c r="O2108">
        <f>ROUND(E2108/D2108*100,0)</f>
        <v>121</v>
      </c>
      <c r="P2108">
        <f>IFERROR(ROUND(E2108/L2108,2),0)</f>
        <v>125.38</v>
      </c>
      <c r="Q2108" s="10" t="s">
        <v>8315</v>
      </c>
      <c r="R2108" t="s">
        <v>8316</v>
      </c>
      <c r="S2108" s="15">
        <f>(((I2108/60)/60)/24)+DATE(1970,1,1)</f>
        <v>42111.666666666672</v>
      </c>
    </row>
    <row r="2109" spans="1:19" ht="60" x14ac:dyDescent="0.25">
      <c r="A2109">
        <v>3496</v>
      </c>
      <c r="B2109" s="3" t="s">
        <v>3495</v>
      </c>
      <c r="C2109" s="3" t="s">
        <v>7606</v>
      </c>
      <c r="D2109" s="6">
        <v>3000</v>
      </c>
      <c r="E2109" s="8">
        <v>3732</v>
      </c>
      <c r="F2109" t="s">
        <v>8218</v>
      </c>
      <c r="G2109" t="s">
        <v>8223</v>
      </c>
      <c r="H2109" t="s">
        <v>8245</v>
      </c>
      <c r="I2109">
        <v>1473625166</v>
      </c>
      <c r="J2109">
        <v>1470169166</v>
      </c>
      <c r="K2109" t="b">
        <v>0</v>
      </c>
      <c r="L2109">
        <v>78</v>
      </c>
      <c r="M2109" t="b">
        <v>1</v>
      </c>
      <c r="N2109" t="s">
        <v>8269</v>
      </c>
      <c r="O2109">
        <f>ROUND(E2109/D2109*100,0)</f>
        <v>124</v>
      </c>
      <c r="P2109">
        <f>IFERROR(ROUND(E2109/L2109,2),0)</f>
        <v>47.85</v>
      </c>
      <c r="Q2109" s="10" t="s">
        <v>8315</v>
      </c>
      <c r="R2109" t="s">
        <v>8316</v>
      </c>
      <c r="S2109" s="15">
        <f>(((I2109/60)/60)/24)+DATE(1970,1,1)</f>
        <v>42624.846828703703</v>
      </c>
    </row>
    <row r="2110" spans="1:19" ht="60" x14ac:dyDescent="0.25">
      <c r="A2110">
        <v>3506</v>
      </c>
      <c r="B2110" s="3" t="s">
        <v>3505</v>
      </c>
      <c r="C2110" s="3" t="s">
        <v>7616</v>
      </c>
      <c r="D2110" s="6">
        <v>3000</v>
      </c>
      <c r="E2110" s="8">
        <v>3045</v>
      </c>
      <c r="F2110" t="s">
        <v>8218</v>
      </c>
      <c r="G2110" t="s">
        <v>8223</v>
      </c>
      <c r="H2110" t="s">
        <v>8245</v>
      </c>
      <c r="I2110">
        <v>1408815440</v>
      </c>
      <c r="J2110">
        <v>1404927440</v>
      </c>
      <c r="K2110" t="b">
        <v>0</v>
      </c>
      <c r="L2110">
        <v>29</v>
      </c>
      <c r="M2110" t="b">
        <v>1</v>
      </c>
      <c r="N2110" t="s">
        <v>8269</v>
      </c>
      <c r="O2110">
        <f>ROUND(E2110/D2110*100,0)</f>
        <v>102</v>
      </c>
      <c r="P2110">
        <f>IFERROR(ROUND(E2110/L2110,2),0)</f>
        <v>105</v>
      </c>
      <c r="Q2110" s="10" t="s">
        <v>8315</v>
      </c>
      <c r="R2110" t="s">
        <v>8316</v>
      </c>
      <c r="S2110" s="15">
        <f>(((I2110/60)/60)/24)+DATE(1970,1,1)</f>
        <v>41874.734259259261</v>
      </c>
    </row>
    <row r="2111" spans="1:19" ht="60" x14ac:dyDescent="0.25">
      <c r="A2111">
        <v>3509</v>
      </c>
      <c r="B2111" s="3" t="s">
        <v>3508</v>
      </c>
      <c r="C2111" s="3" t="s">
        <v>7619</v>
      </c>
      <c r="D2111" s="6">
        <v>3000</v>
      </c>
      <c r="E2111" s="8">
        <v>3190</v>
      </c>
      <c r="F2111" t="s">
        <v>8218</v>
      </c>
      <c r="G2111" t="s">
        <v>8223</v>
      </c>
      <c r="H2111" t="s">
        <v>8245</v>
      </c>
      <c r="I2111">
        <v>1416545700</v>
      </c>
      <c r="J2111">
        <v>1415392666</v>
      </c>
      <c r="K2111" t="b">
        <v>0</v>
      </c>
      <c r="L2111">
        <v>33</v>
      </c>
      <c r="M2111" t="b">
        <v>1</v>
      </c>
      <c r="N2111" t="s">
        <v>8269</v>
      </c>
      <c r="O2111">
        <f>ROUND(E2111/D2111*100,0)</f>
        <v>106</v>
      </c>
      <c r="P2111">
        <f>IFERROR(ROUND(E2111/L2111,2),0)</f>
        <v>96.67</v>
      </c>
      <c r="Q2111" s="10" t="s">
        <v>8315</v>
      </c>
      <c r="R2111" t="s">
        <v>8316</v>
      </c>
      <c r="S2111" s="15">
        <f>(((I2111/60)/60)/24)+DATE(1970,1,1)</f>
        <v>41964.204861111109</v>
      </c>
    </row>
    <row r="2112" spans="1:19" ht="45" x14ac:dyDescent="0.25">
      <c r="A2112">
        <v>3515</v>
      </c>
      <c r="B2112" s="3" t="s">
        <v>3514</v>
      </c>
      <c r="C2112" s="3" t="s">
        <v>7625</v>
      </c>
      <c r="D2112" s="6">
        <v>3000</v>
      </c>
      <c r="E2112" s="8">
        <v>3080</v>
      </c>
      <c r="F2112" t="s">
        <v>8218</v>
      </c>
      <c r="G2112" t="s">
        <v>8223</v>
      </c>
      <c r="H2112" t="s">
        <v>8245</v>
      </c>
      <c r="I2112">
        <v>1433097171</v>
      </c>
      <c r="J2112">
        <v>1430505171</v>
      </c>
      <c r="K2112" t="b">
        <v>0</v>
      </c>
      <c r="L2112">
        <v>46</v>
      </c>
      <c r="M2112" t="b">
        <v>1</v>
      </c>
      <c r="N2112" t="s">
        <v>8269</v>
      </c>
      <c r="O2112">
        <f>ROUND(E2112/D2112*100,0)</f>
        <v>103</v>
      </c>
      <c r="P2112">
        <f>IFERROR(ROUND(E2112/L2112,2),0)</f>
        <v>66.959999999999994</v>
      </c>
      <c r="Q2112" s="10" t="s">
        <v>8315</v>
      </c>
      <c r="R2112" t="s">
        <v>8316</v>
      </c>
      <c r="S2112" s="15">
        <f>(((I2112/60)/60)/24)+DATE(1970,1,1)</f>
        <v>42155.772812499999</v>
      </c>
    </row>
    <row r="2113" spans="1:19" ht="45" x14ac:dyDescent="0.25">
      <c r="A2113">
        <v>3573</v>
      </c>
      <c r="B2113" s="3" t="s">
        <v>3572</v>
      </c>
      <c r="C2113" s="3" t="s">
        <v>7683</v>
      </c>
      <c r="D2113" s="6">
        <v>3000</v>
      </c>
      <c r="E2113" s="8">
        <v>3084</v>
      </c>
      <c r="F2113" t="s">
        <v>8218</v>
      </c>
      <c r="G2113" t="s">
        <v>8224</v>
      </c>
      <c r="H2113" t="s">
        <v>8246</v>
      </c>
      <c r="I2113">
        <v>1415440846</v>
      </c>
      <c r="J2113">
        <v>1412845246</v>
      </c>
      <c r="K2113" t="b">
        <v>0</v>
      </c>
      <c r="L2113">
        <v>78</v>
      </c>
      <c r="M2113" t="b">
        <v>1</v>
      </c>
      <c r="N2113" t="s">
        <v>8269</v>
      </c>
      <c r="O2113">
        <f>ROUND(E2113/D2113*100,0)</f>
        <v>103</v>
      </c>
      <c r="P2113">
        <f>IFERROR(ROUND(E2113/L2113,2),0)</f>
        <v>39.54</v>
      </c>
      <c r="Q2113" s="10" t="s">
        <v>8315</v>
      </c>
      <c r="R2113" t="s">
        <v>8316</v>
      </c>
      <c r="S2113" s="15">
        <f>(((I2113/60)/60)/24)+DATE(1970,1,1)</f>
        <v>41951.417199074072</v>
      </c>
    </row>
    <row r="2114" spans="1:19" ht="60" x14ac:dyDescent="0.25">
      <c r="A2114">
        <v>3583</v>
      </c>
      <c r="B2114" s="3" t="s">
        <v>3582</v>
      </c>
      <c r="C2114" s="3" t="s">
        <v>7693</v>
      </c>
      <c r="D2114" s="6">
        <v>3000</v>
      </c>
      <c r="E2114" s="8">
        <v>3255</v>
      </c>
      <c r="F2114" t="s">
        <v>8218</v>
      </c>
      <c r="G2114" t="s">
        <v>8223</v>
      </c>
      <c r="H2114" t="s">
        <v>8245</v>
      </c>
      <c r="I2114">
        <v>1460970805</v>
      </c>
      <c r="J2114">
        <v>1455790405</v>
      </c>
      <c r="K2114" t="b">
        <v>0</v>
      </c>
      <c r="L2114">
        <v>24</v>
      </c>
      <c r="M2114" t="b">
        <v>1</v>
      </c>
      <c r="N2114" t="s">
        <v>8269</v>
      </c>
      <c r="O2114">
        <f>ROUND(E2114/D2114*100,0)</f>
        <v>109</v>
      </c>
      <c r="P2114">
        <f>IFERROR(ROUND(E2114/L2114,2),0)</f>
        <v>135.63</v>
      </c>
      <c r="Q2114" s="10" t="s">
        <v>8315</v>
      </c>
      <c r="R2114" t="s">
        <v>8316</v>
      </c>
      <c r="S2114" s="15">
        <f>(((I2114/60)/60)/24)+DATE(1970,1,1)</f>
        <v>42478.384317129632</v>
      </c>
    </row>
    <row r="2115" spans="1:19" ht="90" x14ac:dyDescent="0.25">
      <c r="A2115">
        <v>3584</v>
      </c>
      <c r="B2115" s="3" t="s">
        <v>3583</v>
      </c>
      <c r="C2115" s="3" t="s">
        <v>7694</v>
      </c>
      <c r="D2115" s="6">
        <v>3000</v>
      </c>
      <c r="E2115" s="8">
        <v>3465</v>
      </c>
      <c r="F2115" t="s">
        <v>8218</v>
      </c>
      <c r="G2115" t="s">
        <v>8224</v>
      </c>
      <c r="H2115" t="s">
        <v>8246</v>
      </c>
      <c r="I2115">
        <v>1436772944</v>
      </c>
      <c r="J2115">
        <v>1434180944</v>
      </c>
      <c r="K2115" t="b">
        <v>0</v>
      </c>
      <c r="L2115">
        <v>112</v>
      </c>
      <c r="M2115" t="b">
        <v>1</v>
      </c>
      <c r="N2115" t="s">
        <v>8269</v>
      </c>
      <c r="O2115">
        <f>ROUND(E2115/D2115*100,0)</f>
        <v>116</v>
      </c>
      <c r="P2115">
        <f>IFERROR(ROUND(E2115/L2115,2),0)</f>
        <v>30.94</v>
      </c>
      <c r="Q2115" s="10" t="s">
        <v>8315</v>
      </c>
      <c r="R2115" t="s">
        <v>8316</v>
      </c>
      <c r="S2115" s="15">
        <f>(((I2115/60)/60)/24)+DATE(1970,1,1)</f>
        <v>42198.316481481481</v>
      </c>
    </row>
    <row r="2116" spans="1:19" ht="45" x14ac:dyDescent="0.25">
      <c r="A2116">
        <v>3593</v>
      </c>
      <c r="B2116" s="3" t="s">
        <v>3592</v>
      </c>
      <c r="C2116" s="3" t="s">
        <v>7703</v>
      </c>
      <c r="D2116" s="6">
        <v>3000</v>
      </c>
      <c r="E2116" s="8">
        <v>3319</v>
      </c>
      <c r="F2116" t="s">
        <v>8218</v>
      </c>
      <c r="G2116" t="s">
        <v>8223</v>
      </c>
      <c r="H2116" t="s">
        <v>8245</v>
      </c>
      <c r="I2116">
        <v>1420489560</v>
      </c>
      <c r="J2116">
        <v>1417469639</v>
      </c>
      <c r="K2116" t="b">
        <v>0</v>
      </c>
      <c r="L2116">
        <v>43</v>
      </c>
      <c r="M2116" t="b">
        <v>1</v>
      </c>
      <c r="N2116" t="s">
        <v>8269</v>
      </c>
      <c r="O2116">
        <f>ROUND(E2116/D2116*100,0)</f>
        <v>111</v>
      </c>
      <c r="P2116">
        <f>IFERROR(ROUND(E2116/L2116,2),0)</f>
        <v>77.19</v>
      </c>
      <c r="Q2116" s="10" t="s">
        <v>8315</v>
      </c>
      <c r="R2116" t="s">
        <v>8316</v>
      </c>
      <c r="S2116" s="15">
        <f>(((I2116/60)/60)/24)+DATE(1970,1,1)</f>
        <v>42009.851388888885</v>
      </c>
    </row>
    <row r="2117" spans="1:19" ht="60" x14ac:dyDescent="0.25">
      <c r="A2117">
        <v>3604</v>
      </c>
      <c r="B2117" s="3" t="s">
        <v>3603</v>
      </c>
      <c r="C2117" s="3" t="s">
        <v>7714</v>
      </c>
      <c r="D2117" s="6">
        <v>3000</v>
      </c>
      <c r="E2117" s="8">
        <v>3385</v>
      </c>
      <c r="F2117" t="s">
        <v>8218</v>
      </c>
      <c r="G2117" t="s">
        <v>8223</v>
      </c>
      <c r="H2117" t="s">
        <v>8245</v>
      </c>
      <c r="I2117">
        <v>1461913140</v>
      </c>
      <c r="J2117">
        <v>1461370956</v>
      </c>
      <c r="K2117" t="b">
        <v>0</v>
      </c>
      <c r="L2117">
        <v>69</v>
      </c>
      <c r="M2117" t="b">
        <v>1</v>
      </c>
      <c r="N2117" t="s">
        <v>8269</v>
      </c>
      <c r="O2117">
        <f>ROUND(E2117/D2117*100,0)</f>
        <v>113</v>
      </c>
      <c r="P2117">
        <f>IFERROR(ROUND(E2117/L2117,2),0)</f>
        <v>49.06</v>
      </c>
      <c r="Q2117" s="10" t="s">
        <v>8315</v>
      </c>
      <c r="R2117" t="s">
        <v>8316</v>
      </c>
      <c r="S2117" s="15">
        <f>(((I2117/60)/60)/24)+DATE(1970,1,1)</f>
        <v>42489.290972222225</v>
      </c>
    </row>
    <row r="2118" spans="1:19" ht="60" x14ac:dyDescent="0.25">
      <c r="A2118">
        <v>3606</v>
      </c>
      <c r="B2118" s="3" t="s">
        <v>3605</v>
      </c>
      <c r="C2118" s="3" t="s">
        <v>7716</v>
      </c>
      <c r="D2118" s="6">
        <v>3000</v>
      </c>
      <c r="E2118" s="8">
        <v>3908</v>
      </c>
      <c r="F2118" t="s">
        <v>8218</v>
      </c>
      <c r="G2118" t="s">
        <v>8224</v>
      </c>
      <c r="H2118" t="s">
        <v>8246</v>
      </c>
      <c r="I2118">
        <v>1471185057</v>
      </c>
      <c r="J2118">
        <v>1468593057</v>
      </c>
      <c r="K2118" t="b">
        <v>0</v>
      </c>
      <c r="L2118">
        <v>64</v>
      </c>
      <c r="M2118" t="b">
        <v>1</v>
      </c>
      <c r="N2118" t="s">
        <v>8269</v>
      </c>
      <c r="O2118">
        <f>ROUND(E2118/D2118*100,0)</f>
        <v>130</v>
      </c>
      <c r="P2118">
        <f>IFERROR(ROUND(E2118/L2118,2),0)</f>
        <v>61.06</v>
      </c>
      <c r="Q2118" s="10" t="s">
        <v>8315</v>
      </c>
      <c r="R2118" t="s">
        <v>8316</v>
      </c>
      <c r="S2118" s="15">
        <f>(((I2118/60)/60)/24)+DATE(1970,1,1)</f>
        <v>42596.604826388888</v>
      </c>
    </row>
    <row r="2119" spans="1:19" ht="60" x14ac:dyDescent="0.25">
      <c r="A2119">
        <v>3621</v>
      </c>
      <c r="B2119" s="3" t="s">
        <v>3619</v>
      </c>
      <c r="C2119" s="3" t="s">
        <v>7731</v>
      </c>
      <c r="D2119" s="6">
        <v>3000</v>
      </c>
      <c r="E2119" s="8">
        <v>3292</v>
      </c>
      <c r="F2119" t="s">
        <v>8218</v>
      </c>
      <c r="G2119" t="s">
        <v>8223</v>
      </c>
      <c r="H2119" t="s">
        <v>8245</v>
      </c>
      <c r="I2119">
        <v>1475269200</v>
      </c>
      <c r="J2119">
        <v>1473200844</v>
      </c>
      <c r="K2119" t="b">
        <v>0</v>
      </c>
      <c r="L2119">
        <v>70</v>
      </c>
      <c r="M2119" t="b">
        <v>1</v>
      </c>
      <c r="N2119" t="s">
        <v>8269</v>
      </c>
      <c r="O2119">
        <f>ROUND(E2119/D2119*100,0)</f>
        <v>110</v>
      </c>
      <c r="P2119">
        <f>IFERROR(ROUND(E2119/L2119,2),0)</f>
        <v>47.03</v>
      </c>
      <c r="Q2119" s="10" t="s">
        <v>8315</v>
      </c>
      <c r="R2119" t="s">
        <v>8316</v>
      </c>
      <c r="S2119" s="15">
        <f>(((I2119/60)/60)/24)+DATE(1970,1,1)</f>
        <v>42643.875</v>
      </c>
    </row>
    <row r="2120" spans="1:19" ht="75" x14ac:dyDescent="0.25">
      <c r="A2120">
        <v>3624</v>
      </c>
      <c r="B2120" s="3" t="s">
        <v>3622</v>
      </c>
      <c r="C2120" s="3" t="s">
        <v>7734</v>
      </c>
      <c r="D2120" s="6">
        <v>3000</v>
      </c>
      <c r="E2120" s="8">
        <v>3148</v>
      </c>
      <c r="F2120" t="s">
        <v>8218</v>
      </c>
      <c r="G2120" t="s">
        <v>8223</v>
      </c>
      <c r="H2120" t="s">
        <v>8245</v>
      </c>
      <c r="I2120">
        <v>1471977290</v>
      </c>
      <c r="J2120">
        <v>1466793290</v>
      </c>
      <c r="K2120" t="b">
        <v>0</v>
      </c>
      <c r="L2120">
        <v>39</v>
      </c>
      <c r="M2120" t="b">
        <v>1</v>
      </c>
      <c r="N2120" t="s">
        <v>8269</v>
      </c>
      <c r="O2120">
        <f>ROUND(E2120/D2120*100,0)</f>
        <v>105</v>
      </c>
      <c r="P2120">
        <f>IFERROR(ROUND(E2120/L2120,2),0)</f>
        <v>80.72</v>
      </c>
      <c r="Q2120" s="10" t="s">
        <v>8315</v>
      </c>
      <c r="R2120" t="s">
        <v>8316</v>
      </c>
      <c r="S2120" s="15">
        <f>(((I2120/60)/60)/24)+DATE(1970,1,1)</f>
        <v>42605.774189814809</v>
      </c>
    </row>
    <row r="2121" spans="1:19" ht="60" x14ac:dyDescent="0.25">
      <c r="A2121">
        <v>3625</v>
      </c>
      <c r="B2121" s="3" t="s">
        <v>3623</v>
      </c>
      <c r="C2121" s="3" t="s">
        <v>7735</v>
      </c>
      <c r="D2121" s="6">
        <v>3000</v>
      </c>
      <c r="E2121" s="8">
        <v>3080</v>
      </c>
      <c r="F2121" t="s">
        <v>8218</v>
      </c>
      <c r="G2121" t="s">
        <v>8224</v>
      </c>
      <c r="H2121" t="s">
        <v>8246</v>
      </c>
      <c r="I2121">
        <v>1435851577</v>
      </c>
      <c r="J2121">
        <v>1433259577</v>
      </c>
      <c r="K2121" t="b">
        <v>0</v>
      </c>
      <c r="L2121">
        <v>78</v>
      </c>
      <c r="M2121" t="b">
        <v>1</v>
      </c>
      <c r="N2121" t="s">
        <v>8269</v>
      </c>
      <c r="O2121">
        <f>ROUND(E2121/D2121*100,0)</f>
        <v>103</v>
      </c>
      <c r="P2121">
        <f>IFERROR(ROUND(E2121/L2121,2),0)</f>
        <v>39.49</v>
      </c>
      <c r="Q2121" s="10" t="s">
        <v>8315</v>
      </c>
      <c r="R2121" t="s">
        <v>8316</v>
      </c>
      <c r="S2121" s="15">
        <f>(((I2121/60)/60)/24)+DATE(1970,1,1)</f>
        <v>42187.652511574073</v>
      </c>
    </row>
    <row r="2122" spans="1:19" ht="45" x14ac:dyDescent="0.25">
      <c r="A2122">
        <v>3659</v>
      </c>
      <c r="B2122" s="3" t="s">
        <v>3656</v>
      </c>
      <c r="C2122" s="3" t="s">
        <v>7769</v>
      </c>
      <c r="D2122" s="6">
        <v>3000</v>
      </c>
      <c r="E2122" s="8">
        <v>3061</v>
      </c>
      <c r="F2122" t="s">
        <v>8218</v>
      </c>
      <c r="G2122" t="s">
        <v>8223</v>
      </c>
      <c r="H2122" t="s">
        <v>8245</v>
      </c>
      <c r="I2122">
        <v>1426775940</v>
      </c>
      <c r="J2122">
        <v>1424414350</v>
      </c>
      <c r="K2122" t="b">
        <v>0</v>
      </c>
      <c r="L2122">
        <v>13</v>
      </c>
      <c r="M2122" t="b">
        <v>1</v>
      </c>
      <c r="N2122" t="s">
        <v>8269</v>
      </c>
      <c r="O2122">
        <f>ROUND(E2122/D2122*100,0)</f>
        <v>102</v>
      </c>
      <c r="P2122">
        <f>IFERROR(ROUND(E2122/L2122,2),0)</f>
        <v>235.46</v>
      </c>
      <c r="Q2122" s="10" t="s">
        <v>8315</v>
      </c>
      <c r="R2122" t="s">
        <v>8316</v>
      </c>
      <c r="S2122" s="15">
        <f>(((I2122/60)/60)/24)+DATE(1970,1,1)</f>
        <v>42082.610416666663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 s="15">
        <f>(((I2123/60)/60)/24)+DATE(1970,1,1)</f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 s="15">
        <f>(((I2124/60)/60)/24)+DATE(1970,1,1)</f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8331</v>
      </c>
      <c r="R2125" t="s">
        <v>8332</v>
      </c>
      <c r="S2125" s="15">
        <f>(((I2125/60)/60)/24)+DATE(1970,1,1)</f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 s="15">
        <f>(((I2126/60)/60)/24)+DATE(1970,1,1)</f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 s="15">
        <f>(((I2127/60)/60)/24)+DATE(1970,1,1)</f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 s="15">
        <f>(((I2128/60)/60)/24)+DATE(1970,1,1)</f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 s="15">
        <f>(((I2129/60)/60)/24)+DATE(1970,1,1)</f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 s="15">
        <f>(((I2130/60)/60)/24)+DATE(1970,1,1)</f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 s="15">
        <f>(((I2131/60)/60)/24)+DATE(1970,1,1)</f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 s="15">
        <f>(((I2132/60)/60)/24)+DATE(1970,1,1)</f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8331</v>
      </c>
      <c r="R2133" t="s">
        <v>8332</v>
      </c>
      <c r="S2133" s="15">
        <f>(((I2133/60)/60)/24)+DATE(1970,1,1)</f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 s="15">
        <f>(((I2134/60)/60)/24)+DATE(1970,1,1)</f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8331</v>
      </c>
      <c r="R2135" t="s">
        <v>8332</v>
      </c>
      <c r="S2135" s="15">
        <f>(((I2135/60)/60)/24)+DATE(1970,1,1)</f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 s="15">
        <f>(((I2136/60)/60)/24)+DATE(1970,1,1)</f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 s="15">
        <f>(((I2137/60)/60)/24)+DATE(1970,1,1)</f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 s="15">
        <f>(((I2138/60)/60)/24)+DATE(1970,1,1)</f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 s="15">
        <f>(((I2139/60)/60)/24)+DATE(1970,1,1)</f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8331</v>
      </c>
      <c r="R2140" t="s">
        <v>8332</v>
      </c>
      <c r="S2140" s="15">
        <f>(((I2140/60)/60)/24)+DATE(1970,1,1)</f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 s="15">
        <f>(((I2141/60)/60)/24)+DATE(1970,1,1)</f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 s="15">
        <f>(((I2142/60)/60)/24)+DATE(1970,1,1)</f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 s="15">
        <f>(((I2143/60)/60)/24)+DATE(1970,1,1)</f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 s="15">
        <f>(((I2144/60)/60)/24)+DATE(1970,1,1)</f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 s="15">
        <f>(((I2145/60)/60)/24)+DATE(1970,1,1)</f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 s="15">
        <f>(((I2146/60)/60)/24)+DATE(1970,1,1)</f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 s="15">
        <f>(((I2147/60)/60)/24)+DATE(1970,1,1)</f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 s="15">
        <f>(((I2148/60)/60)/24)+DATE(1970,1,1)</f>
        <v>42411.679513888885</v>
      </c>
    </row>
    <row r="2149" spans="1:19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 s="15">
        <f>(((I2149/60)/60)/24)+DATE(1970,1,1)</f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8331</v>
      </c>
      <c r="R2150" t="s">
        <v>8332</v>
      </c>
      <c r="S2150" s="15">
        <f>(((I2150/60)/60)/24)+DATE(1970,1,1)</f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 s="15">
        <f>(((I2151/60)/60)/24)+DATE(1970,1,1)</f>
        <v>40390</v>
      </c>
    </row>
    <row r="2152" spans="1:19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 s="15">
        <f>(((I2152/60)/60)/24)+DATE(1970,1,1)</f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 s="15">
        <f>(((I2153/60)/60)/24)+DATE(1970,1,1)</f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 s="15">
        <f>(((I2154/60)/60)/24)+DATE(1970,1,1)</f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 s="15">
        <f>(((I2155/60)/60)/24)+DATE(1970,1,1)</f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8331</v>
      </c>
      <c r="R2156" t="s">
        <v>8332</v>
      </c>
      <c r="S2156" s="15">
        <f>(((I2156/60)/60)/24)+DATE(1970,1,1)</f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 s="15">
        <f>(((I2157/60)/60)/24)+DATE(1970,1,1)</f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 s="15">
        <f>(((I2158/60)/60)/24)+DATE(1970,1,1)</f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 s="15">
        <f>(((I2159/60)/60)/24)+DATE(1970,1,1)</f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 s="15">
        <f>(((I2160/60)/60)/24)+DATE(1970,1,1)</f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 s="15">
        <f>(((I2161/60)/60)/24)+DATE(1970,1,1)</f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 s="15">
        <f>(((I2162/60)/60)/24)+DATE(1970,1,1)</f>
        <v>41048.711863425924</v>
      </c>
    </row>
    <row r="2163" spans="1:19" ht="60" x14ac:dyDescent="0.25">
      <c r="A2163">
        <v>3661</v>
      </c>
      <c r="B2163" s="3" t="s">
        <v>3658</v>
      </c>
      <c r="C2163" s="3" t="s">
        <v>7771</v>
      </c>
      <c r="D2163" s="6">
        <v>3000</v>
      </c>
      <c r="E2163" s="8">
        <v>3330</v>
      </c>
      <c r="F2163" t="s">
        <v>8218</v>
      </c>
      <c r="G2163" t="s">
        <v>8223</v>
      </c>
      <c r="H2163" t="s">
        <v>8245</v>
      </c>
      <c r="I2163">
        <v>1460260800</v>
      </c>
      <c r="J2163">
        <v>1458336672</v>
      </c>
      <c r="K2163" t="b">
        <v>0</v>
      </c>
      <c r="L2163">
        <v>36</v>
      </c>
      <c r="M2163" t="b">
        <v>1</v>
      </c>
      <c r="N2163" t="s">
        <v>8269</v>
      </c>
      <c r="O2163">
        <f>ROUND(E2163/D2163*100,0)</f>
        <v>111</v>
      </c>
      <c r="P2163">
        <f>IFERROR(ROUND(E2163/L2163,2),0)</f>
        <v>92.5</v>
      </c>
      <c r="Q2163" s="10" t="s">
        <v>8315</v>
      </c>
      <c r="R2163" t="s">
        <v>8316</v>
      </c>
      <c r="S2163" s="15">
        <f>(((I2163/60)/60)/24)+DATE(1970,1,1)</f>
        <v>42470.166666666672</v>
      </c>
    </row>
    <row r="2164" spans="1:19" ht="60" x14ac:dyDescent="0.25">
      <c r="A2164">
        <v>3667</v>
      </c>
      <c r="B2164" s="3" t="s">
        <v>3664</v>
      </c>
      <c r="C2164" s="3" t="s">
        <v>7777</v>
      </c>
      <c r="D2164" s="6">
        <v>3000</v>
      </c>
      <c r="E2164" s="8">
        <v>3095.11</v>
      </c>
      <c r="F2164" t="s">
        <v>8218</v>
      </c>
      <c r="G2164" t="s">
        <v>8224</v>
      </c>
      <c r="H2164" t="s">
        <v>8246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8269</v>
      </c>
      <c r="O2164">
        <f>ROUND(E2164/D2164*100,0)</f>
        <v>103</v>
      </c>
      <c r="P2164">
        <f>IFERROR(ROUND(E2164/L2164,2),0)</f>
        <v>53.36</v>
      </c>
      <c r="Q2164" s="10" t="s">
        <v>8315</v>
      </c>
      <c r="R2164" t="s">
        <v>8316</v>
      </c>
      <c r="S2164" s="15">
        <f>(((I2164/60)/60)/24)+DATE(1970,1,1)</f>
        <v>42203.970127314817</v>
      </c>
    </row>
    <row r="2165" spans="1:19" ht="60" x14ac:dyDescent="0.25">
      <c r="A2165">
        <v>3672</v>
      </c>
      <c r="B2165" s="3" t="s">
        <v>3669</v>
      </c>
      <c r="C2165" s="3" t="s">
        <v>7782</v>
      </c>
      <c r="D2165" s="6">
        <v>3000</v>
      </c>
      <c r="E2165" s="8">
        <v>3046</v>
      </c>
      <c r="F2165" t="s">
        <v>8218</v>
      </c>
      <c r="G2165" t="s">
        <v>8224</v>
      </c>
      <c r="H2165" t="s">
        <v>8246</v>
      </c>
      <c r="I2165">
        <v>1411771384</v>
      </c>
      <c r="J2165">
        <v>1409179384</v>
      </c>
      <c r="K2165" t="b">
        <v>0</v>
      </c>
      <c r="L2165">
        <v>57</v>
      </c>
      <c r="M2165" t="b">
        <v>1</v>
      </c>
      <c r="N2165" t="s">
        <v>8269</v>
      </c>
      <c r="O2165">
        <f>ROUND(E2165/D2165*100,0)</f>
        <v>102</v>
      </c>
      <c r="P2165">
        <f>IFERROR(ROUND(E2165/L2165,2),0)</f>
        <v>53.44</v>
      </c>
      <c r="Q2165" s="10" t="s">
        <v>8315</v>
      </c>
      <c r="R2165" t="s">
        <v>8316</v>
      </c>
      <c r="S2165" s="15">
        <f>(((I2165/60)/60)/24)+DATE(1970,1,1)</f>
        <v>41908.946574074071</v>
      </c>
    </row>
    <row r="2166" spans="1:19" ht="45" x14ac:dyDescent="0.25">
      <c r="A2166">
        <v>3680</v>
      </c>
      <c r="B2166" s="3" t="s">
        <v>3677</v>
      </c>
      <c r="C2166" s="3" t="s">
        <v>7790</v>
      </c>
      <c r="D2166" s="6">
        <v>3000</v>
      </c>
      <c r="E2166" s="8">
        <v>3383</v>
      </c>
      <c r="F2166" t="s">
        <v>8218</v>
      </c>
      <c r="G2166" t="s">
        <v>8223</v>
      </c>
      <c r="H2166" t="s">
        <v>8245</v>
      </c>
      <c r="I2166">
        <v>1475664834</v>
      </c>
      <c r="J2166">
        <v>1473850434</v>
      </c>
      <c r="K2166" t="b">
        <v>0</v>
      </c>
      <c r="L2166">
        <v>34</v>
      </c>
      <c r="M2166" t="b">
        <v>1</v>
      </c>
      <c r="N2166" t="s">
        <v>8269</v>
      </c>
      <c r="O2166">
        <f>ROUND(E2166/D2166*100,0)</f>
        <v>113</v>
      </c>
      <c r="P2166">
        <f>IFERROR(ROUND(E2166/L2166,2),0)</f>
        <v>99.5</v>
      </c>
      <c r="Q2166" s="10" t="s">
        <v>8315</v>
      </c>
      <c r="R2166" t="s">
        <v>8316</v>
      </c>
      <c r="S2166" s="15">
        <f>(((I2166/60)/60)/24)+DATE(1970,1,1)</f>
        <v>42648.454097222217</v>
      </c>
    </row>
    <row r="2167" spans="1:19" ht="45" x14ac:dyDescent="0.25">
      <c r="A2167">
        <v>3682</v>
      </c>
      <c r="B2167" s="3" t="s">
        <v>3679</v>
      </c>
      <c r="C2167" s="3" t="s">
        <v>7792</v>
      </c>
      <c r="D2167" s="6">
        <v>3000</v>
      </c>
      <c r="E2167" s="8">
        <v>4176</v>
      </c>
      <c r="F2167" t="s">
        <v>8218</v>
      </c>
      <c r="G2167" t="s">
        <v>8223</v>
      </c>
      <c r="H2167" t="s">
        <v>8245</v>
      </c>
      <c r="I2167">
        <v>1402901940</v>
      </c>
      <c r="J2167">
        <v>1399998418</v>
      </c>
      <c r="K2167" t="b">
        <v>0</v>
      </c>
      <c r="L2167">
        <v>67</v>
      </c>
      <c r="M2167" t="b">
        <v>1</v>
      </c>
      <c r="N2167" t="s">
        <v>8269</v>
      </c>
      <c r="O2167">
        <f>ROUND(E2167/D2167*100,0)</f>
        <v>139</v>
      </c>
      <c r="P2167">
        <f>IFERROR(ROUND(E2167/L2167,2),0)</f>
        <v>62.33</v>
      </c>
      <c r="Q2167" s="10" t="s">
        <v>8315</v>
      </c>
      <c r="R2167" t="s">
        <v>8316</v>
      </c>
      <c r="S2167" s="15">
        <f>(((I2167/60)/60)/24)+DATE(1970,1,1)</f>
        <v>41806.290972222225</v>
      </c>
    </row>
    <row r="2168" spans="1:19" ht="60" x14ac:dyDescent="0.25">
      <c r="A2168">
        <v>3688</v>
      </c>
      <c r="B2168" s="3" t="s">
        <v>3685</v>
      </c>
      <c r="C2168" s="3" t="s">
        <v>7798</v>
      </c>
      <c r="D2168" s="6">
        <v>3000</v>
      </c>
      <c r="E2168" s="8">
        <v>3275</v>
      </c>
      <c r="F2168" t="s">
        <v>8218</v>
      </c>
      <c r="G2168" t="s">
        <v>8224</v>
      </c>
      <c r="H2168" t="s">
        <v>8246</v>
      </c>
      <c r="I2168">
        <v>1407524004</v>
      </c>
      <c r="J2168">
        <v>1404932004</v>
      </c>
      <c r="K2168" t="b">
        <v>0</v>
      </c>
      <c r="L2168">
        <v>39</v>
      </c>
      <c r="M2168" t="b">
        <v>1</v>
      </c>
      <c r="N2168" t="s">
        <v>8269</v>
      </c>
      <c r="O2168">
        <f>ROUND(E2168/D2168*100,0)</f>
        <v>109</v>
      </c>
      <c r="P2168">
        <f>IFERROR(ROUND(E2168/L2168,2),0)</f>
        <v>83.97</v>
      </c>
      <c r="Q2168" s="10" t="s">
        <v>8315</v>
      </c>
      <c r="R2168" t="s">
        <v>8316</v>
      </c>
      <c r="S2168" s="15">
        <f>(((I2168/60)/60)/24)+DATE(1970,1,1)</f>
        <v>41859.787083333329</v>
      </c>
    </row>
    <row r="2169" spans="1:19" ht="60" x14ac:dyDescent="0.25">
      <c r="A2169">
        <v>3689</v>
      </c>
      <c r="B2169" s="3" t="s">
        <v>3686</v>
      </c>
      <c r="C2169" s="3" t="s">
        <v>7799</v>
      </c>
      <c r="D2169" s="6">
        <v>3000</v>
      </c>
      <c r="E2169" s="8">
        <v>3550</v>
      </c>
      <c r="F2169" t="s">
        <v>8218</v>
      </c>
      <c r="G2169" t="s">
        <v>8223</v>
      </c>
      <c r="H2169" t="s">
        <v>8245</v>
      </c>
      <c r="I2169">
        <v>1434925500</v>
      </c>
      <c r="J2169">
        <v>1432410639</v>
      </c>
      <c r="K2169" t="b">
        <v>0</v>
      </c>
      <c r="L2169">
        <v>62</v>
      </c>
      <c r="M2169" t="b">
        <v>1</v>
      </c>
      <c r="N2169" t="s">
        <v>8269</v>
      </c>
      <c r="O2169">
        <f>ROUND(E2169/D2169*100,0)</f>
        <v>118</v>
      </c>
      <c r="P2169">
        <f>IFERROR(ROUND(E2169/L2169,2),0)</f>
        <v>57.26</v>
      </c>
      <c r="Q2169" s="10" t="s">
        <v>8315</v>
      </c>
      <c r="R2169" t="s">
        <v>8316</v>
      </c>
      <c r="S2169" s="15">
        <f>(((I2169/60)/60)/24)+DATE(1970,1,1)</f>
        <v>42176.934027777781</v>
      </c>
    </row>
    <row r="2170" spans="1:19" ht="60" x14ac:dyDescent="0.25">
      <c r="A2170">
        <v>3702</v>
      </c>
      <c r="B2170" s="3" t="s">
        <v>3699</v>
      </c>
      <c r="C2170" s="3" t="s">
        <v>7812</v>
      </c>
      <c r="D2170" s="6">
        <v>3000</v>
      </c>
      <c r="E2170" s="8">
        <v>3275</v>
      </c>
      <c r="F2170" t="s">
        <v>8218</v>
      </c>
      <c r="G2170" t="s">
        <v>8224</v>
      </c>
      <c r="H2170" t="s">
        <v>8246</v>
      </c>
      <c r="I2170">
        <v>1468191540</v>
      </c>
      <c r="J2170">
        <v>1464958484</v>
      </c>
      <c r="K2170" t="b">
        <v>0</v>
      </c>
      <c r="L2170">
        <v>21</v>
      </c>
      <c r="M2170" t="b">
        <v>1</v>
      </c>
      <c r="N2170" t="s">
        <v>8269</v>
      </c>
      <c r="O2170">
        <f>ROUND(E2170/D2170*100,0)</f>
        <v>109</v>
      </c>
      <c r="P2170">
        <f>IFERROR(ROUND(E2170/L2170,2),0)</f>
        <v>155.94999999999999</v>
      </c>
      <c r="Q2170" s="10" t="s">
        <v>8315</v>
      </c>
      <c r="R2170" t="s">
        <v>8316</v>
      </c>
      <c r="S2170" s="15">
        <f>(((I2170/60)/60)/24)+DATE(1970,1,1)</f>
        <v>42561.957638888889</v>
      </c>
    </row>
    <row r="2171" spans="1:19" ht="60" x14ac:dyDescent="0.25">
      <c r="A2171">
        <v>3827</v>
      </c>
      <c r="B2171" s="3" t="s">
        <v>3824</v>
      </c>
      <c r="C2171" s="3" t="s">
        <v>7936</v>
      </c>
      <c r="D2171" s="6">
        <v>3000</v>
      </c>
      <c r="E2171" s="8">
        <v>4580</v>
      </c>
      <c r="F2171" t="s">
        <v>8218</v>
      </c>
      <c r="G2171" t="s">
        <v>8224</v>
      </c>
      <c r="H2171" t="s">
        <v>8246</v>
      </c>
      <c r="I2171">
        <v>1427414400</v>
      </c>
      <c r="J2171">
        <v>1422656201</v>
      </c>
      <c r="K2171" t="b">
        <v>0</v>
      </c>
      <c r="L2171">
        <v>65</v>
      </c>
      <c r="M2171" t="b">
        <v>1</v>
      </c>
      <c r="N2171" t="s">
        <v>8269</v>
      </c>
      <c r="O2171">
        <f>ROUND(E2171/D2171*100,0)</f>
        <v>153</v>
      </c>
      <c r="P2171">
        <f>IFERROR(ROUND(E2171/L2171,2),0)</f>
        <v>70.459999999999994</v>
      </c>
      <c r="Q2171" s="10" t="s">
        <v>8315</v>
      </c>
      <c r="R2171" t="s">
        <v>8316</v>
      </c>
      <c r="S2171" s="15">
        <f>(((I2171/60)/60)/24)+DATE(1970,1,1)</f>
        <v>42090</v>
      </c>
    </row>
    <row r="2172" spans="1:19" ht="60" x14ac:dyDescent="0.25">
      <c r="A2172">
        <v>3834</v>
      </c>
      <c r="B2172" s="3" t="s">
        <v>3831</v>
      </c>
      <c r="C2172" s="3" t="s">
        <v>7943</v>
      </c>
      <c r="D2172" s="6">
        <v>3000</v>
      </c>
      <c r="E2172" s="8">
        <v>3271</v>
      </c>
      <c r="F2172" t="s">
        <v>8218</v>
      </c>
      <c r="G2172" t="s">
        <v>8224</v>
      </c>
      <c r="H2172" t="s">
        <v>8246</v>
      </c>
      <c r="I2172">
        <v>1434624067</v>
      </c>
      <c r="J2172">
        <v>1432032067</v>
      </c>
      <c r="K2172" t="b">
        <v>0</v>
      </c>
      <c r="L2172">
        <v>57</v>
      </c>
      <c r="M2172" t="b">
        <v>1</v>
      </c>
      <c r="N2172" t="s">
        <v>8269</v>
      </c>
      <c r="O2172">
        <f>ROUND(E2172/D2172*100,0)</f>
        <v>109</v>
      </c>
      <c r="P2172">
        <f>IFERROR(ROUND(E2172/L2172,2),0)</f>
        <v>57.39</v>
      </c>
      <c r="Q2172" s="10" t="s">
        <v>8315</v>
      </c>
      <c r="R2172" t="s">
        <v>8316</v>
      </c>
      <c r="S2172" s="15">
        <f>(((I2172/60)/60)/24)+DATE(1970,1,1)</f>
        <v>42173.445219907408</v>
      </c>
    </row>
    <row r="2173" spans="1:19" ht="60" x14ac:dyDescent="0.25">
      <c r="A2173">
        <v>2932</v>
      </c>
      <c r="B2173" s="3" t="s">
        <v>2932</v>
      </c>
      <c r="C2173" s="3" t="s">
        <v>7042</v>
      </c>
      <c r="D2173" s="6">
        <v>3100</v>
      </c>
      <c r="E2173" s="8">
        <v>3258</v>
      </c>
      <c r="F2173" t="s">
        <v>8218</v>
      </c>
      <c r="G2173" t="s">
        <v>8225</v>
      </c>
      <c r="H2173" t="s">
        <v>8247</v>
      </c>
      <c r="I2173">
        <v>1424516400</v>
      </c>
      <c r="J2173">
        <v>1421812637</v>
      </c>
      <c r="K2173" t="b">
        <v>0</v>
      </c>
      <c r="L2173">
        <v>38</v>
      </c>
      <c r="M2173" t="b">
        <v>1</v>
      </c>
      <c r="N2173" t="s">
        <v>8303</v>
      </c>
      <c r="O2173">
        <f>ROUND(E2173/D2173*100,0)</f>
        <v>105</v>
      </c>
      <c r="P2173">
        <f>IFERROR(ROUND(E2173/L2173,2),0)</f>
        <v>85.74</v>
      </c>
      <c r="Q2173" s="10" t="s">
        <v>8315</v>
      </c>
      <c r="R2173" t="s">
        <v>8357</v>
      </c>
      <c r="S2173" s="15">
        <f>(((I2173/60)/60)/24)+DATE(1970,1,1)</f>
        <v>42056.458333333328</v>
      </c>
    </row>
    <row r="2174" spans="1:19" ht="30" x14ac:dyDescent="0.25">
      <c r="A2174">
        <v>3223</v>
      </c>
      <c r="B2174" s="3" t="s">
        <v>3223</v>
      </c>
      <c r="C2174" s="3" t="s">
        <v>7333</v>
      </c>
      <c r="D2174" s="6">
        <v>3100</v>
      </c>
      <c r="E2174" s="8">
        <v>3395</v>
      </c>
      <c r="F2174" t="s">
        <v>8218</v>
      </c>
      <c r="G2174" t="s">
        <v>8223</v>
      </c>
      <c r="H2174" t="s">
        <v>8245</v>
      </c>
      <c r="I2174">
        <v>1440100976</v>
      </c>
      <c r="J2174">
        <v>1437508976</v>
      </c>
      <c r="K2174" t="b">
        <v>1</v>
      </c>
      <c r="L2174">
        <v>74</v>
      </c>
      <c r="M2174" t="b">
        <v>1</v>
      </c>
      <c r="N2174" t="s">
        <v>8269</v>
      </c>
      <c r="O2174">
        <f>ROUND(E2174/D2174*100,0)</f>
        <v>110</v>
      </c>
      <c r="P2174">
        <f>IFERROR(ROUND(E2174/L2174,2),0)</f>
        <v>45.88</v>
      </c>
      <c r="Q2174" s="10" t="s">
        <v>8315</v>
      </c>
      <c r="R2174" t="s">
        <v>8316</v>
      </c>
      <c r="S2174" s="15">
        <f>(((I2174/60)/60)/24)+DATE(1970,1,1)</f>
        <v>42236.835370370376</v>
      </c>
    </row>
    <row r="2175" spans="1:19" ht="45" x14ac:dyDescent="0.25">
      <c r="A2175">
        <v>98</v>
      </c>
      <c r="B2175" s="3" t="s">
        <v>100</v>
      </c>
      <c r="C2175" s="3" t="s">
        <v>4209</v>
      </c>
      <c r="D2175" s="6">
        <v>3200</v>
      </c>
      <c r="E2175" s="8">
        <v>3400</v>
      </c>
      <c r="F2175" t="s">
        <v>8218</v>
      </c>
      <c r="G2175" t="s">
        <v>8223</v>
      </c>
      <c r="H2175" t="s">
        <v>8245</v>
      </c>
      <c r="I2175">
        <v>1354923000</v>
      </c>
      <c r="J2175">
        <v>1351796674</v>
      </c>
      <c r="K2175" t="b">
        <v>0</v>
      </c>
      <c r="L2175">
        <v>60</v>
      </c>
      <c r="M2175" t="b">
        <v>1</v>
      </c>
      <c r="N2175" t="s">
        <v>8264</v>
      </c>
      <c r="O2175">
        <f>ROUND(E2175/D2175*100,0)</f>
        <v>106</v>
      </c>
      <c r="P2175">
        <f>IFERROR(ROUND(E2175/L2175,2),0)</f>
        <v>56.67</v>
      </c>
      <c r="Q2175" s="10" t="s">
        <v>8308</v>
      </c>
      <c r="R2175" t="s">
        <v>8310</v>
      </c>
      <c r="S2175" s="15">
        <f>(((I2175/60)/60)/24)+DATE(1970,1,1)</f>
        <v>41250.979166666664</v>
      </c>
    </row>
    <row r="2176" spans="1:19" ht="45" x14ac:dyDescent="0.25">
      <c r="A2176">
        <v>1929</v>
      </c>
      <c r="B2176" s="3" t="s">
        <v>1930</v>
      </c>
      <c r="C2176" s="3" t="s">
        <v>6039</v>
      </c>
      <c r="D2176" s="6">
        <v>3200</v>
      </c>
      <c r="E2176" s="8">
        <v>3210</v>
      </c>
      <c r="F2176" t="s">
        <v>8218</v>
      </c>
      <c r="G2176" t="s">
        <v>8223</v>
      </c>
      <c r="H2176" t="s">
        <v>8245</v>
      </c>
      <c r="I2176">
        <v>1309825866</v>
      </c>
      <c r="J2176">
        <v>1306197066</v>
      </c>
      <c r="K2176" t="b">
        <v>0</v>
      </c>
      <c r="L2176">
        <v>75</v>
      </c>
      <c r="M2176" t="b">
        <v>1</v>
      </c>
      <c r="N2176" t="s">
        <v>8277</v>
      </c>
      <c r="O2176">
        <f>ROUND(E2176/D2176*100,0)</f>
        <v>100</v>
      </c>
      <c r="P2176">
        <f>IFERROR(ROUND(E2176/L2176,2),0)</f>
        <v>42.8</v>
      </c>
      <c r="Q2176" s="10" t="s">
        <v>8323</v>
      </c>
      <c r="R2176" t="s">
        <v>8327</v>
      </c>
      <c r="S2176" s="15">
        <f>(((I2176/60)/60)/24)+DATE(1970,1,1)</f>
        <v>40729.021597222221</v>
      </c>
    </row>
    <row r="2177" spans="1:19" ht="45" x14ac:dyDescent="0.25">
      <c r="A2177">
        <v>2476</v>
      </c>
      <c r="B2177" s="3" t="s">
        <v>2477</v>
      </c>
      <c r="C2177" s="3" t="s">
        <v>6586</v>
      </c>
      <c r="D2177" s="6">
        <v>3200</v>
      </c>
      <c r="E2177" s="8">
        <v>3360.72</v>
      </c>
      <c r="F2177" t="s">
        <v>8218</v>
      </c>
      <c r="G2177" t="s">
        <v>8223</v>
      </c>
      <c r="H2177" t="s">
        <v>8245</v>
      </c>
      <c r="I2177">
        <v>1415004770</v>
      </c>
      <c r="J2177">
        <v>1412149970</v>
      </c>
      <c r="K2177" t="b">
        <v>0</v>
      </c>
      <c r="L2177">
        <v>55</v>
      </c>
      <c r="M2177" t="b">
        <v>1</v>
      </c>
      <c r="N2177" t="s">
        <v>8277</v>
      </c>
      <c r="O2177">
        <f>ROUND(E2177/D2177*100,0)</f>
        <v>105</v>
      </c>
      <c r="P2177">
        <f>IFERROR(ROUND(E2177/L2177,2),0)</f>
        <v>61.1</v>
      </c>
      <c r="Q2177" s="10" t="s">
        <v>8323</v>
      </c>
      <c r="R2177" t="s">
        <v>8327</v>
      </c>
      <c r="S2177" s="15">
        <f>(((I2177/60)/60)/24)+DATE(1970,1,1)</f>
        <v>41946.370023148149</v>
      </c>
    </row>
    <row r="2178" spans="1:19" ht="60" x14ac:dyDescent="0.25">
      <c r="A2178">
        <v>2971</v>
      </c>
      <c r="B2178" s="3" t="s">
        <v>2971</v>
      </c>
      <c r="C2178" s="3" t="s">
        <v>7081</v>
      </c>
      <c r="D2178" s="6">
        <v>3200</v>
      </c>
      <c r="E2178" s="8">
        <v>3205</v>
      </c>
      <c r="F2178" t="s">
        <v>8218</v>
      </c>
      <c r="G2178" t="s">
        <v>8223</v>
      </c>
      <c r="H2178" t="s">
        <v>8245</v>
      </c>
      <c r="I2178">
        <v>1409500078</v>
      </c>
      <c r="J2178">
        <v>1406908078</v>
      </c>
      <c r="K2178" t="b">
        <v>0</v>
      </c>
      <c r="L2178">
        <v>43</v>
      </c>
      <c r="M2178" t="b">
        <v>1</v>
      </c>
      <c r="N2178" t="s">
        <v>8269</v>
      </c>
      <c r="O2178">
        <f>ROUND(E2178/D2178*100,0)</f>
        <v>100</v>
      </c>
      <c r="P2178">
        <f>IFERROR(ROUND(E2178/L2178,2),0)</f>
        <v>74.53</v>
      </c>
      <c r="Q2178" s="10" t="s">
        <v>8315</v>
      </c>
      <c r="R2178" t="s">
        <v>8316</v>
      </c>
      <c r="S2178" s="15">
        <f>(((I2178/60)/60)/24)+DATE(1970,1,1)</f>
        <v>41882.658310185187</v>
      </c>
    </row>
    <row r="2179" spans="1:19" ht="60" x14ac:dyDescent="0.25">
      <c r="A2179">
        <v>3186</v>
      </c>
      <c r="B2179" s="3" t="s">
        <v>3186</v>
      </c>
      <c r="C2179" s="3" t="s">
        <v>7296</v>
      </c>
      <c r="D2179" s="6">
        <v>3200</v>
      </c>
      <c r="E2179" s="8">
        <v>3270</v>
      </c>
      <c r="F2179" t="s">
        <v>8218</v>
      </c>
      <c r="G2179" t="s">
        <v>8224</v>
      </c>
      <c r="H2179" t="s">
        <v>8246</v>
      </c>
      <c r="I2179">
        <v>1410901200</v>
      </c>
      <c r="J2179">
        <v>1408313438</v>
      </c>
      <c r="K2179" t="b">
        <v>1</v>
      </c>
      <c r="L2179">
        <v>70</v>
      </c>
      <c r="M2179" t="b">
        <v>1</v>
      </c>
      <c r="N2179" t="s">
        <v>8269</v>
      </c>
      <c r="O2179">
        <f>ROUND(E2179/D2179*100,0)</f>
        <v>102</v>
      </c>
      <c r="P2179">
        <f>IFERROR(ROUND(E2179/L2179,2),0)</f>
        <v>46.71</v>
      </c>
      <c r="Q2179" s="10" t="s">
        <v>8315</v>
      </c>
      <c r="R2179" t="s">
        <v>8316</v>
      </c>
      <c r="S2179" s="15">
        <f>(((I2179/60)/60)/24)+DATE(1970,1,1)</f>
        <v>41898.875</v>
      </c>
    </row>
    <row r="2180" spans="1:19" ht="60" x14ac:dyDescent="0.25">
      <c r="A2180">
        <v>3560</v>
      </c>
      <c r="B2180" s="3" t="s">
        <v>3559</v>
      </c>
      <c r="C2180" s="3" t="s">
        <v>7670</v>
      </c>
      <c r="D2180" s="6">
        <v>3200</v>
      </c>
      <c r="E2180" s="8">
        <v>3470</v>
      </c>
      <c r="F2180" t="s">
        <v>8218</v>
      </c>
      <c r="G2180" t="s">
        <v>8228</v>
      </c>
      <c r="H2180" t="s">
        <v>8250</v>
      </c>
      <c r="I2180">
        <v>1432694700</v>
      </c>
      <c r="J2180">
        <v>1429651266</v>
      </c>
      <c r="K2180" t="b">
        <v>0</v>
      </c>
      <c r="L2180">
        <v>74</v>
      </c>
      <c r="M2180" t="b">
        <v>1</v>
      </c>
      <c r="N2180" t="s">
        <v>8269</v>
      </c>
      <c r="O2180">
        <f>ROUND(E2180/D2180*100,0)</f>
        <v>108</v>
      </c>
      <c r="P2180">
        <f>IFERROR(ROUND(E2180/L2180,2),0)</f>
        <v>46.89</v>
      </c>
      <c r="Q2180" s="10" t="s">
        <v>8315</v>
      </c>
      <c r="R2180" t="s">
        <v>8316</v>
      </c>
      <c r="S2180" s="15">
        <f>(((I2180/60)/60)/24)+DATE(1970,1,1)</f>
        <v>42151.114583333328</v>
      </c>
    </row>
    <row r="2181" spans="1:19" ht="60" x14ac:dyDescent="0.25">
      <c r="A2181">
        <v>119</v>
      </c>
      <c r="B2181" s="3" t="s">
        <v>121</v>
      </c>
      <c r="C2181" s="3" t="s">
        <v>4230</v>
      </c>
      <c r="D2181" s="6">
        <v>3250</v>
      </c>
      <c r="E2181" s="8">
        <v>3398.1</v>
      </c>
      <c r="F2181" t="s">
        <v>8218</v>
      </c>
      <c r="G2181" t="s">
        <v>8223</v>
      </c>
      <c r="H2181" t="s">
        <v>8245</v>
      </c>
      <c r="I2181">
        <v>1313276400</v>
      </c>
      <c r="J2181">
        <v>1310693986</v>
      </c>
      <c r="K2181" t="b">
        <v>0</v>
      </c>
      <c r="L2181">
        <v>37</v>
      </c>
      <c r="M2181" t="b">
        <v>1</v>
      </c>
      <c r="N2181" t="s">
        <v>8264</v>
      </c>
      <c r="O2181">
        <f>ROUND(E2181/D2181*100,0)</f>
        <v>105</v>
      </c>
      <c r="P2181">
        <f>IFERROR(ROUND(E2181/L2181,2),0)</f>
        <v>91.84</v>
      </c>
      <c r="Q2181" s="10" t="s">
        <v>8308</v>
      </c>
      <c r="R2181" t="s">
        <v>8310</v>
      </c>
      <c r="S2181" s="15">
        <f>(((I2181/60)/60)/24)+DATE(1970,1,1)</f>
        <v>40768.958333333336</v>
      </c>
    </row>
    <row r="2182" spans="1:19" ht="60" x14ac:dyDescent="0.25">
      <c r="A2182">
        <v>536</v>
      </c>
      <c r="B2182" s="3" t="s">
        <v>537</v>
      </c>
      <c r="C2182" s="3" t="s">
        <v>4646</v>
      </c>
      <c r="D2182" s="6">
        <v>3300</v>
      </c>
      <c r="E2182" s="8">
        <v>3902.5</v>
      </c>
      <c r="F2182" t="s">
        <v>8218</v>
      </c>
      <c r="G2182" t="s">
        <v>8224</v>
      </c>
      <c r="H2182" t="s">
        <v>8246</v>
      </c>
      <c r="I2182">
        <v>1438624800</v>
      </c>
      <c r="J2182">
        <v>1435133807</v>
      </c>
      <c r="K2182" t="b">
        <v>0</v>
      </c>
      <c r="L2182">
        <v>39</v>
      </c>
      <c r="M2182" t="b">
        <v>1</v>
      </c>
      <c r="N2182" t="s">
        <v>8269</v>
      </c>
      <c r="O2182">
        <f>ROUND(E2182/D2182*100,0)</f>
        <v>118</v>
      </c>
      <c r="P2182">
        <f>IFERROR(ROUND(E2182/L2182,2),0)</f>
        <v>100.06</v>
      </c>
      <c r="Q2182" s="10" t="s">
        <v>8315</v>
      </c>
      <c r="R2182" t="s">
        <v>8316</v>
      </c>
      <c r="S2182" s="15">
        <f>(((I2182/60)/60)/24)+DATE(1970,1,1)</f>
        <v>42219.75</v>
      </c>
    </row>
    <row r="2183" spans="1:19" ht="45" x14ac:dyDescent="0.25">
      <c r="A2183">
        <v>1260</v>
      </c>
      <c r="B2183" s="3" t="s">
        <v>1261</v>
      </c>
      <c r="C2183" s="3" t="s">
        <v>5370</v>
      </c>
      <c r="D2183" s="6">
        <v>3300</v>
      </c>
      <c r="E2183" s="8">
        <v>3751</v>
      </c>
      <c r="F2183" t="s">
        <v>8218</v>
      </c>
      <c r="G2183" t="s">
        <v>8223</v>
      </c>
      <c r="H2183" t="s">
        <v>8245</v>
      </c>
      <c r="I2183">
        <v>1393445620</v>
      </c>
      <c r="J2183">
        <v>1390853620</v>
      </c>
      <c r="K2183" t="b">
        <v>1</v>
      </c>
      <c r="L2183">
        <v>74</v>
      </c>
      <c r="M2183" t="b">
        <v>1</v>
      </c>
      <c r="N2183" t="s">
        <v>8274</v>
      </c>
      <c r="O2183">
        <f>ROUND(E2183/D2183*100,0)</f>
        <v>114</v>
      </c>
      <c r="P2183">
        <f>IFERROR(ROUND(E2183/L2183,2),0)</f>
        <v>50.69</v>
      </c>
      <c r="Q2183" s="10" t="s">
        <v>8323</v>
      </c>
      <c r="R2183" t="s">
        <v>8324</v>
      </c>
      <c r="S2183" s="15">
        <f>(((I2183/60)/60)/24)+DATE(1970,1,1)</f>
        <v>41696.842824074076</v>
      </c>
    </row>
    <row r="2184" spans="1:19" ht="45" x14ac:dyDescent="0.25">
      <c r="A2184">
        <v>2262</v>
      </c>
      <c r="B2184" s="3" t="s">
        <v>2263</v>
      </c>
      <c r="C2184" s="3" t="s">
        <v>6372</v>
      </c>
      <c r="D2184" s="6">
        <v>3300</v>
      </c>
      <c r="E2184" s="8">
        <v>5087</v>
      </c>
      <c r="F2184" t="s">
        <v>8218</v>
      </c>
      <c r="G2184" t="s">
        <v>8223</v>
      </c>
      <c r="H2184" t="s">
        <v>8245</v>
      </c>
      <c r="I2184">
        <v>1416268800</v>
      </c>
      <c r="J2184">
        <v>1413295358</v>
      </c>
      <c r="K2184" t="b">
        <v>0</v>
      </c>
      <c r="L2184">
        <v>181</v>
      </c>
      <c r="M2184" t="b">
        <v>1</v>
      </c>
      <c r="N2184" t="s">
        <v>8295</v>
      </c>
      <c r="O2184">
        <f>ROUND(E2184/D2184*100,0)</f>
        <v>154</v>
      </c>
      <c r="P2184">
        <f>IFERROR(ROUND(E2184/L2184,2),0)</f>
        <v>28.1</v>
      </c>
      <c r="Q2184" s="10" t="s">
        <v>8331</v>
      </c>
      <c r="R2184" t="s">
        <v>8349</v>
      </c>
      <c r="S2184" s="15">
        <f>(((I2184/60)/60)/24)+DATE(1970,1,1)</f>
        <v>41961</v>
      </c>
    </row>
    <row r="2185" spans="1:19" ht="45" x14ac:dyDescent="0.25">
      <c r="A2185">
        <v>3261</v>
      </c>
      <c r="B2185" s="3" t="s">
        <v>3261</v>
      </c>
      <c r="C2185" s="3" t="s">
        <v>7371</v>
      </c>
      <c r="D2185" s="6">
        <v>3300</v>
      </c>
      <c r="E2185" s="8">
        <v>3315</v>
      </c>
      <c r="F2185" t="s">
        <v>8218</v>
      </c>
      <c r="G2185" t="s">
        <v>8223</v>
      </c>
      <c r="H2185" t="s">
        <v>8245</v>
      </c>
      <c r="I2185">
        <v>1437067476</v>
      </c>
      <c r="J2185">
        <v>1434475476</v>
      </c>
      <c r="K2185" t="b">
        <v>1</v>
      </c>
      <c r="L2185">
        <v>49</v>
      </c>
      <c r="M2185" t="b">
        <v>1</v>
      </c>
      <c r="N2185" t="s">
        <v>8269</v>
      </c>
      <c r="O2185">
        <f>ROUND(E2185/D2185*100,0)</f>
        <v>100</v>
      </c>
      <c r="P2185">
        <f>IFERROR(ROUND(E2185/L2185,2),0)</f>
        <v>67.650000000000006</v>
      </c>
      <c r="Q2185" s="10" t="s">
        <v>8315</v>
      </c>
      <c r="R2185" t="s">
        <v>8316</v>
      </c>
      <c r="S2185" s="15">
        <f>(((I2185/60)/60)/24)+DATE(1970,1,1)</f>
        <v>42201.725416666668</v>
      </c>
    </row>
    <row r="2186" spans="1:19" ht="60" x14ac:dyDescent="0.25">
      <c r="A2186">
        <v>3322</v>
      </c>
      <c r="B2186" s="3" t="s">
        <v>3322</v>
      </c>
      <c r="C2186" s="3" t="s">
        <v>7432</v>
      </c>
      <c r="D2186" s="6">
        <v>3300</v>
      </c>
      <c r="E2186" s="8">
        <v>3350</v>
      </c>
      <c r="F2186" t="s">
        <v>8218</v>
      </c>
      <c r="G2186" t="s">
        <v>8223</v>
      </c>
      <c r="H2186" t="s">
        <v>8245</v>
      </c>
      <c r="I2186">
        <v>1466567700</v>
      </c>
      <c r="J2186">
        <v>1464653696</v>
      </c>
      <c r="K2186" t="b">
        <v>0</v>
      </c>
      <c r="L2186">
        <v>23</v>
      </c>
      <c r="M2186" t="b">
        <v>1</v>
      </c>
      <c r="N2186" t="s">
        <v>8269</v>
      </c>
      <c r="O2186">
        <f>ROUND(E2186/D2186*100,0)</f>
        <v>102</v>
      </c>
      <c r="P2186">
        <f>IFERROR(ROUND(E2186/L2186,2),0)</f>
        <v>145.65</v>
      </c>
      <c r="Q2186" s="10" t="s">
        <v>8315</v>
      </c>
      <c r="R2186" t="s">
        <v>8316</v>
      </c>
      <c r="S2186" s="15">
        <f>(((I2186/60)/60)/24)+DATE(1970,1,1)</f>
        <v>42543.163194444445</v>
      </c>
    </row>
    <row r="2187" spans="1:19" ht="60" x14ac:dyDescent="0.25">
      <c r="A2187">
        <v>3526</v>
      </c>
      <c r="B2187" s="3" t="s">
        <v>3525</v>
      </c>
      <c r="C2187" s="3" t="s">
        <v>7636</v>
      </c>
      <c r="D2187" s="6">
        <v>3300</v>
      </c>
      <c r="E2187" s="8">
        <v>3366</v>
      </c>
      <c r="F2187" t="s">
        <v>8218</v>
      </c>
      <c r="G2187" t="s">
        <v>8223</v>
      </c>
      <c r="H2187" t="s">
        <v>8245</v>
      </c>
      <c r="I2187">
        <v>1461823140</v>
      </c>
      <c r="J2187">
        <v>1459411371</v>
      </c>
      <c r="K2187" t="b">
        <v>0</v>
      </c>
      <c r="L2187">
        <v>34</v>
      </c>
      <c r="M2187" t="b">
        <v>1</v>
      </c>
      <c r="N2187" t="s">
        <v>8269</v>
      </c>
      <c r="O2187">
        <f>ROUND(E2187/D2187*100,0)</f>
        <v>102</v>
      </c>
      <c r="P2187">
        <f>IFERROR(ROUND(E2187/L2187,2),0)</f>
        <v>99</v>
      </c>
      <c r="Q2187" s="10" t="s">
        <v>8315</v>
      </c>
      <c r="R2187" t="s">
        <v>8316</v>
      </c>
      <c r="S2187" s="15">
        <f>(((I2187/60)/60)/24)+DATE(1970,1,1)</f>
        <v>42488.249305555553</v>
      </c>
    </row>
    <row r="2188" spans="1:19" ht="30" x14ac:dyDescent="0.25">
      <c r="A2188">
        <v>3720</v>
      </c>
      <c r="B2188" s="3" t="s">
        <v>3717</v>
      </c>
      <c r="C2188" s="3" t="s">
        <v>7830</v>
      </c>
      <c r="D2188" s="6">
        <v>3300</v>
      </c>
      <c r="E2188" s="8">
        <v>3449</v>
      </c>
      <c r="F2188" t="s">
        <v>8218</v>
      </c>
      <c r="G2188" t="s">
        <v>8223</v>
      </c>
      <c r="H2188" t="s">
        <v>8245</v>
      </c>
      <c r="I2188">
        <v>1435881006</v>
      </c>
      <c r="J2188">
        <v>1433980206</v>
      </c>
      <c r="K2188" t="b">
        <v>0</v>
      </c>
      <c r="L2188">
        <v>40</v>
      </c>
      <c r="M2188" t="b">
        <v>1</v>
      </c>
      <c r="N2188" t="s">
        <v>8269</v>
      </c>
      <c r="O2188">
        <f>ROUND(E2188/D2188*100,0)</f>
        <v>105</v>
      </c>
      <c r="P2188">
        <f>IFERROR(ROUND(E2188/L2188,2),0)</f>
        <v>86.23</v>
      </c>
      <c r="Q2188" s="10" t="s">
        <v>8315</v>
      </c>
      <c r="R2188" t="s">
        <v>8316</v>
      </c>
      <c r="S2188" s="15">
        <f>(((I2188/60)/60)/24)+DATE(1970,1,1)</f>
        <v>42187.993125000001</v>
      </c>
    </row>
    <row r="2189" spans="1:19" ht="60" x14ac:dyDescent="0.25">
      <c r="A2189">
        <v>1882</v>
      </c>
      <c r="B2189" s="3" t="s">
        <v>1883</v>
      </c>
      <c r="C2189" s="3" t="s">
        <v>5992</v>
      </c>
      <c r="D2189" s="6">
        <v>3350</v>
      </c>
      <c r="E2189" s="8">
        <v>3380</v>
      </c>
      <c r="F2189" t="s">
        <v>8218</v>
      </c>
      <c r="G2189" t="s">
        <v>8223</v>
      </c>
      <c r="H2189" t="s">
        <v>8245</v>
      </c>
      <c r="I2189">
        <v>1341964080</v>
      </c>
      <c r="J2189">
        <v>1339109212</v>
      </c>
      <c r="K2189" t="b">
        <v>0</v>
      </c>
      <c r="L2189">
        <v>81</v>
      </c>
      <c r="M2189" t="b">
        <v>1</v>
      </c>
      <c r="N2189" t="s">
        <v>8277</v>
      </c>
      <c r="O2189">
        <f>ROUND(E2189/D2189*100,0)</f>
        <v>101</v>
      </c>
      <c r="P2189">
        <f>IFERROR(ROUND(E2189/L2189,2),0)</f>
        <v>41.73</v>
      </c>
      <c r="Q2189" s="10" t="s">
        <v>8323</v>
      </c>
      <c r="R2189" t="s">
        <v>8327</v>
      </c>
      <c r="S2189" s="15">
        <f>(((I2189/60)/60)/24)+DATE(1970,1,1)</f>
        <v>41100.991666666669</v>
      </c>
    </row>
    <row r="2190" spans="1:19" ht="60" x14ac:dyDescent="0.25">
      <c r="A2190">
        <v>3341</v>
      </c>
      <c r="B2190" s="3" t="s">
        <v>3341</v>
      </c>
      <c r="C2190" s="3" t="s">
        <v>7451</v>
      </c>
      <c r="D2190" s="6">
        <v>3350</v>
      </c>
      <c r="E2190" s="8">
        <v>3350</v>
      </c>
      <c r="F2190" t="s">
        <v>8218</v>
      </c>
      <c r="G2190" t="s">
        <v>8224</v>
      </c>
      <c r="H2190" t="s">
        <v>8246</v>
      </c>
      <c r="I2190">
        <v>1465750800</v>
      </c>
      <c r="J2190">
        <v>1463771421</v>
      </c>
      <c r="K2190" t="b">
        <v>0</v>
      </c>
      <c r="L2190">
        <v>28</v>
      </c>
      <c r="M2190" t="b">
        <v>1</v>
      </c>
      <c r="N2190" t="s">
        <v>8269</v>
      </c>
      <c r="O2190">
        <f>ROUND(E2190/D2190*100,0)</f>
        <v>100</v>
      </c>
      <c r="P2190">
        <f>IFERROR(ROUND(E2190/L2190,2),0)</f>
        <v>119.64</v>
      </c>
      <c r="Q2190" s="10" t="s">
        <v>8315</v>
      </c>
      <c r="R2190" t="s">
        <v>8316</v>
      </c>
      <c r="S2190" s="15">
        <f>(((I2190/60)/60)/24)+DATE(1970,1,1)</f>
        <v>42533.708333333328</v>
      </c>
    </row>
    <row r="2191" spans="1:19" ht="45" x14ac:dyDescent="0.25">
      <c r="A2191">
        <v>3483</v>
      </c>
      <c r="B2191" s="3" t="s">
        <v>3482</v>
      </c>
      <c r="C2191" s="3" t="s">
        <v>7593</v>
      </c>
      <c r="D2191" s="6">
        <v>3350</v>
      </c>
      <c r="E2191" s="8">
        <v>5358</v>
      </c>
      <c r="F2191" t="s">
        <v>8218</v>
      </c>
      <c r="G2191" t="s">
        <v>8223</v>
      </c>
      <c r="H2191" t="s">
        <v>8245</v>
      </c>
      <c r="I2191">
        <v>1404403381</v>
      </c>
      <c r="J2191">
        <v>1401811381</v>
      </c>
      <c r="K2191" t="b">
        <v>0</v>
      </c>
      <c r="L2191">
        <v>133</v>
      </c>
      <c r="M2191" t="b">
        <v>1</v>
      </c>
      <c r="N2191" t="s">
        <v>8269</v>
      </c>
      <c r="O2191">
        <f>ROUND(E2191/D2191*100,0)</f>
        <v>160</v>
      </c>
      <c r="P2191">
        <f>IFERROR(ROUND(E2191/L2191,2),0)</f>
        <v>40.29</v>
      </c>
      <c r="Q2191" s="10" t="s">
        <v>8315</v>
      </c>
      <c r="R2191" t="s">
        <v>8316</v>
      </c>
      <c r="S2191" s="15">
        <f>(((I2191/60)/60)/24)+DATE(1970,1,1)</f>
        <v>41823.668761574074</v>
      </c>
    </row>
    <row r="2192" spans="1:19" ht="30" x14ac:dyDescent="0.25">
      <c r="A2192">
        <v>304</v>
      </c>
      <c r="B2192" s="3" t="s">
        <v>305</v>
      </c>
      <c r="C2192" s="3" t="s">
        <v>4414</v>
      </c>
      <c r="D2192" s="6">
        <v>3400</v>
      </c>
      <c r="E2192" s="8">
        <v>7876</v>
      </c>
      <c r="F2192" t="s">
        <v>8218</v>
      </c>
      <c r="G2192" t="s">
        <v>8223</v>
      </c>
      <c r="H2192" t="s">
        <v>8245</v>
      </c>
      <c r="I2192">
        <v>1346464800</v>
      </c>
      <c r="J2192">
        <v>1343096197</v>
      </c>
      <c r="K2192" t="b">
        <v>1</v>
      </c>
      <c r="L2192">
        <v>74</v>
      </c>
      <c r="M2192" t="b">
        <v>1</v>
      </c>
      <c r="N2192" t="s">
        <v>8267</v>
      </c>
      <c r="O2192">
        <f>ROUND(E2192/D2192*100,0)</f>
        <v>232</v>
      </c>
      <c r="P2192">
        <f>IFERROR(ROUND(E2192/L2192,2),0)</f>
        <v>106.43</v>
      </c>
      <c r="Q2192" s="10" t="s">
        <v>8308</v>
      </c>
      <c r="R2192" t="s">
        <v>8313</v>
      </c>
      <c r="S2192" s="15">
        <f>(((I2192/60)/60)/24)+DATE(1970,1,1)</f>
        <v>41153.083333333336</v>
      </c>
    </row>
    <row r="2193" spans="1:19" ht="60" x14ac:dyDescent="0.25">
      <c r="A2193">
        <v>1356</v>
      </c>
      <c r="B2193" s="3" t="s">
        <v>1357</v>
      </c>
      <c r="C2193" s="3" t="s">
        <v>5466</v>
      </c>
      <c r="D2193" s="6">
        <v>3400</v>
      </c>
      <c r="E2193" s="8">
        <v>6215.56</v>
      </c>
      <c r="F2193" t="s">
        <v>8218</v>
      </c>
      <c r="G2193" t="s">
        <v>8223</v>
      </c>
      <c r="H2193" t="s">
        <v>8245</v>
      </c>
      <c r="I2193">
        <v>1372985760</v>
      </c>
      <c r="J2193">
        <v>1370393760</v>
      </c>
      <c r="K2193" t="b">
        <v>0</v>
      </c>
      <c r="L2193">
        <v>87</v>
      </c>
      <c r="M2193" t="b">
        <v>1</v>
      </c>
      <c r="N2193" t="s">
        <v>8272</v>
      </c>
      <c r="O2193">
        <f>ROUND(E2193/D2193*100,0)</f>
        <v>183</v>
      </c>
      <c r="P2193">
        <f>IFERROR(ROUND(E2193/L2193,2),0)</f>
        <v>71.44</v>
      </c>
      <c r="Q2193" s="10" t="s">
        <v>8320</v>
      </c>
      <c r="R2193" t="s">
        <v>8321</v>
      </c>
      <c r="S2193" s="15">
        <f>(((I2193/60)/60)/24)+DATE(1970,1,1)</f>
        <v>41460.038888888892</v>
      </c>
    </row>
    <row r="2194" spans="1:19" ht="45" x14ac:dyDescent="0.25">
      <c r="A2194">
        <v>1667</v>
      </c>
      <c r="B2194" s="3" t="s">
        <v>1668</v>
      </c>
      <c r="C2194" s="3" t="s">
        <v>5777</v>
      </c>
      <c r="D2194" s="6">
        <v>3400</v>
      </c>
      <c r="E2194" s="8">
        <v>4313</v>
      </c>
      <c r="F2194" t="s">
        <v>8218</v>
      </c>
      <c r="G2194" t="s">
        <v>8223</v>
      </c>
      <c r="H2194" t="s">
        <v>8245</v>
      </c>
      <c r="I2194">
        <v>1394521140</v>
      </c>
      <c r="J2194">
        <v>1392169298</v>
      </c>
      <c r="K2194" t="b">
        <v>0</v>
      </c>
      <c r="L2194">
        <v>82</v>
      </c>
      <c r="M2194" t="b">
        <v>1</v>
      </c>
      <c r="N2194" t="s">
        <v>8290</v>
      </c>
      <c r="O2194">
        <f>ROUND(E2194/D2194*100,0)</f>
        <v>127</v>
      </c>
      <c r="P2194">
        <f>IFERROR(ROUND(E2194/L2194,2),0)</f>
        <v>52.6</v>
      </c>
      <c r="Q2194" s="10" t="s">
        <v>8323</v>
      </c>
      <c r="R2194" t="s">
        <v>8344</v>
      </c>
      <c r="S2194" s="15">
        <f>(((I2194/60)/60)/24)+DATE(1970,1,1)</f>
        <v>41709.290972222225</v>
      </c>
    </row>
    <row r="2195" spans="1:19" ht="45" x14ac:dyDescent="0.25">
      <c r="A2195">
        <v>3015</v>
      </c>
      <c r="B2195" s="3" t="s">
        <v>3015</v>
      </c>
      <c r="C2195" s="3" t="s">
        <v>7125</v>
      </c>
      <c r="D2195" s="6">
        <v>3400</v>
      </c>
      <c r="E2195" s="8">
        <v>3508</v>
      </c>
      <c r="F2195" t="s">
        <v>8218</v>
      </c>
      <c r="G2195" t="s">
        <v>8223</v>
      </c>
      <c r="H2195" t="s">
        <v>8245</v>
      </c>
      <c r="I2195">
        <v>1402459200</v>
      </c>
      <c r="J2195">
        <v>1401125238</v>
      </c>
      <c r="K2195" t="b">
        <v>0</v>
      </c>
      <c r="L2195">
        <v>40</v>
      </c>
      <c r="M2195" t="b">
        <v>1</v>
      </c>
      <c r="N2195" t="s">
        <v>8301</v>
      </c>
      <c r="O2195">
        <f>ROUND(E2195/D2195*100,0)</f>
        <v>103</v>
      </c>
      <c r="P2195">
        <f>IFERROR(ROUND(E2195/L2195,2),0)</f>
        <v>87.7</v>
      </c>
      <c r="Q2195" s="10" t="s">
        <v>8315</v>
      </c>
      <c r="R2195" t="s">
        <v>8355</v>
      </c>
      <c r="S2195" s="15">
        <f>(((I2195/60)/60)/24)+DATE(1970,1,1)</f>
        <v>41801.166666666664</v>
      </c>
    </row>
    <row r="2196" spans="1:19" ht="45" x14ac:dyDescent="0.25">
      <c r="A2196">
        <v>3585</v>
      </c>
      <c r="B2196" s="3" t="s">
        <v>3584</v>
      </c>
      <c r="C2196" s="3" t="s">
        <v>7695</v>
      </c>
      <c r="D2196" s="6">
        <v>3400</v>
      </c>
      <c r="E2196" s="8">
        <v>4050</v>
      </c>
      <c r="F2196" t="s">
        <v>8218</v>
      </c>
      <c r="G2196" t="s">
        <v>8223</v>
      </c>
      <c r="H2196" t="s">
        <v>8245</v>
      </c>
      <c r="I2196">
        <v>1419181890</v>
      </c>
      <c r="J2196">
        <v>1416589890</v>
      </c>
      <c r="K2196" t="b">
        <v>0</v>
      </c>
      <c r="L2196">
        <v>23</v>
      </c>
      <c r="M2196" t="b">
        <v>1</v>
      </c>
      <c r="N2196" t="s">
        <v>8269</v>
      </c>
      <c r="O2196">
        <f>ROUND(E2196/D2196*100,0)</f>
        <v>119</v>
      </c>
      <c r="P2196">
        <f>IFERROR(ROUND(E2196/L2196,2),0)</f>
        <v>176.09</v>
      </c>
      <c r="Q2196" s="10" t="s">
        <v>8315</v>
      </c>
      <c r="R2196" t="s">
        <v>8316</v>
      </c>
      <c r="S2196" s="15">
        <f>(((I2196/60)/60)/24)+DATE(1970,1,1)</f>
        <v>41994.716319444444</v>
      </c>
    </row>
    <row r="2197" spans="1:19" ht="60" x14ac:dyDescent="0.25">
      <c r="A2197">
        <v>530</v>
      </c>
      <c r="B2197" s="3" t="s">
        <v>531</v>
      </c>
      <c r="C2197" s="3" t="s">
        <v>4640</v>
      </c>
      <c r="D2197" s="6">
        <v>3405</v>
      </c>
      <c r="E2197" s="8">
        <v>3670</v>
      </c>
      <c r="F2197" t="s">
        <v>8218</v>
      </c>
      <c r="G2197" t="s">
        <v>8223</v>
      </c>
      <c r="H2197" t="s">
        <v>8245</v>
      </c>
      <c r="I2197">
        <v>1435111200</v>
      </c>
      <c r="J2197">
        <v>1433254268</v>
      </c>
      <c r="K2197" t="b">
        <v>0</v>
      </c>
      <c r="L2197">
        <v>29</v>
      </c>
      <c r="M2197" t="b">
        <v>1</v>
      </c>
      <c r="N2197" t="s">
        <v>8269</v>
      </c>
      <c r="O2197">
        <f>ROUND(E2197/D2197*100,0)</f>
        <v>108</v>
      </c>
      <c r="P2197">
        <f>IFERROR(ROUND(E2197/L2197,2),0)</f>
        <v>126.55</v>
      </c>
      <c r="Q2197" s="10" t="s">
        <v>8315</v>
      </c>
      <c r="R2197" t="s">
        <v>8316</v>
      </c>
      <c r="S2197" s="15">
        <f>(((I2197/60)/60)/24)+DATE(1970,1,1)</f>
        <v>42179.083333333328</v>
      </c>
    </row>
    <row r="2198" spans="1:19" ht="30" x14ac:dyDescent="0.25">
      <c r="A2198">
        <v>8</v>
      </c>
      <c r="B2198" s="3" t="s">
        <v>10</v>
      </c>
      <c r="C2198" s="3" t="s">
        <v>4119</v>
      </c>
      <c r="D2198" s="6">
        <v>3500</v>
      </c>
      <c r="E2198" s="8">
        <v>3501.52</v>
      </c>
      <c r="F2198" t="s">
        <v>8218</v>
      </c>
      <c r="G2198" t="s">
        <v>8223</v>
      </c>
      <c r="H2198" t="s">
        <v>8245</v>
      </c>
      <c r="I2198">
        <v>1460754000</v>
      </c>
      <c r="J2198">
        <v>1460155212</v>
      </c>
      <c r="K2198" t="b">
        <v>0</v>
      </c>
      <c r="L2198">
        <v>12</v>
      </c>
      <c r="M2198" t="b">
        <v>1</v>
      </c>
      <c r="N2198" t="s">
        <v>8263</v>
      </c>
      <c r="O2198">
        <f>ROUND(E2198/D2198*100,0)</f>
        <v>100</v>
      </c>
      <c r="P2198">
        <f>IFERROR(ROUND(E2198/L2198,2),0)</f>
        <v>291.79000000000002</v>
      </c>
      <c r="Q2198" s="10" t="s">
        <v>8308</v>
      </c>
      <c r="R2198" t="s">
        <v>8309</v>
      </c>
      <c r="S2198" s="15">
        <f>(((I2198/60)/60)/24)+DATE(1970,1,1)</f>
        <v>42475.875</v>
      </c>
    </row>
    <row r="2199" spans="1:19" ht="45" x14ac:dyDescent="0.25">
      <c r="A2199">
        <v>13</v>
      </c>
      <c r="B2199" s="3" t="s">
        <v>15</v>
      </c>
      <c r="C2199" s="3" t="s">
        <v>4124</v>
      </c>
      <c r="D2199" s="6">
        <v>3500</v>
      </c>
      <c r="E2199" s="8">
        <v>5599</v>
      </c>
      <c r="F2199" t="s">
        <v>8218</v>
      </c>
      <c r="G2199" t="s">
        <v>8223</v>
      </c>
      <c r="H2199" t="s">
        <v>8245</v>
      </c>
      <c r="I2199">
        <v>1466713620</v>
      </c>
      <c r="J2199">
        <v>1463588109</v>
      </c>
      <c r="K2199" t="b">
        <v>0</v>
      </c>
      <c r="L2199">
        <v>51</v>
      </c>
      <c r="M2199" t="b">
        <v>1</v>
      </c>
      <c r="N2199" t="s">
        <v>8263</v>
      </c>
      <c r="O2199">
        <f>ROUND(E2199/D2199*100,0)</f>
        <v>160</v>
      </c>
      <c r="P2199">
        <f>IFERROR(ROUND(E2199/L2199,2),0)</f>
        <v>109.78</v>
      </c>
      <c r="Q2199" s="10" t="s">
        <v>8308</v>
      </c>
      <c r="R2199" t="s">
        <v>8309</v>
      </c>
      <c r="S2199" s="15">
        <f>(((I2199/60)/60)/24)+DATE(1970,1,1)</f>
        <v>42544.852083333331</v>
      </c>
    </row>
    <row r="2200" spans="1:19" ht="45" x14ac:dyDescent="0.25">
      <c r="A2200">
        <v>75</v>
      </c>
      <c r="B2200" s="3" t="s">
        <v>77</v>
      </c>
      <c r="C2200" s="3" t="s">
        <v>4186</v>
      </c>
      <c r="D2200" s="6">
        <v>3500</v>
      </c>
      <c r="E2200" s="8">
        <v>4040</v>
      </c>
      <c r="F2200" t="s">
        <v>8218</v>
      </c>
      <c r="G2200" t="s">
        <v>8223</v>
      </c>
      <c r="H2200" t="s">
        <v>8245</v>
      </c>
      <c r="I2200">
        <v>1366693272</v>
      </c>
      <c r="J2200">
        <v>1364101272</v>
      </c>
      <c r="K2200" t="b">
        <v>0</v>
      </c>
      <c r="L2200">
        <v>47</v>
      </c>
      <c r="M2200" t="b">
        <v>1</v>
      </c>
      <c r="N2200" t="s">
        <v>8264</v>
      </c>
      <c r="O2200">
        <f>ROUND(E2200/D2200*100,0)</f>
        <v>115</v>
      </c>
      <c r="P2200">
        <f>IFERROR(ROUND(E2200/L2200,2),0)</f>
        <v>85.96</v>
      </c>
      <c r="Q2200" s="10" t="s">
        <v>8308</v>
      </c>
      <c r="R2200" t="s">
        <v>8310</v>
      </c>
      <c r="S2200" s="15">
        <f>(((I2200/60)/60)/24)+DATE(1970,1,1)</f>
        <v>41387.209166666667</v>
      </c>
    </row>
    <row r="2201" spans="1:19" ht="60" x14ac:dyDescent="0.25">
      <c r="A2201">
        <v>88</v>
      </c>
      <c r="B2201" s="3" t="s">
        <v>90</v>
      </c>
      <c r="C2201" s="3" t="s">
        <v>4199</v>
      </c>
      <c r="D2201" s="6">
        <v>3500</v>
      </c>
      <c r="E2201" s="8">
        <v>3600</v>
      </c>
      <c r="F2201" t="s">
        <v>8218</v>
      </c>
      <c r="G2201" t="s">
        <v>8223</v>
      </c>
      <c r="H2201" t="s">
        <v>8245</v>
      </c>
      <c r="I2201">
        <v>1403452131</v>
      </c>
      <c r="J2201">
        <v>1401205731</v>
      </c>
      <c r="K2201" t="b">
        <v>0</v>
      </c>
      <c r="L2201">
        <v>60</v>
      </c>
      <c r="M2201" t="b">
        <v>1</v>
      </c>
      <c r="N2201" t="s">
        <v>8264</v>
      </c>
      <c r="O2201">
        <f>ROUND(E2201/D2201*100,0)</f>
        <v>103</v>
      </c>
      <c r="P2201">
        <f>IFERROR(ROUND(E2201/L2201,2),0)</f>
        <v>60</v>
      </c>
      <c r="Q2201" s="10" t="s">
        <v>8308</v>
      </c>
      <c r="R2201" t="s">
        <v>8310</v>
      </c>
      <c r="S2201" s="15">
        <f>(((I2201/60)/60)/24)+DATE(1970,1,1)</f>
        <v>41812.65892361111</v>
      </c>
    </row>
    <row r="2202" spans="1:19" ht="60" x14ac:dyDescent="0.25">
      <c r="A2202">
        <v>101</v>
      </c>
      <c r="B2202" s="3" t="s">
        <v>103</v>
      </c>
      <c r="C2202" s="3" t="s">
        <v>4212</v>
      </c>
      <c r="D2202" s="6">
        <v>3500</v>
      </c>
      <c r="E2202" s="8">
        <v>3500</v>
      </c>
      <c r="F2202" t="s">
        <v>8218</v>
      </c>
      <c r="G2202" t="s">
        <v>8223</v>
      </c>
      <c r="H2202" t="s">
        <v>8245</v>
      </c>
      <c r="I2202">
        <v>1359052710</v>
      </c>
      <c r="J2202">
        <v>1356979110</v>
      </c>
      <c r="K2202" t="b">
        <v>0</v>
      </c>
      <c r="L2202">
        <v>35</v>
      </c>
      <c r="M2202" t="b">
        <v>1</v>
      </c>
      <c r="N2202" t="s">
        <v>8264</v>
      </c>
      <c r="O2202">
        <f>ROUND(E2202/D2202*100,0)</f>
        <v>100</v>
      </c>
      <c r="P2202">
        <f>IFERROR(ROUND(E2202/L2202,2),0)</f>
        <v>100</v>
      </c>
      <c r="Q2202" s="10" t="s">
        <v>8308</v>
      </c>
      <c r="R2202" t="s">
        <v>8310</v>
      </c>
      <c r="S2202" s="15">
        <f>(((I2202/60)/60)/24)+DATE(1970,1,1)</f>
        <v>41298.776736111111</v>
      </c>
    </row>
    <row r="2203" spans="1:19" ht="45" x14ac:dyDescent="0.25">
      <c r="A2203">
        <v>111</v>
      </c>
      <c r="B2203" s="3" t="s">
        <v>113</v>
      </c>
      <c r="C2203" s="3" t="s">
        <v>4222</v>
      </c>
      <c r="D2203" s="6">
        <v>3500</v>
      </c>
      <c r="E2203" s="8">
        <v>5410</v>
      </c>
      <c r="F2203" t="s">
        <v>8218</v>
      </c>
      <c r="G2203" t="s">
        <v>8225</v>
      </c>
      <c r="H2203" t="s">
        <v>8247</v>
      </c>
      <c r="I2203">
        <v>1433059187</v>
      </c>
      <c r="J2203">
        <v>1430467187</v>
      </c>
      <c r="K2203" t="b">
        <v>0</v>
      </c>
      <c r="L2203">
        <v>53</v>
      </c>
      <c r="M2203" t="b">
        <v>1</v>
      </c>
      <c r="N2203" t="s">
        <v>8264</v>
      </c>
      <c r="O2203">
        <f>ROUND(E2203/D2203*100,0)</f>
        <v>155</v>
      </c>
      <c r="P2203">
        <f>IFERROR(ROUND(E2203/L2203,2),0)</f>
        <v>102.08</v>
      </c>
      <c r="Q2203" s="10" t="s">
        <v>8308</v>
      </c>
      <c r="R2203" t="s">
        <v>8310</v>
      </c>
      <c r="S2203" s="15">
        <f>(((I2203/60)/60)/24)+DATE(1970,1,1)</f>
        <v>42155.333182870367</v>
      </c>
    </row>
    <row r="2204" spans="1:19" ht="60" x14ac:dyDescent="0.25">
      <c r="A2204">
        <v>116</v>
      </c>
      <c r="B2204" s="3" t="s">
        <v>118</v>
      </c>
      <c r="C2204" s="3" t="s">
        <v>4227</v>
      </c>
      <c r="D2204" s="6">
        <v>3500</v>
      </c>
      <c r="E2204" s="8">
        <v>3978</v>
      </c>
      <c r="F2204" t="s">
        <v>8218</v>
      </c>
      <c r="G2204" t="s">
        <v>8223</v>
      </c>
      <c r="H2204" t="s">
        <v>8245</v>
      </c>
      <c r="I2204">
        <v>1302260155</v>
      </c>
      <c r="J2204">
        <v>1298289355</v>
      </c>
      <c r="K2204" t="b">
        <v>0</v>
      </c>
      <c r="L2204">
        <v>57</v>
      </c>
      <c r="M2204" t="b">
        <v>1</v>
      </c>
      <c r="N2204" t="s">
        <v>8264</v>
      </c>
      <c r="O2204">
        <f>ROUND(E2204/D2204*100,0)</f>
        <v>114</v>
      </c>
      <c r="P2204">
        <f>IFERROR(ROUND(E2204/L2204,2),0)</f>
        <v>69.790000000000006</v>
      </c>
      <c r="Q2204" s="10" t="s">
        <v>8308</v>
      </c>
      <c r="R2204" t="s">
        <v>8310</v>
      </c>
      <c r="S2204" s="15">
        <f>(((I2204/60)/60)/24)+DATE(1970,1,1)</f>
        <v>40641.455497685187</v>
      </c>
    </row>
    <row r="2205" spans="1:19" ht="60" x14ac:dyDescent="0.25">
      <c r="A2205">
        <v>244</v>
      </c>
      <c r="B2205" s="4">
        <v>39756</v>
      </c>
      <c r="C2205" s="3" t="s">
        <v>4354</v>
      </c>
      <c r="D2205" s="6">
        <v>3500</v>
      </c>
      <c r="E2205" s="8">
        <v>3981.5</v>
      </c>
      <c r="F2205" t="s">
        <v>8218</v>
      </c>
      <c r="G2205" t="s">
        <v>8223</v>
      </c>
      <c r="H2205" t="s">
        <v>8245</v>
      </c>
      <c r="I2205">
        <v>1268723160</v>
      </c>
      <c r="J2205">
        <v>1265269559</v>
      </c>
      <c r="K2205" t="b">
        <v>1</v>
      </c>
      <c r="L2205">
        <v>84</v>
      </c>
      <c r="M2205" t="b">
        <v>1</v>
      </c>
      <c r="N2205" t="s">
        <v>8267</v>
      </c>
      <c r="O2205">
        <f>ROUND(E2205/D2205*100,0)</f>
        <v>114</v>
      </c>
      <c r="P2205">
        <f>IFERROR(ROUND(E2205/L2205,2),0)</f>
        <v>47.4</v>
      </c>
      <c r="Q2205" s="10" t="s">
        <v>8308</v>
      </c>
      <c r="R2205" t="s">
        <v>8313</v>
      </c>
      <c r="S2205" s="15">
        <f>(((I2205/60)/60)/24)+DATE(1970,1,1)</f>
        <v>40253.29583333333</v>
      </c>
    </row>
    <row r="2206" spans="1:19" ht="45" x14ac:dyDescent="0.25">
      <c r="A2206">
        <v>251</v>
      </c>
      <c r="B2206" s="3" t="s">
        <v>252</v>
      </c>
      <c r="C2206" s="3" t="s">
        <v>4361</v>
      </c>
      <c r="D2206" s="6">
        <v>3500</v>
      </c>
      <c r="E2206" s="8">
        <v>4395</v>
      </c>
      <c r="F2206" t="s">
        <v>8218</v>
      </c>
      <c r="G2206" t="s">
        <v>8223</v>
      </c>
      <c r="H2206" t="s">
        <v>8245</v>
      </c>
      <c r="I2206">
        <v>1337194800</v>
      </c>
      <c r="J2206">
        <v>1334429646</v>
      </c>
      <c r="K2206" t="b">
        <v>1</v>
      </c>
      <c r="L2206">
        <v>77</v>
      </c>
      <c r="M2206" t="b">
        <v>1</v>
      </c>
      <c r="N2206" t="s">
        <v>8267</v>
      </c>
      <c r="O2206">
        <f>ROUND(E2206/D2206*100,0)</f>
        <v>126</v>
      </c>
      <c r="P2206">
        <f>IFERROR(ROUND(E2206/L2206,2),0)</f>
        <v>57.08</v>
      </c>
      <c r="Q2206" s="10" t="s">
        <v>8308</v>
      </c>
      <c r="R2206" t="s">
        <v>8313</v>
      </c>
      <c r="S2206" s="15">
        <f>(((I2206/60)/60)/24)+DATE(1970,1,1)</f>
        <v>41045.791666666664</v>
      </c>
    </row>
    <row r="2207" spans="1:19" ht="60" x14ac:dyDescent="0.25">
      <c r="A2207">
        <v>341</v>
      </c>
      <c r="B2207" s="3" t="s">
        <v>342</v>
      </c>
      <c r="C2207" s="3" t="s">
        <v>4451</v>
      </c>
      <c r="D2207" s="6">
        <v>3500</v>
      </c>
      <c r="E2207" s="8">
        <v>3735</v>
      </c>
      <c r="F2207" t="s">
        <v>8218</v>
      </c>
      <c r="G2207" t="s">
        <v>8223</v>
      </c>
      <c r="H2207" t="s">
        <v>8245</v>
      </c>
      <c r="I2207">
        <v>1412135940</v>
      </c>
      <c r="J2207">
        <v>1410555998</v>
      </c>
      <c r="K2207" t="b">
        <v>1</v>
      </c>
      <c r="L2207">
        <v>55</v>
      </c>
      <c r="M2207" t="b">
        <v>1</v>
      </c>
      <c r="N2207" t="s">
        <v>8267</v>
      </c>
      <c r="O2207">
        <f>ROUND(E2207/D2207*100,0)</f>
        <v>107</v>
      </c>
      <c r="P2207">
        <f>IFERROR(ROUND(E2207/L2207,2),0)</f>
        <v>67.91</v>
      </c>
      <c r="Q2207" s="10" t="s">
        <v>8308</v>
      </c>
      <c r="R2207" t="s">
        <v>8313</v>
      </c>
      <c r="S2207" s="15">
        <f>(((I2207/60)/60)/24)+DATE(1970,1,1)</f>
        <v>41913.165972222225</v>
      </c>
    </row>
    <row r="2208" spans="1:19" ht="60" x14ac:dyDescent="0.25">
      <c r="A2208">
        <v>354</v>
      </c>
      <c r="B2208" s="3" t="s">
        <v>355</v>
      </c>
      <c r="C2208" s="3" t="s">
        <v>4464</v>
      </c>
      <c r="D2208" s="6">
        <v>3500</v>
      </c>
      <c r="E2208" s="8">
        <v>3638</v>
      </c>
      <c r="F2208" t="s">
        <v>8218</v>
      </c>
      <c r="G2208" t="s">
        <v>8223</v>
      </c>
      <c r="H2208" t="s">
        <v>8245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8267</v>
      </c>
      <c r="O2208">
        <f>ROUND(E2208/D2208*100,0)</f>
        <v>104</v>
      </c>
      <c r="P2208">
        <f>IFERROR(ROUND(E2208/L2208,2),0)</f>
        <v>125.45</v>
      </c>
      <c r="Q2208" s="10" t="s">
        <v>8308</v>
      </c>
      <c r="R2208" t="s">
        <v>8313</v>
      </c>
      <c r="S2208" s="15">
        <f>(((I2208/60)/60)/24)+DATE(1970,1,1)</f>
        <v>42468.786122685182</v>
      </c>
    </row>
    <row r="2209" spans="1:19" ht="60" x14ac:dyDescent="0.25">
      <c r="A2209">
        <v>524</v>
      </c>
      <c r="B2209" s="3" t="s">
        <v>525</v>
      </c>
      <c r="C2209" s="3" t="s">
        <v>4634</v>
      </c>
      <c r="D2209" s="6">
        <v>3500</v>
      </c>
      <c r="E2209" s="8">
        <v>3803.55</v>
      </c>
      <c r="F2209" t="s">
        <v>8218</v>
      </c>
      <c r="G2209" t="s">
        <v>8224</v>
      </c>
      <c r="H2209" t="s">
        <v>8246</v>
      </c>
      <c r="I2209">
        <v>1464801169</v>
      </c>
      <c r="J2209">
        <v>1462209169</v>
      </c>
      <c r="K2209" t="b">
        <v>0</v>
      </c>
      <c r="L2209">
        <v>130</v>
      </c>
      <c r="M2209" t="b">
        <v>1</v>
      </c>
      <c r="N2209" t="s">
        <v>8269</v>
      </c>
      <c r="O2209">
        <f>ROUND(E2209/D2209*100,0)</f>
        <v>109</v>
      </c>
      <c r="P2209">
        <f>IFERROR(ROUND(E2209/L2209,2),0)</f>
        <v>29.26</v>
      </c>
      <c r="Q2209" s="10" t="s">
        <v>8315</v>
      </c>
      <c r="R2209" t="s">
        <v>8316</v>
      </c>
      <c r="S2209" s="15">
        <f>(((I2209/60)/60)/24)+DATE(1970,1,1)</f>
        <v>42522.717233796298</v>
      </c>
    </row>
    <row r="2210" spans="1:19" ht="60" x14ac:dyDescent="0.25">
      <c r="A2210">
        <v>727</v>
      </c>
      <c r="B2210" s="3" t="s">
        <v>728</v>
      </c>
      <c r="C2210" s="3" t="s">
        <v>4837</v>
      </c>
      <c r="D2210" s="6">
        <v>3500</v>
      </c>
      <c r="E2210" s="8">
        <v>5443</v>
      </c>
      <c r="F2210" t="s">
        <v>8218</v>
      </c>
      <c r="G2210" t="s">
        <v>8223</v>
      </c>
      <c r="H2210" t="s">
        <v>8245</v>
      </c>
      <c r="I2210">
        <v>1358198400</v>
      </c>
      <c r="J2210">
        <v>1354580949</v>
      </c>
      <c r="K2210" t="b">
        <v>0</v>
      </c>
      <c r="L2210">
        <v>149</v>
      </c>
      <c r="M2210" t="b">
        <v>1</v>
      </c>
      <c r="N2210" t="s">
        <v>8272</v>
      </c>
      <c r="O2210">
        <f>ROUND(E2210/D2210*100,0)</f>
        <v>156</v>
      </c>
      <c r="P2210">
        <f>IFERROR(ROUND(E2210/L2210,2),0)</f>
        <v>36.53</v>
      </c>
      <c r="Q2210" s="10" t="s">
        <v>8320</v>
      </c>
      <c r="R2210" t="s">
        <v>8321</v>
      </c>
      <c r="S2210" s="15">
        <f>(((I2210/60)/60)/24)+DATE(1970,1,1)</f>
        <v>41288.888888888891</v>
      </c>
    </row>
    <row r="2211" spans="1:19" ht="45" x14ac:dyDescent="0.25">
      <c r="A2211">
        <v>798</v>
      </c>
      <c r="B2211" s="3" t="s">
        <v>799</v>
      </c>
      <c r="C2211" s="3" t="s">
        <v>4908</v>
      </c>
      <c r="D2211" s="6">
        <v>3500</v>
      </c>
      <c r="E2211" s="8">
        <v>4021</v>
      </c>
      <c r="F2211" t="s">
        <v>8218</v>
      </c>
      <c r="G2211" t="s">
        <v>8223</v>
      </c>
      <c r="H2211" t="s">
        <v>8245</v>
      </c>
      <c r="I2211">
        <v>1412086187</v>
      </c>
      <c r="J2211">
        <v>1409494187</v>
      </c>
      <c r="K2211" t="b">
        <v>0</v>
      </c>
      <c r="L2211">
        <v>87</v>
      </c>
      <c r="M2211" t="b">
        <v>1</v>
      </c>
      <c r="N2211" t="s">
        <v>8274</v>
      </c>
      <c r="O2211">
        <f>ROUND(E2211/D2211*100,0)</f>
        <v>115</v>
      </c>
      <c r="P2211">
        <f>IFERROR(ROUND(E2211/L2211,2),0)</f>
        <v>46.22</v>
      </c>
      <c r="Q2211" s="10" t="s">
        <v>8323</v>
      </c>
      <c r="R2211" t="s">
        <v>8324</v>
      </c>
      <c r="S2211" s="15">
        <f>(((I2211/60)/60)/24)+DATE(1970,1,1)</f>
        <v>41912.590127314819</v>
      </c>
    </row>
    <row r="2212" spans="1:19" ht="30" x14ac:dyDescent="0.25">
      <c r="A2212">
        <v>852</v>
      </c>
      <c r="B2212" s="3" t="s">
        <v>853</v>
      </c>
      <c r="C2212" s="3" t="s">
        <v>4962</v>
      </c>
      <c r="D2212" s="6">
        <v>3500</v>
      </c>
      <c r="E2212" s="8">
        <v>3674</v>
      </c>
      <c r="F2212" t="s">
        <v>8218</v>
      </c>
      <c r="G2212" t="s">
        <v>8223</v>
      </c>
      <c r="H2212" t="s">
        <v>8245</v>
      </c>
      <c r="I2212">
        <v>1477342800</v>
      </c>
      <c r="J2212">
        <v>1476386395</v>
      </c>
      <c r="K2212" t="b">
        <v>0</v>
      </c>
      <c r="L2212">
        <v>62</v>
      </c>
      <c r="M2212" t="b">
        <v>1</v>
      </c>
      <c r="N2212" t="s">
        <v>8275</v>
      </c>
      <c r="O2212">
        <f>ROUND(E2212/D2212*100,0)</f>
        <v>105</v>
      </c>
      <c r="P2212">
        <f>IFERROR(ROUND(E2212/L2212,2),0)</f>
        <v>59.26</v>
      </c>
      <c r="Q2212" s="10" t="s">
        <v>8323</v>
      </c>
      <c r="R2212" t="s">
        <v>8325</v>
      </c>
      <c r="S2212" s="15">
        <f>(((I2212/60)/60)/24)+DATE(1970,1,1)</f>
        <v>42667.875</v>
      </c>
    </row>
    <row r="2213" spans="1:19" ht="60" x14ac:dyDescent="0.25">
      <c r="A2213">
        <v>1198</v>
      </c>
      <c r="B2213" s="3" t="s">
        <v>1199</v>
      </c>
      <c r="C2213" s="3" t="s">
        <v>5308</v>
      </c>
      <c r="D2213" s="6">
        <v>3500</v>
      </c>
      <c r="E2213" s="8">
        <v>9121</v>
      </c>
      <c r="F2213" t="s">
        <v>8218</v>
      </c>
      <c r="G2213" t="s">
        <v>8223</v>
      </c>
      <c r="H2213" t="s">
        <v>8245</v>
      </c>
      <c r="I2213">
        <v>1451530800</v>
      </c>
      <c r="J2213">
        <v>1448463086</v>
      </c>
      <c r="K2213" t="b">
        <v>0</v>
      </c>
      <c r="L2213">
        <v>167</v>
      </c>
      <c r="M2213" t="b">
        <v>1</v>
      </c>
      <c r="N2213" t="s">
        <v>8283</v>
      </c>
      <c r="O2213">
        <f>ROUND(E2213/D2213*100,0)</f>
        <v>261</v>
      </c>
      <c r="P2213">
        <f>IFERROR(ROUND(E2213/L2213,2),0)</f>
        <v>54.62</v>
      </c>
      <c r="Q2213" s="10" t="s">
        <v>8336</v>
      </c>
      <c r="R2213" t="s">
        <v>8337</v>
      </c>
      <c r="S2213" s="15">
        <f>(((I2213/60)/60)/24)+DATE(1970,1,1)</f>
        <v>42369.125</v>
      </c>
    </row>
    <row r="2214" spans="1:19" ht="30" x14ac:dyDescent="0.25">
      <c r="A2214">
        <v>1247</v>
      </c>
      <c r="B2214" s="3" t="s">
        <v>1248</v>
      </c>
      <c r="C2214" s="3" t="s">
        <v>5357</v>
      </c>
      <c r="D2214" s="6">
        <v>3500</v>
      </c>
      <c r="E2214" s="8">
        <v>4275</v>
      </c>
      <c r="F2214" t="s">
        <v>8218</v>
      </c>
      <c r="G2214" t="s">
        <v>8223</v>
      </c>
      <c r="H2214" t="s">
        <v>8245</v>
      </c>
      <c r="I2214">
        <v>1367823655</v>
      </c>
      <c r="J2214">
        <v>1365231655</v>
      </c>
      <c r="K2214" t="b">
        <v>1</v>
      </c>
      <c r="L2214">
        <v>50</v>
      </c>
      <c r="M2214" t="b">
        <v>1</v>
      </c>
      <c r="N2214" t="s">
        <v>8274</v>
      </c>
      <c r="O2214">
        <f>ROUND(E2214/D2214*100,0)</f>
        <v>122</v>
      </c>
      <c r="P2214">
        <f>IFERROR(ROUND(E2214/L2214,2),0)</f>
        <v>85.5</v>
      </c>
      <c r="Q2214" s="10" t="s">
        <v>8323</v>
      </c>
      <c r="R2214" t="s">
        <v>8324</v>
      </c>
      <c r="S2214" s="15">
        <f>(((I2214/60)/60)/24)+DATE(1970,1,1)</f>
        <v>41400.292303240742</v>
      </c>
    </row>
    <row r="2215" spans="1:19" ht="45" x14ac:dyDescent="0.25">
      <c r="A2215">
        <v>1252</v>
      </c>
      <c r="B2215" s="3" t="s">
        <v>1253</v>
      </c>
      <c r="C2215" s="3" t="s">
        <v>5362</v>
      </c>
      <c r="D2215" s="6">
        <v>3500</v>
      </c>
      <c r="E2215" s="8">
        <v>4818</v>
      </c>
      <c r="F2215" t="s">
        <v>8218</v>
      </c>
      <c r="G2215" t="s">
        <v>8223</v>
      </c>
      <c r="H2215" t="s">
        <v>8245</v>
      </c>
      <c r="I2215">
        <v>1382658169</v>
      </c>
      <c r="J2215">
        <v>1380238969</v>
      </c>
      <c r="K2215" t="b">
        <v>1</v>
      </c>
      <c r="L2215">
        <v>141</v>
      </c>
      <c r="M2215" t="b">
        <v>1</v>
      </c>
      <c r="N2215" t="s">
        <v>8274</v>
      </c>
      <c r="O2215">
        <f>ROUND(E2215/D2215*100,0)</f>
        <v>138</v>
      </c>
      <c r="P2215">
        <f>IFERROR(ROUND(E2215/L2215,2),0)</f>
        <v>34.17</v>
      </c>
      <c r="Q2215" s="10" t="s">
        <v>8323</v>
      </c>
      <c r="R2215" t="s">
        <v>8324</v>
      </c>
      <c r="S2215" s="15">
        <f>(((I2215/60)/60)/24)+DATE(1970,1,1)</f>
        <v>41571.988067129627</v>
      </c>
    </row>
    <row r="2216" spans="1:19" ht="60" x14ac:dyDescent="0.25">
      <c r="A2216">
        <v>1265</v>
      </c>
      <c r="B2216" s="3" t="s">
        <v>1266</v>
      </c>
      <c r="C2216" s="3" t="s">
        <v>5375</v>
      </c>
      <c r="D2216" s="6">
        <v>3500</v>
      </c>
      <c r="E2216" s="8">
        <v>4170.17</v>
      </c>
      <c r="F2216" t="s">
        <v>8218</v>
      </c>
      <c r="G2216" t="s">
        <v>8223</v>
      </c>
      <c r="H2216" t="s">
        <v>8245</v>
      </c>
      <c r="I2216">
        <v>1291131815</v>
      </c>
      <c r="J2216">
        <v>1287071015</v>
      </c>
      <c r="K2216" t="b">
        <v>1</v>
      </c>
      <c r="L2216">
        <v>66</v>
      </c>
      <c r="M2216" t="b">
        <v>1</v>
      </c>
      <c r="N2216" t="s">
        <v>8274</v>
      </c>
      <c r="O2216">
        <f>ROUND(E2216/D2216*100,0)</f>
        <v>119</v>
      </c>
      <c r="P2216">
        <f>IFERROR(ROUND(E2216/L2216,2),0)</f>
        <v>63.18</v>
      </c>
      <c r="Q2216" s="10" t="s">
        <v>8323</v>
      </c>
      <c r="R2216" t="s">
        <v>8324</v>
      </c>
      <c r="S2216" s="15">
        <f>(((I2216/60)/60)/24)+DATE(1970,1,1)</f>
        <v>40512.655266203699</v>
      </c>
    </row>
    <row r="2217" spans="1:19" ht="30" x14ac:dyDescent="0.25">
      <c r="A2217">
        <v>1290</v>
      </c>
      <c r="B2217" s="3" t="s">
        <v>1291</v>
      </c>
      <c r="C2217" s="3" t="s">
        <v>5400</v>
      </c>
      <c r="D2217" s="6">
        <v>3500</v>
      </c>
      <c r="E2217" s="8">
        <v>3800</v>
      </c>
      <c r="F2217" t="s">
        <v>8218</v>
      </c>
      <c r="G2217" t="s">
        <v>8223</v>
      </c>
      <c r="H2217" t="s">
        <v>8245</v>
      </c>
      <c r="I2217">
        <v>1429772340</v>
      </c>
      <c r="J2217">
        <v>1427121931</v>
      </c>
      <c r="K2217" t="b">
        <v>0</v>
      </c>
      <c r="L2217">
        <v>86</v>
      </c>
      <c r="M2217" t="b">
        <v>1</v>
      </c>
      <c r="N2217" t="s">
        <v>8269</v>
      </c>
      <c r="O2217">
        <f>ROUND(E2217/D2217*100,0)</f>
        <v>109</v>
      </c>
      <c r="P2217">
        <f>IFERROR(ROUND(E2217/L2217,2),0)</f>
        <v>44.19</v>
      </c>
      <c r="Q2217" s="10" t="s">
        <v>8315</v>
      </c>
      <c r="R2217" t="s">
        <v>8316</v>
      </c>
      <c r="S2217" s="15">
        <f>(((I2217/60)/60)/24)+DATE(1970,1,1)</f>
        <v>42117.290972222225</v>
      </c>
    </row>
    <row r="2218" spans="1:19" ht="45" x14ac:dyDescent="0.25">
      <c r="A2218">
        <v>1299</v>
      </c>
      <c r="B2218" s="3" t="s">
        <v>1300</v>
      </c>
      <c r="C2218" s="3" t="s">
        <v>5409</v>
      </c>
      <c r="D2218" s="6">
        <v>3500</v>
      </c>
      <c r="E2218" s="8">
        <v>4340</v>
      </c>
      <c r="F2218" t="s">
        <v>8218</v>
      </c>
      <c r="G2218" t="s">
        <v>8223</v>
      </c>
      <c r="H2218" t="s">
        <v>8245</v>
      </c>
      <c r="I2218">
        <v>1436902359</v>
      </c>
      <c r="J2218">
        <v>1434310359</v>
      </c>
      <c r="K2218" t="b">
        <v>0</v>
      </c>
      <c r="L2218">
        <v>32</v>
      </c>
      <c r="M2218" t="b">
        <v>1</v>
      </c>
      <c r="N2218" t="s">
        <v>8269</v>
      </c>
      <c r="O2218">
        <f>ROUND(E2218/D2218*100,0)</f>
        <v>124</v>
      </c>
      <c r="P2218">
        <f>IFERROR(ROUND(E2218/L2218,2),0)</f>
        <v>135.63</v>
      </c>
      <c r="Q2218" s="10" t="s">
        <v>8315</v>
      </c>
      <c r="R2218" t="s">
        <v>8316</v>
      </c>
      <c r="S2218" s="15">
        <f>(((I2218/60)/60)/24)+DATE(1970,1,1)</f>
        <v>42199.814340277779</v>
      </c>
    </row>
    <row r="2219" spans="1:19" ht="30" x14ac:dyDescent="0.25">
      <c r="A2219">
        <v>1303</v>
      </c>
      <c r="B2219" s="3" t="s">
        <v>1304</v>
      </c>
      <c r="C2219" s="3" t="s">
        <v>5413</v>
      </c>
      <c r="D2219" s="6">
        <v>3500</v>
      </c>
      <c r="E2219" s="8">
        <v>4559.13</v>
      </c>
      <c r="F2219" t="s">
        <v>8218</v>
      </c>
      <c r="G2219" t="s">
        <v>8224</v>
      </c>
      <c r="H2219" t="s">
        <v>8246</v>
      </c>
      <c r="I2219">
        <v>1469962800</v>
      </c>
      <c r="J2219">
        <v>1468578920</v>
      </c>
      <c r="K2219" t="b">
        <v>0</v>
      </c>
      <c r="L2219">
        <v>108</v>
      </c>
      <c r="M2219" t="b">
        <v>1</v>
      </c>
      <c r="N2219" t="s">
        <v>8269</v>
      </c>
      <c r="O2219">
        <f>ROUND(E2219/D2219*100,0)</f>
        <v>130</v>
      </c>
      <c r="P2219">
        <f>IFERROR(ROUND(E2219/L2219,2),0)</f>
        <v>42.21</v>
      </c>
      <c r="Q2219" s="10" t="s">
        <v>8315</v>
      </c>
      <c r="R2219" t="s">
        <v>8316</v>
      </c>
      <c r="S2219" s="15">
        <f>(((I2219/60)/60)/24)+DATE(1970,1,1)</f>
        <v>42582.458333333328</v>
      </c>
    </row>
    <row r="2220" spans="1:19" ht="45" x14ac:dyDescent="0.25">
      <c r="A2220">
        <v>1384</v>
      </c>
      <c r="B2220" s="3" t="s">
        <v>1385</v>
      </c>
      <c r="C2220" s="3" t="s">
        <v>5494</v>
      </c>
      <c r="D2220" s="6">
        <v>3500</v>
      </c>
      <c r="E2220" s="8">
        <v>4343</v>
      </c>
      <c r="F2220" t="s">
        <v>8218</v>
      </c>
      <c r="G2220" t="s">
        <v>8223</v>
      </c>
      <c r="H2220" t="s">
        <v>8245</v>
      </c>
      <c r="I2220">
        <v>1436117922</v>
      </c>
      <c r="J2220">
        <v>1433525922</v>
      </c>
      <c r="K2220" t="b">
        <v>0</v>
      </c>
      <c r="L2220">
        <v>63</v>
      </c>
      <c r="M2220" t="b">
        <v>1</v>
      </c>
      <c r="N2220" t="s">
        <v>8274</v>
      </c>
      <c r="O2220">
        <f>ROUND(E2220/D2220*100,0)</f>
        <v>124</v>
      </c>
      <c r="P2220">
        <f>IFERROR(ROUND(E2220/L2220,2),0)</f>
        <v>68.94</v>
      </c>
      <c r="Q2220" s="10" t="s">
        <v>8323</v>
      </c>
      <c r="R2220" t="s">
        <v>8324</v>
      </c>
      <c r="S2220" s="15">
        <f>(((I2220/60)/60)/24)+DATE(1970,1,1)</f>
        <v>42190.735208333332</v>
      </c>
    </row>
    <row r="2221" spans="1:19" ht="30" x14ac:dyDescent="0.25">
      <c r="A2221">
        <v>1395</v>
      </c>
      <c r="B2221" s="3" t="s">
        <v>1396</v>
      </c>
      <c r="C2221" s="3" t="s">
        <v>5505</v>
      </c>
      <c r="D2221" s="6">
        <v>3500</v>
      </c>
      <c r="E2221" s="8">
        <v>3916</v>
      </c>
      <c r="F2221" t="s">
        <v>8218</v>
      </c>
      <c r="G2221" t="s">
        <v>8223</v>
      </c>
      <c r="H2221" t="s">
        <v>8245</v>
      </c>
      <c r="I2221">
        <v>1484430481</v>
      </c>
      <c r="J2221">
        <v>1481838481</v>
      </c>
      <c r="K2221" t="b">
        <v>0</v>
      </c>
      <c r="L2221">
        <v>82</v>
      </c>
      <c r="M2221" t="b">
        <v>1</v>
      </c>
      <c r="N2221" t="s">
        <v>8274</v>
      </c>
      <c r="O2221">
        <f>ROUND(E2221/D2221*100,0)</f>
        <v>112</v>
      </c>
      <c r="P2221">
        <f>IFERROR(ROUND(E2221/L2221,2),0)</f>
        <v>47.76</v>
      </c>
      <c r="Q2221" s="10" t="s">
        <v>8323</v>
      </c>
      <c r="R2221" t="s">
        <v>8324</v>
      </c>
      <c r="S2221" s="15">
        <f>(((I2221/60)/60)/24)+DATE(1970,1,1)</f>
        <v>42749.90834490741</v>
      </c>
    </row>
    <row r="2222" spans="1:19" ht="60" x14ac:dyDescent="0.25">
      <c r="A2222">
        <v>1512</v>
      </c>
      <c r="B2222" s="3" t="s">
        <v>1513</v>
      </c>
      <c r="C2222" s="3" t="s">
        <v>5622</v>
      </c>
      <c r="D2222" s="6">
        <v>3500</v>
      </c>
      <c r="E2222" s="8">
        <v>19557</v>
      </c>
      <c r="F2222" t="s">
        <v>8218</v>
      </c>
      <c r="G2222" t="s">
        <v>8223</v>
      </c>
      <c r="H2222" t="s">
        <v>8245</v>
      </c>
      <c r="I2222">
        <v>1486311939</v>
      </c>
      <c r="J2222">
        <v>1483719939</v>
      </c>
      <c r="K2222" t="b">
        <v>1</v>
      </c>
      <c r="L2222">
        <v>335</v>
      </c>
      <c r="M2222" t="b">
        <v>1</v>
      </c>
      <c r="N2222" t="s">
        <v>8283</v>
      </c>
      <c r="O2222">
        <f>ROUND(E2222/D2222*100,0)</f>
        <v>559</v>
      </c>
      <c r="P2222">
        <f>IFERROR(ROUND(E2222/L2222,2),0)</f>
        <v>58.38</v>
      </c>
      <c r="Q2222" s="10" t="s">
        <v>8336</v>
      </c>
      <c r="R2222" t="s">
        <v>8337</v>
      </c>
      <c r="S2222" s="15">
        <f>(((I2222/60)/60)/24)+DATE(1970,1,1)</f>
        <v>42771.684479166666</v>
      </c>
    </row>
    <row r="2223" spans="1:19" ht="45" x14ac:dyDescent="0.25">
      <c r="A2223">
        <v>1527</v>
      </c>
      <c r="B2223" s="3" t="s">
        <v>1528</v>
      </c>
      <c r="C2223" s="3" t="s">
        <v>5637</v>
      </c>
      <c r="D2223" s="6">
        <v>3500</v>
      </c>
      <c r="E2223" s="8">
        <v>3865.55</v>
      </c>
      <c r="F2223" t="s">
        <v>8218</v>
      </c>
      <c r="G2223" t="s">
        <v>8223</v>
      </c>
      <c r="H2223" t="s">
        <v>8245</v>
      </c>
      <c r="I2223">
        <v>1489497886</v>
      </c>
      <c r="J2223">
        <v>1487082286</v>
      </c>
      <c r="K2223" t="b">
        <v>1</v>
      </c>
      <c r="L2223">
        <v>70</v>
      </c>
      <c r="M2223" t="b">
        <v>1</v>
      </c>
      <c r="N2223" t="s">
        <v>8283</v>
      </c>
      <c r="O2223">
        <f>ROUND(E2223/D2223*100,0)</f>
        <v>110</v>
      </c>
      <c r="P2223">
        <f>IFERROR(ROUND(E2223/L2223,2),0)</f>
        <v>55.22</v>
      </c>
      <c r="Q2223" s="10" t="s">
        <v>8336</v>
      </c>
      <c r="R2223" t="s">
        <v>8337</v>
      </c>
      <c r="S2223" s="15">
        <f>(((I2223/60)/60)/24)+DATE(1970,1,1)</f>
        <v>42808.558865740735</v>
      </c>
    </row>
    <row r="2224" spans="1:19" ht="60" x14ac:dyDescent="0.25">
      <c r="A2224">
        <v>1665</v>
      </c>
      <c r="B2224" s="3" t="s">
        <v>1666</v>
      </c>
      <c r="C2224" s="3" t="s">
        <v>5775</v>
      </c>
      <c r="D2224" s="6">
        <v>3500</v>
      </c>
      <c r="E2224" s="8">
        <v>4181</v>
      </c>
      <c r="F2224" t="s">
        <v>8218</v>
      </c>
      <c r="G2224" t="s">
        <v>8223</v>
      </c>
      <c r="H2224" t="s">
        <v>8245</v>
      </c>
      <c r="I2224">
        <v>1298343600</v>
      </c>
      <c r="J2224">
        <v>1295624113</v>
      </c>
      <c r="K2224" t="b">
        <v>0</v>
      </c>
      <c r="L2224">
        <v>93</v>
      </c>
      <c r="M2224" t="b">
        <v>1</v>
      </c>
      <c r="N2224" t="s">
        <v>8290</v>
      </c>
      <c r="O2224">
        <f>ROUND(E2224/D2224*100,0)</f>
        <v>119</v>
      </c>
      <c r="P2224">
        <f>IFERROR(ROUND(E2224/L2224,2),0)</f>
        <v>44.96</v>
      </c>
      <c r="Q2224" s="10" t="s">
        <v>8323</v>
      </c>
      <c r="R2224" t="s">
        <v>8344</v>
      </c>
      <c r="S2224" s="15">
        <f>(((I2224/60)/60)/24)+DATE(1970,1,1)</f>
        <v>40596.125</v>
      </c>
    </row>
    <row r="2225" spans="1:19" ht="60" x14ac:dyDescent="0.25">
      <c r="A2225">
        <v>2081</v>
      </c>
      <c r="B2225" s="3" t="s">
        <v>2082</v>
      </c>
      <c r="C2225" s="3" t="s">
        <v>6191</v>
      </c>
      <c r="D2225" s="6">
        <v>3500</v>
      </c>
      <c r="E2225" s="8">
        <v>4010</v>
      </c>
      <c r="F2225" t="s">
        <v>8218</v>
      </c>
      <c r="G2225" t="s">
        <v>8223</v>
      </c>
      <c r="H2225" t="s">
        <v>8245</v>
      </c>
      <c r="I2225">
        <v>1337144340</v>
      </c>
      <c r="J2225">
        <v>1333597555</v>
      </c>
      <c r="K2225" t="b">
        <v>0</v>
      </c>
      <c r="L2225">
        <v>55</v>
      </c>
      <c r="M2225" t="b">
        <v>1</v>
      </c>
      <c r="N2225" t="s">
        <v>8277</v>
      </c>
      <c r="O2225">
        <f>ROUND(E2225/D2225*100,0)</f>
        <v>115</v>
      </c>
      <c r="P2225">
        <f>IFERROR(ROUND(E2225/L2225,2),0)</f>
        <v>72.91</v>
      </c>
      <c r="Q2225" s="10" t="s">
        <v>8323</v>
      </c>
      <c r="R2225" t="s">
        <v>8327</v>
      </c>
      <c r="S2225" s="15">
        <f>(((I2225/60)/60)/24)+DATE(1970,1,1)</f>
        <v>41045.207638888889</v>
      </c>
    </row>
    <row r="2226" spans="1:19" ht="60" x14ac:dyDescent="0.25">
      <c r="A2226">
        <v>2094</v>
      </c>
      <c r="B2226" s="3" t="s">
        <v>2095</v>
      </c>
      <c r="C2226" s="3" t="s">
        <v>6204</v>
      </c>
      <c r="D2226" s="6">
        <v>3500</v>
      </c>
      <c r="E2226" s="8">
        <v>4219</v>
      </c>
      <c r="F2226" t="s">
        <v>8218</v>
      </c>
      <c r="G2226" t="s">
        <v>8223</v>
      </c>
      <c r="H2226" t="s">
        <v>8245</v>
      </c>
      <c r="I2226">
        <v>1330916400</v>
      </c>
      <c r="J2226">
        <v>1327969730</v>
      </c>
      <c r="K2226" t="b">
        <v>0</v>
      </c>
      <c r="L2226">
        <v>72</v>
      </c>
      <c r="M2226" t="b">
        <v>1</v>
      </c>
      <c r="N2226" t="s">
        <v>8277</v>
      </c>
      <c r="O2226">
        <f>ROUND(E2226/D2226*100,0)</f>
        <v>121</v>
      </c>
      <c r="P2226">
        <f>IFERROR(ROUND(E2226/L2226,2),0)</f>
        <v>58.6</v>
      </c>
      <c r="Q2226" s="10" t="s">
        <v>8323</v>
      </c>
      <c r="R2226" t="s">
        <v>8327</v>
      </c>
      <c r="S2226" s="15">
        <f>(((I2226/60)/60)/24)+DATE(1970,1,1)</f>
        <v>40973.125</v>
      </c>
    </row>
    <row r="2227" spans="1:19" ht="45" x14ac:dyDescent="0.25">
      <c r="A2227">
        <v>2220</v>
      </c>
      <c r="B2227" s="3" t="s">
        <v>2221</v>
      </c>
      <c r="C2227" s="3" t="s">
        <v>6330</v>
      </c>
      <c r="D2227" s="6">
        <v>3500</v>
      </c>
      <c r="E2227" s="8">
        <v>3540</v>
      </c>
      <c r="F2227" t="s">
        <v>8218</v>
      </c>
      <c r="G2227" t="s">
        <v>8223</v>
      </c>
      <c r="H2227" t="s">
        <v>8245</v>
      </c>
      <c r="I2227">
        <v>1374888436</v>
      </c>
      <c r="J2227">
        <v>1372296436</v>
      </c>
      <c r="K2227" t="b">
        <v>0</v>
      </c>
      <c r="L2227">
        <v>69</v>
      </c>
      <c r="M2227" t="b">
        <v>1</v>
      </c>
      <c r="N2227" t="s">
        <v>8278</v>
      </c>
      <c r="O2227">
        <f>ROUND(E2227/D2227*100,0)</f>
        <v>101</v>
      </c>
      <c r="P2227">
        <f>IFERROR(ROUND(E2227/L2227,2),0)</f>
        <v>51.3</v>
      </c>
      <c r="Q2227" s="10" t="s">
        <v>8323</v>
      </c>
      <c r="R2227" t="s">
        <v>8328</v>
      </c>
      <c r="S2227" s="15">
        <f>(((I2227/60)/60)/24)+DATE(1970,1,1)</f>
        <v>41482.060601851852</v>
      </c>
    </row>
    <row r="2228" spans="1:19" ht="45" x14ac:dyDescent="0.25">
      <c r="A2228">
        <v>2249</v>
      </c>
      <c r="B2228" s="3" t="s">
        <v>2250</v>
      </c>
      <c r="C2228" s="3" t="s">
        <v>6359</v>
      </c>
      <c r="D2228" s="6">
        <v>3500</v>
      </c>
      <c r="E2228" s="8">
        <v>5907</v>
      </c>
      <c r="F2228" t="s">
        <v>8218</v>
      </c>
      <c r="G2228" t="s">
        <v>8223</v>
      </c>
      <c r="H2228" t="s">
        <v>8245</v>
      </c>
      <c r="I2228">
        <v>1364917965</v>
      </c>
      <c r="J2228">
        <v>1362329565</v>
      </c>
      <c r="K2228" t="b">
        <v>0</v>
      </c>
      <c r="L2228">
        <v>180</v>
      </c>
      <c r="M2228" t="b">
        <v>1</v>
      </c>
      <c r="N2228" t="s">
        <v>8295</v>
      </c>
      <c r="O2228">
        <f>ROUND(E2228/D2228*100,0)</f>
        <v>169</v>
      </c>
      <c r="P2228">
        <f>IFERROR(ROUND(E2228/L2228,2),0)</f>
        <v>32.82</v>
      </c>
      <c r="Q2228" s="10" t="s">
        <v>8331</v>
      </c>
      <c r="R2228" t="s">
        <v>8349</v>
      </c>
      <c r="S2228" s="15">
        <f>(((I2228/60)/60)/24)+DATE(1970,1,1)</f>
        <v>41366.661631944444</v>
      </c>
    </row>
    <row r="2229" spans="1:19" ht="45" x14ac:dyDescent="0.25">
      <c r="A2229">
        <v>2306</v>
      </c>
      <c r="B2229" s="3" t="s">
        <v>2307</v>
      </c>
      <c r="C2229" s="3" t="s">
        <v>6416</v>
      </c>
      <c r="D2229" s="6">
        <v>3500</v>
      </c>
      <c r="E2229" s="8">
        <v>3736.55</v>
      </c>
      <c r="F2229" t="s">
        <v>8218</v>
      </c>
      <c r="G2229" t="s">
        <v>8223</v>
      </c>
      <c r="H2229" t="s">
        <v>8245</v>
      </c>
      <c r="I2229">
        <v>1331352129</v>
      </c>
      <c r="J2229">
        <v>1328760129</v>
      </c>
      <c r="K2229" t="b">
        <v>1</v>
      </c>
      <c r="L2229">
        <v>73</v>
      </c>
      <c r="M2229" t="b">
        <v>1</v>
      </c>
      <c r="N2229" t="s">
        <v>8277</v>
      </c>
      <c r="O2229">
        <f>ROUND(E2229/D2229*100,0)</f>
        <v>107</v>
      </c>
      <c r="P2229">
        <f>IFERROR(ROUND(E2229/L2229,2),0)</f>
        <v>51.19</v>
      </c>
      <c r="Q2229" s="10" t="s">
        <v>8323</v>
      </c>
      <c r="R2229" t="s">
        <v>8327</v>
      </c>
      <c r="S2229" s="15">
        <f>(((I2229/60)/60)/24)+DATE(1970,1,1)</f>
        <v>40978.16815972222</v>
      </c>
    </row>
    <row r="2230" spans="1:19" ht="60" x14ac:dyDescent="0.25">
      <c r="A2230">
        <v>2484</v>
      </c>
      <c r="B2230" s="3" t="s">
        <v>2484</v>
      </c>
      <c r="C2230" s="3" t="s">
        <v>6594</v>
      </c>
      <c r="D2230" s="6">
        <v>3500</v>
      </c>
      <c r="E2230" s="8">
        <v>4176.1099999999997</v>
      </c>
      <c r="F2230" t="s">
        <v>8218</v>
      </c>
      <c r="G2230" t="s">
        <v>8223</v>
      </c>
      <c r="H2230" t="s">
        <v>8245</v>
      </c>
      <c r="I2230">
        <v>1316124003</v>
      </c>
      <c r="J2230">
        <v>1313532003</v>
      </c>
      <c r="K2230" t="b">
        <v>0</v>
      </c>
      <c r="L2230">
        <v>90</v>
      </c>
      <c r="M2230" t="b">
        <v>1</v>
      </c>
      <c r="N2230" t="s">
        <v>8277</v>
      </c>
      <c r="O2230">
        <f>ROUND(E2230/D2230*100,0)</f>
        <v>119</v>
      </c>
      <c r="P2230">
        <f>IFERROR(ROUND(E2230/L2230,2),0)</f>
        <v>46.4</v>
      </c>
      <c r="Q2230" s="10" t="s">
        <v>8323</v>
      </c>
      <c r="R2230" t="s">
        <v>8327</v>
      </c>
      <c r="S2230" s="15">
        <f>(((I2230/60)/60)/24)+DATE(1970,1,1)</f>
        <v>40801.916701388887</v>
      </c>
    </row>
    <row r="2231" spans="1:19" ht="60" x14ac:dyDescent="0.25">
      <c r="A2231">
        <v>2489</v>
      </c>
      <c r="B2231" s="3" t="s">
        <v>2489</v>
      </c>
      <c r="C2231" s="3" t="s">
        <v>6599</v>
      </c>
      <c r="D2231" s="6">
        <v>3500</v>
      </c>
      <c r="E2231" s="8">
        <v>4678.5</v>
      </c>
      <c r="F2231" t="s">
        <v>8218</v>
      </c>
      <c r="G2231" t="s">
        <v>8223</v>
      </c>
      <c r="H2231" t="s">
        <v>8245</v>
      </c>
      <c r="I2231">
        <v>1368117239</v>
      </c>
      <c r="J2231">
        <v>1365525239</v>
      </c>
      <c r="K2231" t="b">
        <v>0</v>
      </c>
      <c r="L2231">
        <v>75</v>
      </c>
      <c r="M2231" t="b">
        <v>1</v>
      </c>
      <c r="N2231" t="s">
        <v>8277</v>
      </c>
      <c r="O2231">
        <f>ROUND(E2231/D2231*100,0)</f>
        <v>134</v>
      </c>
      <c r="P2231">
        <f>IFERROR(ROUND(E2231/L2231,2),0)</f>
        <v>62.38</v>
      </c>
      <c r="Q2231" s="10" t="s">
        <v>8323</v>
      </c>
      <c r="R2231" t="s">
        <v>8327</v>
      </c>
      <c r="S2231" s="15">
        <f>(((I2231/60)/60)/24)+DATE(1970,1,1)</f>
        <v>41403.690266203703</v>
      </c>
    </row>
    <row r="2232" spans="1:19" ht="60" x14ac:dyDescent="0.25">
      <c r="A2232">
        <v>2541</v>
      </c>
      <c r="B2232" s="3" t="s">
        <v>2541</v>
      </c>
      <c r="C2232" s="3" t="s">
        <v>6651</v>
      </c>
      <c r="D2232" s="6">
        <v>3500</v>
      </c>
      <c r="E2232" s="8">
        <v>3746</v>
      </c>
      <c r="F2232" t="s">
        <v>8218</v>
      </c>
      <c r="G2232" t="s">
        <v>8224</v>
      </c>
      <c r="H2232" t="s">
        <v>8246</v>
      </c>
      <c r="I2232">
        <v>1380192418</v>
      </c>
      <c r="J2232">
        <v>1375008418</v>
      </c>
      <c r="K2232" t="b">
        <v>0</v>
      </c>
      <c r="L2232">
        <v>63</v>
      </c>
      <c r="M2232" t="b">
        <v>1</v>
      </c>
      <c r="N2232" t="s">
        <v>8298</v>
      </c>
      <c r="O2232">
        <f>ROUND(E2232/D2232*100,0)</f>
        <v>107</v>
      </c>
      <c r="P2232">
        <f>IFERROR(ROUND(E2232/L2232,2),0)</f>
        <v>59.46</v>
      </c>
      <c r="Q2232" s="10" t="s">
        <v>8323</v>
      </c>
      <c r="R2232" t="s">
        <v>8352</v>
      </c>
      <c r="S2232" s="15">
        <f>(((I2232/60)/60)/24)+DATE(1970,1,1)</f>
        <v>41543.449282407404</v>
      </c>
    </row>
    <row r="2233" spans="1:19" ht="45" x14ac:dyDescent="0.25">
      <c r="A2233">
        <v>2546</v>
      </c>
      <c r="B2233" s="3" t="s">
        <v>2546</v>
      </c>
      <c r="C2233" s="3" t="s">
        <v>6656</v>
      </c>
      <c r="D2233" s="6">
        <v>3500</v>
      </c>
      <c r="E2233" s="8">
        <v>3910</v>
      </c>
      <c r="F2233" t="s">
        <v>8218</v>
      </c>
      <c r="G2233" t="s">
        <v>8223</v>
      </c>
      <c r="H2233" t="s">
        <v>8245</v>
      </c>
      <c r="I2233">
        <v>1380949200</v>
      </c>
      <c r="J2233">
        <v>1378586179</v>
      </c>
      <c r="K2233" t="b">
        <v>0</v>
      </c>
      <c r="L2233">
        <v>65</v>
      </c>
      <c r="M2233" t="b">
        <v>1</v>
      </c>
      <c r="N2233" t="s">
        <v>8298</v>
      </c>
      <c r="O2233">
        <f>ROUND(E2233/D2233*100,0)</f>
        <v>112</v>
      </c>
      <c r="P2233">
        <f>IFERROR(ROUND(E2233/L2233,2),0)</f>
        <v>60.15</v>
      </c>
      <c r="Q2233" s="10" t="s">
        <v>8323</v>
      </c>
      <c r="R2233" t="s">
        <v>8352</v>
      </c>
      <c r="S2233" s="15">
        <f>(((I2233/60)/60)/24)+DATE(1970,1,1)</f>
        <v>41552.208333333336</v>
      </c>
    </row>
    <row r="2234" spans="1:19" ht="60" x14ac:dyDescent="0.25">
      <c r="A2234">
        <v>2665</v>
      </c>
      <c r="B2234" s="3" t="s">
        <v>2665</v>
      </c>
      <c r="C2234" s="3" t="s">
        <v>6775</v>
      </c>
      <c r="D2234" s="6">
        <v>3500</v>
      </c>
      <c r="E2234" s="8">
        <v>4310</v>
      </c>
      <c r="F2234" t="s">
        <v>8218</v>
      </c>
      <c r="G2234" t="s">
        <v>8223</v>
      </c>
      <c r="H2234" t="s">
        <v>8245</v>
      </c>
      <c r="I2234">
        <v>1430774974</v>
      </c>
      <c r="J2234">
        <v>1426886974</v>
      </c>
      <c r="K2234" t="b">
        <v>0</v>
      </c>
      <c r="L2234">
        <v>46</v>
      </c>
      <c r="M2234" t="b">
        <v>1</v>
      </c>
      <c r="N2234" t="s">
        <v>8300</v>
      </c>
      <c r="O2234">
        <f>ROUND(E2234/D2234*100,0)</f>
        <v>123</v>
      </c>
      <c r="P2234">
        <f>IFERROR(ROUND(E2234/L2234,2),0)</f>
        <v>93.7</v>
      </c>
      <c r="Q2234" s="10" t="s">
        <v>8317</v>
      </c>
      <c r="R2234" t="s">
        <v>8354</v>
      </c>
      <c r="S2234" s="15">
        <f>(((I2234/60)/60)/24)+DATE(1970,1,1)</f>
        <v>42128.895532407405</v>
      </c>
    </row>
    <row r="2235" spans="1:19" ht="60" x14ac:dyDescent="0.25">
      <c r="A2235">
        <v>2839</v>
      </c>
      <c r="B2235" s="3" t="s">
        <v>2839</v>
      </c>
      <c r="C2235" s="3" t="s">
        <v>6949</v>
      </c>
      <c r="D2235" s="6">
        <v>3500</v>
      </c>
      <c r="E2235" s="8">
        <v>3900</v>
      </c>
      <c r="F2235" t="s">
        <v>8218</v>
      </c>
      <c r="G2235" t="s">
        <v>8223</v>
      </c>
      <c r="H2235" t="s">
        <v>8245</v>
      </c>
      <c r="I2235">
        <v>1408942740</v>
      </c>
      <c r="J2235">
        <v>1406958354</v>
      </c>
      <c r="K2235" t="b">
        <v>0</v>
      </c>
      <c r="L2235">
        <v>31</v>
      </c>
      <c r="M2235" t="b">
        <v>1</v>
      </c>
      <c r="N2235" t="s">
        <v>8269</v>
      </c>
      <c r="O2235">
        <f>ROUND(E2235/D2235*100,0)</f>
        <v>111</v>
      </c>
      <c r="P2235">
        <f>IFERROR(ROUND(E2235/L2235,2),0)</f>
        <v>125.81</v>
      </c>
      <c r="Q2235" s="10" t="s">
        <v>8315</v>
      </c>
      <c r="R2235" t="s">
        <v>8316</v>
      </c>
      <c r="S2235" s="15">
        <f>(((I2235/60)/60)/24)+DATE(1970,1,1)</f>
        <v>41876.207638888889</v>
      </c>
    </row>
    <row r="2236" spans="1:19" ht="45" x14ac:dyDescent="0.25">
      <c r="A2236">
        <v>2935</v>
      </c>
      <c r="B2236" s="3" t="s">
        <v>2935</v>
      </c>
      <c r="C2236" s="3" t="s">
        <v>7045</v>
      </c>
      <c r="D2236" s="6">
        <v>3500</v>
      </c>
      <c r="E2236" s="8">
        <v>3531</v>
      </c>
      <c r="F2236" t="s">
        <v>8218</v>
      </c>
      <c r="G2236" t="s">
        <v>8223</v>
      </c>
      <c r="H2236" t="s">
        <v>8245</v>
      </c>
      <c r="I2236">
        <v>1472490000</v>
      </c>
      <c r="J2236">
        <v>1467468008</v>
      </c>
      <c r="K2236" t="b">
        <v>0</v>
      </c>
      <c r="L2236">
        <v>39</v>
      </c>
      <c r="M2236" t="b">
        <v>1</v>
      </c>
      <c r="N2236" t="s">
        <v>8303</v>
      </c>
      <c r="O2236">
        <f>ROUND(E2236/D2236*100,0)</f>
        <v>101</v>
      </c>
      <c r="P2236">
        <f>IFERROR(ROUND(E2236/L2236,2),0)</f>
        <v>90.54</v>
      </c>
      <c r="Q2236" s="10" t="s">
        <v>8315</v>
      </c>
      <c r="R2236" t="s">
        <v>8357</v>
      </c>
      <c r="S2236" s="15">
        <f>(((I2236/60)/60)/24)+DATE(1970,1,1)</f>
        <v>42611.708333333328</v>
      </c>
    </row>
    <row r="2237" spans="1:19" ht="30" x14ac:dyDescent="0.25">
      <c r="A2237">
        <v>2968</v>
      </c>
      <c r="B2237" s="3" t="s">
        <v>2968</v>
      </c>
      <c r="C2237" s="3" t="s">
        <v>7078</v>
      </c>
      <c r="D2237" s="6">
        <v>3500</v>
      </c>
      <c r="E2237" s="8">
        <v>3710</v>
      </c>
      <c r="F2237" t="s">
        <v>8218</v>
      </c>
      <c r="G2237" t="s">
        <v>8223</v>
      </c>
      <c r="H2237" t="s">
        <v>8245</v>
      </c>
      <c r="I2237">
        <v>1471406340</v>
      </c>
      <c r="J2237">
        <v>1470227660</v>
      </c>
      <c r="K2237" t="b">
        <v>0</v>
      </c>
      <c r="L2237">
        <v>47</v>
      </c>
      <c r="M2237" t="b">
        <v>1</v>
      </c>
      <c r="N2237" t="s">
        <v>8269</v>
      </c>
      <c r="O2237">
        <f>ROUND(E2237/D2237*100,0)</f>
        <v>106</v>
      </c>
      <c r="P2237">
        <f>IFERROR(ROUND(E2237/L2237,2),0)</f>
        <v>78.94</v>
      </c>
      <c r="Q2237" s="10" t="s">
        <v>8315</v>
      </c>
      <c r="R2237" t="s">
        <v>8316</v>
      </c>
      <c r="S2237" s="15">
        <f>(((I2237/60)/60)/24)+DATE(1970,1,1)</f>
        <v>42599.165972222225</v>
      </c>
    </row>
    <row r="2238" spans="1:19" ht="60" x14ac:dyDescent="0.25">
      <c r="A2238">
        <v>3150</v>
      </c>
      <c r="B2238" s="3" t="s">
        <v>3150</v>
      </c>
      <c r="C2238" s="3" t="s">
        <v>7260</v>
      </c>
      <c r="D2238" s="6">
        <v>3500</v>
      </c>
      <c r="E2238" s="8">
        <v>3535</v>
      </c>
      <c r="F2238" t="s">
        <v>8218</v>
      </c>
      <c r="G2238" t="s">
        <v>8223</v>
      </c>
      <c r="H2238" t="s">
        <v>8245</v>
      </c>
      <c r="I2238">
        <v>1295928000</v>
      </c>
      <c r="J2238">
        <v>1288160403</v>
      </c>
      <c r="K2238" t="b">
        <v>1</v>
      </c>
      <c r="L2238">
        <v>104</v>
      </c>
      <c r="M2238" t="b">
        <v>1</v>
      </c>
      <c r="N2238" t="s">
        <v>8269</v>
      </c>
      <c r="O2238">
        <f>ROUND(E2238/D2238*100,0)</f>
        <v>101</v>
      </c>
      <c r="P2238">
        <f>IFERROR(ROUND(E2238/L2238,2),0)</f>
        <v>33.99</v>
      </c>
      <c r="Q2238" s="10" t="s">
        <v>8315</v>
      </c>
      <c r="R2238" t="s">
        <v>8316</v>
      </c>
      <c r="S2238" s="15">
        <f>(((I2238/60)/60)/24)+DATE(1970,1,1)</f>
        <v>40568.166666666664</v>
      </c>
    </row>
    <row r="2239" spans="1:19" ht="45" x14ac:dyDescent="0.25">
      <c r="A2239">
        <v>3151</v>
      </c>
      <c r="B2239" s="3" t="s">
        <v>3151</v>
      </c>
      <c r="C2239" s="3" t="s">
        <v>7261</v>
      </c>
      <c r="D2239" s="6">
        <v>3500</v>
      </c>
      <c r="E2239" s="8">
        <v>3514</v>
      </c>
      <c r="F2239" t="s">
        <v>8218</v>
      </c>
      <c r="G2239" t="s">
        <v>8223</v>
      </c>
      <c r="H2239" t="s">
        <v>8245</v>
      </c>
      <c r="I2239">
        <v>1410379774</v>
      </c>
      <c r="J2239">
        <v>1407787774</v>
      </c>
      <c r="K2239" t="b">
        <v>1</v>
      </c>
      <c r="L2239">
        <v>34</v>
      </c>
      <c r="M2239" t="b">
        <v>1</v>
      </c>
      <c r="N2239" t="s">
        <v>8269</v>
      </c>
      <c r="O2239">
        <f>ROUND(E2239/D2239*100,0)</f>
        <v>100</v>
      </c>
      <c r="P2239">
        <f>IFERROR(ROUND(E2239/L2239,2),0)</f>
        <v>103.35</v>
      </c>
      <c r="Q2239" s="10" t="s">
        <v>8315</v>
      </c>
      <c r="R2239" t="s">
        <v>8316</v>
      </c>
      <c r="S2239" s="15">
        <f>(((I2239/60)/60)/24)+DATE(1970,1,1)</f>
        <v>41892.83997685185</v>
      </c>
    </row>
    <row r="2240" spans="1:19" ht="45" x14ac:dyDescent="0.25">
      <c r="A2240">
        <v>3308</v>
      </c>
      <c r="B2240" s="3" t="s">
        <v>3308</v>
      </c>
      <c r="C2240" s="3" t="s">
        <v>7418</v>
      </c>
      <c r="D2240" s="6">
        <v>3500</v>
      </c>
      <c r="E2240" s="8">
        <v>4280</v>
      </c>
      <c r="F2240" t="s">
        <v>8218</v>
      </c>
      <c r="G2240" t="s">
        <v>8223</v>
      </c>
      <c r="H2240" t="s">
        <v>8245</v>
      </c>
      <c r="I2240">
        <v>1460581365</v>
      </c>
      <c r="J2240">
        <v>1458766965</v>
      </c>
      <c r="K2240" t="b">
        <v>0</v>
      </c>
      <c r="L2240">
        <v>57</v>
      </c>
      <c r="M2240" t="b">
        <v>1</v>
      </c>
      <c r="N2240" t="s">
        <v>8269</v>
      </c>
      <c r="O2240">
        <f>ROUND(E2240/D2240*100,0)</f>
        <v>122</v>
      </c>
      <c r="P2240">
        <f>IFERROR(ROUND(E2240/L2240,2),0)</f>
        <v>75.09</v>
      </c>
      <c r="Q2240" s="10" t="s">
        <v>8315</v>
      </c>
      <c r="R2240" t="s">
        <v>8316</v>
      </c>
      <c r="S2240" s="15">
        <f>(((I2240/60)/60)/24)+DATE(1970,1,1)</f>
        <v>42473.876909722225</v>
      </c>
    </row>
    <row r="2241" spans="1:19" ht="60" x14ac:dyDescent="0.25">
      <c r="A2241">
        <v>3333</v>
      </c>
      <c r="B2241" s="3" t="s">
        <v>3333</v>
      </c>
      <c r="C2241" s="3" t="s">
        <v>7443</v>
      </c>
      <c r="D2241" s="6">
        <v>3500</v>
      </c>
      <c r="E2241" s="8">
        <v>3660</v>
      </c>
      <c r="F2241" t="s">
        <v>8218</v>
      </c>
      <c r="G2241" t="s">
        <v>8223</v>
      </c>
      <c r="H2241" t="s">
        <v>8245</v>
      </c>
      <c r="I2241">
        <v>1434384880</v>
      </c>
      <c r="J2241">
        <v>1432484080</v>
      </c>
      <c r="K2241" t="b">
        <v>0</v>
      </c>
      <c r="L2241">
        <v>111</v>
      </c>
      <c r="M2241" t="b">
        <v>1</v>
      </c>
      <c r="N2241" t="s">
        <v>8269</v>
      </c>
      <c r="O2241">
        <f>ROUND(E2241/D2241*100,0)</f>
        <v>105</v>
      </c>
      <c r="P2241">
        <f>IFERROR(ROUND(E2241/L2241,2),0)</f>
        <v>32.97</v>
      </c>
      <c r="Q2241" s="10" t="s">
        <v>8315</v>
      </c>
      <c r="R2241" t="s">
        <v>8316</v>
      </c>
      <c r="S2241" s="15">
        <f>(((I2241/60)/60)/24)+DATE(1970,1,1)</f>
        <v>42170.676851851851</v>
      </c>
    </row>
    <row r="2242" spans="1:19" ht="60" x14ac:dyDescent="0.25">
      <c r="A2242">
        <v>3350</v>
      </c>
      <c r="B2242" s="3" t="s">
        <v>3349</v>
      </c>
      <c r="C2242" s="3" t="s">
        <v>7460</v>
      </c>
      <c r="D2242" s="6">
        <v>3500</v>
      </c>
      <c r="E2242" s="8">
        <v>3655</v>
      </c>
      <c r="F2242" t="s">
        <v>8218</v>
      </c>
      <c r="G2242" t="s">
        <v>8242</v>
      </c>
      <c r="H2242" t="s">
        <v>8248</v>
      </c>
      <c r="I2242">
        <v>1448838000</v>
      </c>
      <c r="J2242">
        <v>1445791811</v>
      </c>
      <c r="K2242" t="b">
        <v>0</v>
      </c>
      <c r="L2242">
        <v>51</v>
      </c>
      <c r="M2242" t="b">
        <v>1</v>
      </c>
      <c r="N2242" t="s">
        <v>8269</v>
      </c>
      <c r="O2242">
        <f>ROUND(E2242/D2242*100,0)</f>
        <v>104</v>
      </c>
      <c r="P2242">
        <f>IFERROR(ROUND(E2242/L2242,2),0)</f>
        <v>71.67</v>
      </c>
      <c r="Q2242" s="10" t="s">
        <v>8315</v>
      </c>
      <c r="R2242" t="s">
        <v>8316</v>
      </c>
      <c r="S2242" s="15">
        <f>(((I2242/60)/60)/24)+DATE(1970,1,1)</f>
        <v>42337.958333333328</v>
      </c>
    </row>
    <row r="2243" spans="1:19" ht="45" x14ac:dyDescent="0.25">
      <c r="A2243">
        <v>3374</v>
      </c>
      <c r="B2243" s="3" t="s">
        <v>3373</v>
      </c>
      <c r="C2243" s="3" t="s">
        <v>7484</v>
      </c>
      <c r="D2243" s="6">
        <v>3500</v>
      </c>
      <c r="E2243" s="8">
        <v>3730</v>
      </c>
      <c r="F2243" t="s">
        <v>8218</v>
      </c>
      <c r="G2243" t="s">
        <v>8228</v>
      </c>
      <c r="H2243" t="s">
        <v>8250</v>
      </c>
      <c r="I2243">
        <v>1446053616</v>
      </c>
      <c r="J2243">
        <v>1443461616</v>
      </c>
      <c r="K2243" t="b">
        <v>0</v>
      </c>
      <c r="L2243">
        <v>52</v>
      </c>
      <c r="M2243" t="b">
        <v>1</v>
      </c>
      <c r="N2243" t="s">
        <v>8269</v>
      </c>
      <c r="O2243">
        <f>ROUND(E2243/D2243*100,0)</f>
        <v>107</v>
      </c>
      <c r="P2243">
        <f>IFERROR(ROUND(E2243/L2243,2),0)</f>
        <v>71.73</v>
      </c>
      <c r="Q2243" s="10" t="s">
        <v>8315</v>
      </c>
      <c r="R2243" t="s">
        <v>8316</v>
      </c>
      <c r="S2243" s="15">
        <f>(((I2243/60)/60)/24)+DATE(1970,1,1)</f>
        <v>42305.731666666667</v>
      </c>
    </row>
    <row r="2244" spans="1:19" ht="60" x14ac:dyDescent="0.25">
      <c r="A2244">
        <v>3382</v>
      </c>
      <c r="B2244" s="3" t="s">
        <v>3381</v>
      </c>
      <c r="C2244" s="3" t="s">
        <v>7492</v>
      </c>
      <c r="D2244" s="6">
        <v>3500</v>
      </c>
      <c r="E2244" s="8">
        <v>3526</v>
      </c>
      <c r="F2244" t="s">
        <v>8218</v>
      </c>
      <c r="G2244" t="s">
        <v>8224</v>
      </c>
      <c r="H2244" t="s">
        <v>8246</v>
      </c>
      <c r="I2244">
        <v>1470092340</v>
      </c>
      <c r="J2244">
        <v>1467973256</v>
      </c>
      <c r="K2244" t="b">
        <v>0</v>
      </c>
      <c r="L2244">
        <v>46</v>
      </c>
      <c r="M2244" t="b">
        <v>1</v>
      </c>
      <c r="N2244" t="s">
        <v>8269</v>
      </c>
      <c r="O2244">
        <f>ROUND(E2244/D2244*100,0)</f>
        <v>101</v>
      </c>
      <c r="P2244">
        <f>IFERROR(ROUND(E2244/L2244,2),0)</f>
        <v>76.650000000000006</v>
      </c>
      <c r="Q2244" s="10" t="s">
        <v>8315</v>
      </c>
      <c r="R2244" t="s">
        <v>8316</v>
      </c>
      <c r="S2244" s="15">
        <f>(((I2244/60)/60)/24)+DATE(1970,1,1)</f>
        <v>42583.957638888889</v>
      </c>
    </row>
    <row r="2245" spans="1:19" ht="45" x14ac:dyDescent="0.25">
      <c r="A2245">
        <v>3466</v>
      </c>
      <c r="B2245" s="3" t="s">
        <v>3465</v>
      </c>
      <c r="C2245" s="3" t="s">
        <v>7576</v>
      </c>
      <c r="D2245" s="6">
        <v>3500</v>
      </c>
      <c r="E2245" s="8">
        <v>4450</v>
      </c>
      <c r="F2245" t="s">
        <v>8218</v>
      </c>
      <c r="G2245" t="s">
        <v>8223</v>
      </c>
      <c r="H2245" t="s">
        <v>8245</v>
      </c>
      <c r="I2245">
        <v>1461108450</v>
      </c>
      <c r="J2245">
        <v>1455928050</v>
      </c>
      <c r="K2245" t="b">
        <v>0</v>
      </c>
      <c r="L2245">
        <v>61</v>
      </c>
      <c r="M2245" t="b">
        <v>1</v>
      </c>
      <c r="N2245" t="s">
        <v>8269</v>
      </c>
      <c r="O2245">
        <f>ROUND(E2245/D2245*100,0)</f>
        <v>127</v>
      </c>
      <c r="P2245">
        <f>IFERROR(ROUND(E2245/L2245,2),0)</f>
        <v>72.95</v>
      </c>
      <c r="Q2245" s="10" t="s">
        <v>8315</v>
      </c>
      <c r="R2245" t="s">
        <v>8316</v>
      </c>
      <c r="S2245" s="15">
        <f>(((I2245/60)/60)/24)+DATE(1970,1,1)</f>
        <v>42479.977430555555</v>
      </c>
    </row>
    <row r="2246" spans="1:19" ht="60" x14ac:dyDescent="0.25">
      <c r="A2246">
        <v>3671</v>
      </c>
      <c r="B2246" s="3" t="s">
        <v>3668</v>
      </c>
      <c r="C2246" s="3" t="s">
        <v>7781</v>
      </c>
      <c r="D2246" s="6">
        <v>3500</v>
      </c>
      <c r="E2246" s="8">
        <v>3530</v>
      </c>
      <c r="F2246" t="s">
        <v>8218</v>
      </c>
      <c r="G2246" t="s">
        <v>8223</v>
      </c>
      <c r="H2246" t="s">
        <v>8245</v>
      </c>
      <c r="I2246">
        <v>1405915140</v>
      </c>
      <c r="J2246">
        <v>1404140667</v>
      </c>
      <c r="K2246" t="b">
        <v>0</v>
      </c>
      <c r="L2246">
        <v>40</v>
      </c>
      <c r="M2246" t="b">
        <v>1</v>
      </c>
      <c r="N2246" t="s">
        <v>8269</v>
      </c>
      <c r="O2246">
        <f>ROUND(E2246/D2246*100,0)</f>
        <v>101</v>
      </c>
      <c r="P2246">
        <f>IFERROR(ROUND(E2246/L2246,2),0)</f>
        <v>88.25</v>
      </c>
      <c r="Q2246" s="10" t="s">
        <v>8315</v>
      </c>
      <c r="R2246" t="s">
        <v>8316</v>
      </c>
      <c r="S2246" s="15">
        <f>(((I2246/60)/60)/24)+DATE(1970,1,1)</f>
        <v>41841.165972222225</v>
      </c>
    </row>
    <row r="2247" spans="1:19" ht="45" x14ac:dyDescent="0.25">
      <c r="A2247">
        <v>3683</v>
      </c>
      <c r="B2247" s="3" t="s">
        <v>3680</v>
      </c>
      <c r="C2247" s="3" t="s">
        <v>7793</v>
      </c>
      <c r="D2247" s="6">
        <v>3500</v>
      </c>
      <c r="E2247" s="8">
        <v>3880</v>
      </c>
      <c r="F2247" t="s">
        <v>8218</v>
      </c>
      <c r="G2247" t="s">
        <v>8223</v>
      </c>
      <c r="H2247" t="s">
        <v>8245</v>
      </c>
      <c r="I2247">
        <v>1476931696</v>
      </c>
      <c r="J2247">
        <v>1474339696</v>
      </c>
      <c r="K2247" t="b">
        <v>0</v>
      </c>
      <c r="L2247">
        <v>66</v>
      </c>
      <c r="M2247" t="b">
        <v>1</v>
      </c>
      <c r="N2247" t="s">
        <v>8269</v>
      </c>
      <c r="O2247">
        <f>ROUND(E2247/D2247*100,0)</f>
        <v>111</v>
      </c>
      <c r="P2247">
        <f>IFERROR(ROUND(E2247/L2247,2),0)</f>
        <v>58.79</v>
      </c>
      <c r="Q2247" s="10" t="s">
        <v>8315</v>
      </c>
      <c r="R2247" t="s">
        <v>8316</v>
      </c>
      <c r="S2247" s="15">
        <f>(((I2247/60)/60)/24)+DATE(1970,1,1)</f>
        <v>42663.116851851853</v>
      </c>
    </row>
    <row r="2248" spans="1:19" ht="60" x14ac:dyDescent="0.25">
      <c r="A2248">
        <v>3694</v>
      </c>
      <c r="B2248" s="3" t="s">
        <v>3691</v>
      </c>
      <c r="C2248" s="3" t="s">
        <v>7804</v>
      </c>
      <c r="D2248" s="6">
        <v>3500</v>
      </c>
      <c r="E2248" s="8">
        <v>3760</v>
      </c>
      <c r="F2248" t="s">
        <v>8218</v>
      </c>
      <c r="G2248" t="s">
        <v>8223</v>
      </c>
      <c r="H2248" t="s">
        <v>8245</v>
      </c>
      <c r="I2248">
        <v>1465178400</v>
      </c>
      <c r="J2248">
        <v>1461985967</v>
      </c>
      <c r="K2248" t="b">
        <v>0</v>
      </c>
      <c r="L2248">
        <v>60</v>
      </c>
      <c r="M2248" t="b">
        <v>1</v>
      </c>
      <c r="N2248" t="s">
        <v>8269</v>
      </c>
      <c r="O2248">
        <f>ROUND(E2248/D2248*100,0)</f>
        <v>107</v>
      </c>
      <c r="P2248">
        <f>IFERROR(ROUND(E2248/L2248,2),0)</f>
        <v>62.67</v>
      </c>
      <c r="Q2248" s="10" t="s">
        <v>8315</v>
      </c>
      <c r="R2248" t="s">
        <v>8316</v>
      </c>
      <c r="S2248" s="15">
        <f>(((I2248/60)/60)/24)+DATE(1970,1,1)</f>
        <v>42527.083333333328</v>
      </c>
    </row>
    <row r="2249" spans="1:19" ht="60" x14ac:dyDescent="0.25">
      <c r="A2249">
        <v>3715</v>
      </c>
      <c r="B2249" s="3" t="s">
        <v>3712</v>
      </c>
      <c r="C2249" s="3" t="s">
        <v>7825</v>
      </c>
      <c r="D2249" s="6">
        <v>3500</v>
      </c>
      <c r="E2249" s="8">
        <v>3590</v>
      </c>
      <c r="F2249" t="s">
        <v>8218</v>
      </c>
      <c r="G2249" t="s">
        <v>8224</v>
      </c>
      <c r="H2249" t="s">
        <v>8246</v>
      </c>
      <c r="I2249">
        <v>1427806320</v>
      </c>
      <c r="J2249">
        <v>1422834819</v>
      </c>
      <c r="K2249" t="b">
        <v>0</v>
      </c>
      <c r="L2249">
        <v>27</v>
      </c>
      <c r="M2249" t="b">
        <v>1</v>
      </c>
      <c r="N2249" t="s">
        <v>8269</v>
      </c>
      <c r="O2249">
        <f>ROUND(E2249/D2249*100,0)</f>
        <v>103</v>
      </c>
      <c r="P2249">
        <f>IFERROR(ROUND(E2249/L2249,2),0)</f>
        <v>132.96</v>
      </c>
      <c r="Q2249" s="10" t="s">
        <v>8315</v>
      </c>
      <c r="R2249" t="s">
        <v>8316</v>
      </c>
      <c r="S2249" s="15">
        <f>(((I2249/60)/60)/24)+DATE(1970,1,1)</f>
        <v>42094.536111111112</v>
      </c>
    </row>
    <row r="2250" spans="1:19" ht="45" x14ac:dyDescent="0.25">
      <c r="A2250">
        <v>3757</v>
      </c>
      <c r="B2250" s="3" t="s">
        <v>3754</v>
      </c>
      <c r="C2250" s="3" t="s">
        <v>7867</v>
      </c>
      <c r="D2250" s="6">
        <v>3500</v>
      </c>
      <c r="E2250" s="8">
        <v>3798</v>
      </c>
      <c r="F2250" t="s">
        <v>8218</v>
      </c>
      <c r="G2250" t="s">
        <v>8223</v>
      </c>
      <c r="H2250" t="s">
        <v>8245</v>
      </c>
      <c r="I2250">
        <v>1417465515</v>
      </c>
      <c r="J2250">
        <v>1415737515</v>
      </c>
      <c r="K2250" t="b">
        <v>0</v>
      </c>
      <c r="L2250">
        <v>50</v>
      </c>
      <c r="M2250" t="b">
        <v>1</v>
      </c>
      <c r="N2250" t="s">
        <v>8303</v>
      </c>
      <c r="O2250">
        <f>ROUND(E2250/D2250*100,0)</f>
        <v>109</v>
      </c>
      <c r="P2250">
        <f>IFERROR(ROUND(E2250/L2250,2),0)</f>
        <v>75.959999999999994</v>
      </c>
      <c r="Q2250" s="10" t="s">
        <v>8315</v>
      </c>
      <c r="R2250" t="s">
        <v>8357</v>
      </c>
      <c r="S2250" s="15">
        <f>(((I2250/60)/60)/24)+DATE(1970,1,1)</f>
        <v>41974.850868055553</v>
      </c>
    </row>
    <row r="2251" spans="1:19" ht="60" x14ac:dyDescent="0.25">
      <c r="A2251">
        <v>3821</v>
      </c>
      <c r="B2251" s="3" t="s">
        <v>3818</v>
      </c>
      <c r="C2251" s="3" t="s">
        <v>7930</v>
      </c>
      <c r="D2251" s="6">
        <v>3500</v>
      </c>
      <c r="E2251" s="8">
        <v>3659</v>
      </c>
      <c r="F2251" t="s">
        <v>8218</v>
      </c>
      <c r="G2251" t="s">
        <v>8223</v>
      </c>
      <c r="H2251" t="s">
        <v>8245</v>
      </c>
      <c r="I2251">
        <v>1451881207</v>
      </c>
      <c r="J2251">
        <v>1449116407</v>
      </c>
      <c r="K2251" t="b">
        <v>0</v>
      </c>
      <c r="L2251">
        <v>46</v>
      </c>
      <c r="M2251" t="b">
        <v>1</v>
      </c>
      <c r="N2251" t="s">
        <v>8269</v>
      </c>
      <c r="O2251">
        <f>ROUND(E2251/D2251*100,0)</f>
        <v>105</v>
      </c>
      <c r="P2251">
        <f>IFERROR(ROUND(E2251/L2251,2),0)</f>
        <v>79.540000000000006</v>
      </c>
      <c r="Q2251" s="10" t="s">
        <v>8315</v>
      </c>
      <c r="R2251" t="s">
        <v>8316</v>
      </c>
      <c r="S2251" s="15">
        <f>(((I2251/60)/60)/24)+DATE(1970,1,1)</f>
        <v>42373.180636574078</v>
      </c>
    </row>
    <row r="2252" spans="1:19" ht="60" x14ac:dyDescent="0.25">
      <c r="A2252">
        <v>736</v>
      </c>
      <c r="B2252" s="3" t="s">
        <v>737</v>
      </c>
      <c r="C2252" s="3" t="s">
        <v>4846</v>
      </c>
      <c r="D2252" s="6">
        <v>3600</v>
      </c>
      <c r="E2252" s="8">
        <v>11345</v>
      </c>
      <c r="F2252" t="s">
        <v>8218</v>
      </c>
      <c r="G2252" t="s">
        <v>8223</v>
      </c>
      <c r="H2252" t="s">
        <v>8245</v>
      </c>
      <c r="I2252">
        <v>1385009940</v>
      </c>
      <c r="J2252">
        <v>1383327440</v>
      </c>
      <c r="K2252" t="b">
        <v>0</v>
      </c>
      <c r="L2252">
        <v>108</v>
      </c>
      <c r="M2252" t="b">
        <v>1</v>
      </c>
      <c r="N2252" t="s">
        <v>8272</v>
      </c>
      <c r="O2252">
        <f>ROUND(E2252/D2252*100,0)</f>
        <v>315</v>
      </c>
      <c r="P2252">
        <f>IFERROR(ROUND(E2252/L2252,2),0)</f>
        <v>105.05</v>
      </c>
      <c r="Q2252" s="10" t="s">
        <v>8320</v>
      </c>
      <c r="R2252" t="s">
        <v>8321</v>
      </c>
      <c r="S2252" s="15">
        <f>(((I2252/60)/60)/24)+DATE(1970,1,1)</f>
        <v>41599.207638888889</v>
      </c>
    </row>
    <row r="2253" spans="1:19" ht="45" x14ac:dyDescent="0.25">
      <c r="A2253">
        <v>2551</v>
      </c>
      <c r="B2253" s="3" t="s">
        <v>2551</v>
      </c>
      <c r="C2253" s="3" t="s">
        <v>6661</v>
      </c>
      <c r="D2253" s="6">
        <v>3675</v>
      </c>
      <c r="E2253" s="8">
        <v>3775.5</v>
      </c>
      <c r="F2253" t="s">
        <v>8218</v>
      </c>
      <c r="G2253" t="s">
        <v>8223</v>
      </c>
      <c r="H2253" t="s">
        <v>8245</v>
      </c>
      <c r="I2253">
        <v>1332362880</v>
      </c>
      <c r="J2253">
        <v>1329890585</v>
      </c>
      <c r="K2253" t="b">
        <v>0</v>
      </c>
      <c r="L2253">
        <v>56</v>
      </c>
      <c r="M2253" t="b">
        <v>1</v>
      </c>
      <c r="N2253" t="s">
        <v>8298</v>
      </c>
      <c r="O2253">
        <f>ROUND(E2253/D2253*100,0)</f>
        <v>103</v>
      </c>
      <c r="P2253">
        <f>IFERROR(ROUND(E2253/L2253,2),0)</f>
        <v>67.42</v>
      </c>
      <c r="Q2253" s="10" t="s">
        <v>8323</v>
      </c>
      <c r="R2253" t="s">
        <v>8352</v>
      </c>
      <c r="S2253" s="15">
        <f>(((I2253/60)/60)/24)+DATE(1970,1,1)</f>
        <v>40989.866666666669</v>
      </c>
    </row>
    <row r="2254" spans="1:19" ht="30" x14ac:dyDescent="0.25">
      <c r="A2254">
        <v>1376</v>
      </c>
      <c r="B2254" s="3" t="s">
        <v>1377</v>
      </c>
      <c r="C2254" s="3" t="s">
        <v>5486</v>
      </c>
      <c r="D2254" s="6">
        <v>3700</v>
      </c>
      <c r="E2254" s="8">
        <v>9342</v>
      </c>
      <c r="F2254" t="s">
        <v>8218</v>
      </c>
      <c r="G2254" t="s">
        <v>8224</v>
      </c>
      <c r="H2254" t="s">
        <v>8246</v>
      </c>
      <c r="I2254">
        <v>1480784606</v>
      </c>
      <c r="J2254">
        <v>1478189006</v>
      </c>
      <c r="K2254" t="b">
        <v>0</v>
      </c>
      <c r="L2254">
        <v>168</v>
      </c>
      <c r="M2254" t="b">
        <v>1</v>
      </c>
      <c r="N2254" t="s">
        <v>8274</v>
      </c>
      <c r="O2254">
        <f>ROUND(E2254/D2254*100,0)</f>
        <v>252</v>
      </c>
      <c r="P2254">
        <f>IFERROR(ROUND(E2254/L2254,2),0)</f>
        <v>55.61</v>
      </c>
      <c r="Q2254" s="10" t="s">
        <v>8323</v>
      </c>
      <c r="R2254" t="s">
        <v>8324</v>
      </c>
      <c r="S2254" s="15">
        <f>(((I2254/60)/60)/24)+DATE(1970,1,1)</f>
        <v>42707.710717592592</v>
      </c>
    </row>
    <row r="2255" spans="1:19" ht="60" x14ac:dyDescent="0.25">
      <c r="A2255">
        <v>1503</v>
      </c>
      <c r="B2255" s="3" t="s">
        <v>1504</v>
      </c>
      <c r="C2255" s="3" t="s">
        <v>5613</v>
      </c>
      <c r="D2255" s="6">
        <v>3750</v>
      </c>
      <c r="E2255" s="8">
        <v>4045.93</v>
      </c>
      <c r="F2255" t="s">
        <v>8218</v>
      </c>
      <c r="G2255" t="s">
        <v>8241</v>
      </c>
      <c r="H2255" t="s">
        <v>8248</v>
      </c>
      <c r="I2255">
        <v>1477210801</v>
      </c>
      <c r="J2255">
        <v>1472026801</v>
      </c>
      <c r="K2255" t="b">
        <v>1</v>
      </c>
      <c r="L2255">
        <v>71</v>
      </c>
      <c r="M2255" t="b">
        <v>1</v>
      </c>
      <c r="N2255" t="s">
        <v>8283</v>
      </c>
      <c r="O2255">
        <f>ROUND(E2255/D2255*100,0)</f>
        <v>108</v>
      </c>
      <c r="P2255">
        <f>IFERROR(ROUND(E2255/L2255,2),0)</f>
        <v>56.98</v>
      </c>
      <c r="Q2255" s="10" t="s">
        <v>8336</v>
      </c>
      <c r="R2255" t="s">
        <v>8337</v>
      </c>
      <c r="S2255" s="15">
        <f>(((I2255/60)/60)/24)+DATE(1970,1,1)</f>
        <v>42666.347233796296</v>
      </c>
    </row>
    <row r="2256" spans="1:19" ht="60" x14ac:dyDescent="0.25">
      <c r="A2256">
        <v>3049</v>
      </c>
      <c r="B2256" s="3" t="s">
        <v>3049</v>
      </c>
      <c r="C2256" s="3" t="s">
        <v>7159</v>
      </c>
      <c r="D2256" s="6">
        <v>3750</v>
      </c>
      <c r="E2256" s="8">
        <v>4000</v>
      </c>
      <c r="F2256" t="s">
        <v>8218</v>
      </c>
      <c r="G2256" t="s">
        <v>8223</v>
      </c>
      <c r="H2256" t="s">
        <v>8245</v>
      </c>
      <c r="I2256">
        <v>1434241255</v>
      </c>
      <c r="J2256">
        <v>1431649255</v>
      </c>
      <c r="K2256" t="b">
        <v>0</v>
      </c>
      <c r="L2256">
        <v>54</v>
      </c>
      <c r="M2256" t="b">
        <v>1</v>
      </c>
      <c r="N2256" t="s">
        <v>8301</v>
      </c>
      <c r="O2256">
        <f>ROUND(E2256/D2256*100,0)</f>
        <v>107</v>
      </c>
      <c r="P2256">
        <f>IFERROR(ROUND(E2256/L2256,2),0)</f>
        <v>74.069999999999993</v>
      </c>
      <c r="Q2256" s="10" t="s">
        <v>8315</v>
      </c>
      <c r="R2256" t="s">
        <v>8355</v>
      </c>
      <c r="S2256" s="15">
        <f>(((I2256/60)/60)/24)+DATE(1970,1,1)</f>
        <v>42169.014525462961</v>
      </c>
    </row>
    <row r="2257" spans="1:19" ht="45" x14ac:dyDescent="0.25">
      <c r="A2257">
        <v>3426</v>
      </c>
      <c r="B2257" s="3" t="s">
        <v>3425</v>
      </c>
      <c r="C2257" s="3" t="s">
        <v>7536</v>
      </c>
      <c r="D2257" s="6">
        <v>3750</v>
      </c>
      <c r="E2257" s="8">
        <v>4055</v>
      </c>
      <c r="F2257" t="s">
        <v>8218</v>
      </c>
      <c r="G2257" t="s">
        <v>8223</v>
      </c>
      <c r="H2257" t="s">
        <v>8245</v>
      </c>
      <c r="I2257">
        <v>1411264800</v>
      </c>
      <c r="J2257">
        <v>1409620903</v>
      </c>
      <c r="K2257" t="b">
        <v>0</v>
      </c>
      <c r="L2257">
        <v>87</v>
      </c>
      <c r="M2257" t="b">
        <v>1</v>
      </c>
      <c r="N2257" t="s">
        <v>8269</v>
      </c>
      <c r="O2257">
        <f>ROUND(E2257/D2257*100,0)</f>
        <v>108</v>
      </c>
      <c r="P2257">
        <f>IFERROR(ROUND(E2257/L2257,2),0)</f>
        <v>46.61</v>
      </c>
      <c r="Q2257" s="10" t="s">
        <v>8315</v>
      </c>
      <c r="R2257" t="s">
        <v>8316</v>
      </c>
      <c r="S2257" s="15">
        <f>(((I2257/60)/60)/24)+DATE(1970,1,1)</f>
        <v>41903.083333333336</v>
      </c>
    </row>
    <row r="2258" spans="1:19" ht="60" x14ac:dyDescent="0.25">
      <c r="A2258">
        <v>1649</v>
      </c>
      <c r="B2258" s="3" t="s">
        <v>1650</v>
      </c>
      <c r="C2258" s="3" t="s">
        <v>5759</v>
      </c>
      <c r="D2258" s="6">
        <v>3800</v>
      </c>
      <c r="E2258" s="8">
        <v>3822.33</v>
      </c>
      <c r="F2258" t="s">
        <v>8218</v>
      </c>
      <c r="G2258" t="s">
        <v>8223</v>
      </c>
      <c r="H2258" t="s">
        <v>8245</v>
      </c>
      <c r="I2258">
        <v>1400862355</v>
      </c>
      <c r="J2258">
        <v>1396974355</v>
      </c>
      <c r="K2258" t="b">
        <v>0</v>
      </c>
      <c r="L2258">
        <v>81</v>
      </c>
      <c r="M2258" t="b">
        <v>1</v>
      </c>
      <c r="N2258" t="s">
        <v>8290</v>
      </c>
      <c r="O2258">
        <f>ROUND(E2258/D2258*100,0)</f>
        <v>101</v>
      </c>
      <c r="P2258">
        <f>IFERROR(ROUND(E2258/L2258,2),0)</f>
        <v>47.19</v>
      </c>
      <c r="Q2258" s="10" t="s">
        <v>8323</v>
      </c>
      <c r="R2258" t="s">
        <v>8344</v>
      </c>
      <c r="S2258" s="15">
        <f>(((I2258/60)/60)/24)+DATE(1970,1,1)</f>
        <v>41782.684664351851</v>
      </c>
    </row>
    <row r="2259" spans="1:19" ht="45" x14ac:dyDescent="0.25">
      <c r="A2259">
        <v>3492</v>
      </c>
      <c r="B2259" s="3" t="s">
        <v>3491</v>
      </c>
      <c r="C2259" s="3" t="s">
        <v>7602</v>
      </c>
      <c r="D2259" s="6">
        <v>3800</v>
      </c>
      <c r="E2259" s="8">
        <v>4000.22</v>
      </c>
      <c r="F2259" t="s">
        <v>8218</v>
      </c>
      <c r="G2259" t="s">
        <v>8223</v>
      </c>
      <c r="H2259" t="s">
        <v>8245</v>
      </c>
      <c r="I2259">
        <v>1445818397</v>
      </c>
      <c r="J2259">
        <v>1442794397</v>
      </c>
      <c r="K2259" t="b">
        <v>0</v>
      </c>
      <c r="L2259">
        <v>35</v>
      </c>
      <c r="M2259" t="b">
        <v>1</v>
      </c>
      <c r="N2259" t="s">
        <v>8269</v>
      </c>
      <c r="O2259">
        <f>ROUND(E2259/D2259*100,0)</f>
        <v>105</v>
      </c>
      <c r="P2259">
        <f>IFERROR(ROUND(E2259/L2259,2),0)</f>
        <v>114.29</v>
      </c>
      <c r="Q2259" s="10" t="s">
        <v>8315</v>
      </c>
      <c r="R2259" t="s">
        <v>8316</v>
      </c>
      <c r="S2259" s="15">
        <f>(((I2259/60)/60)/24)+DATE(1970,1,1)</f>
        <v>42303.009224537032</v>
      </c>
    </row>
    <row r="2260" spans="1:19" ht="45" x14ac:dyDescent="0.25">
      <c r="A2260">
        <v>3334</v>
      </c>
      <c r="B2260" s="3" t="s">
        <v>3334</v>
      </c>
      <c r="C2260" s="3" t="s">
        <v>7444</v>
      </c>
      <c r="D2260" s="6">
        <v>3871</v>
      </c>
      <c r="E2260" s="8">
        <v>5366</v>
      </c>
      <c r="F2260" t="s">
        <v>8218</v>
      </c>
      <c r="G2260" t="s">
        <v>8223</v>
      </c>
      <c r="H2260" t="s">
        <v>8245</v>
      </c>
      <c r="I2260">
        <v>1438259422</v>
      </c>
      <c r="J2260">
        <v>1435667422</v>
      </c>
      <c r="K2260" t="b">
        <v>0</v>
      </c>
      <c r="L2260">
        <v>46</v>
      </c>
      <c r="M2260" t="b">
        <v>1</v>
      </c>
      <c r="N2260" t="s">
        <v>8269</v>
      </c>
      <c r="O2260">
        <f>ROUND(E2260/D2260*100,0)</f>
        <v>139</v>
      </c>
      <c r="P2260">
        <f>IFERROR(ROUND(E2260/L2260,2),0)</f>
        <v>116.65</v>
      </c>
      <c r="Q2260" s="10" t="s">
        <v>8315</v>
      </c>
      <c r="R2260" t="s">
        <v>8316</v>
      </c>
      <c r="S2260" s="15">
        <f>(((I2260/60)/60)/24)+DATE(1970,1,1)</f>
        <v>42215.521087962959</v>
      </c>
    </row>
    <row r="2261" spans="1:19" ht="60" x14ac:dyDescent="0.25">
      <c r="A2261">
        <v>2711</v>
      </c>
      <c r="B2261" s="3" t="s">
        <v>2711</v>
      </c>
      <c r="C2261" s="3" t="s">
        <v>6821</v>
      </c>
      <c r="D2261" s="6">
        <v>3910</v>
      </c>
      <c r="E2261" s="8">
        <v>3938</v>
      </c>
      <c r="F2261" t="s">
        <v>8218</v>
      </c>
      <c r="G2261" t="s">
        <v>8224</v>
      </c>
      <c r="H2261" t="s">
        <v>8246</v>
      </c>
      <c r="I2261">
        <v>1403301660</v>
      </c>
      <c r="J2261">
        <v>1400694790</v>
      </c>
      <c r="K2261" t="b">
        <v>1</v>
      </c>
      <c r="L2261">
        <v>73</v>
      </c>
      <c r="M2261" t="b">
        <v>1</v>
      </c>
      <c r="N2261" t="s">
        <v>8301</v>
      </c>
      <c r="O2261">
        <f>ROUND(E2261/D2261*100,0)</f>
        <v>101</v>
      </c>
      <c r="P2261">
        <f>IFERROR(ROUND(E2261/L2261,2),0)</f>
        <v>53.95</v>
      </c>
      <c r="Q2261" s="10" t="s">
        <v>8315</v>
      </c>
      <c r="R2261" t="s">
        <v>8355</v>
      </c>
      <c r="S2261" s="15">
        <f>(((I2261/60)/60)/24)+DATE(1970,1,1)</f>
        <v>41810.917361111111</v>
      </c>
    </row>
    <row r="2262" spans="1:19" ht="30" x14ac:dyDescent="0.25">
      <c r="A2262">
        <v>2255</v>
      </c>
      <c r="B2262" s="3" t="s">
        <v>2256</v>
      </c>
      <c r="C2262" s="3" t="s">
        <v>6365</v>
      </c>
      <c r="D2262" s="6">
        <v>3950</v>
      </c>
      <c r="E2262" s="8">
        <v>11323</v>
      </c>
      <c r="F2262" t="s">
        <v>8218</v>
      </c>
      <c r="G2262" t="s">
        <v>8223</v>
      </c>
      <c r="H2262" t="s">
        <v>8245</v>
      </c>
      <c r="I2262">
        <v>1462661451</v>
      </c>
      <c r="J2262">
        <v>1460069451</v>
      </c>
      <c r="K2262" t="b">
        <v>0</v>
      </c>
      <c r="L2262">
        <v>271</v>
      </c>
      <c r="M2262" t="b">
        <v>1</v>
      </c>
      <c r="N2262" t="s">
        <v>8295</v>
      </c>
      <c r="O2262">
        <f>ROUND(E2262/D2262*100,0)</f>
        <v>287</v>
      </c>
      <c r="P2262">
        <f>IFERROR(ROUND(E2262/L2262,2),0)</f>
        <v>41.78</v>
      </c>
      <c r="Q2262" s="10" t="s">
        <v>8331</v>
      </c>
      <c r="R2262" t="s">
        <v>8349</v>
      </c>
      <c r="S2262" s="15">
        <f>(((I2262/60)/60)/24)+DATE(1970,1,1)</f>
        <v>42497.951979166668</v>
      </c>
    </row>
    <row r="2263" spans="1:19" ht="45" x14ac:dyDescent="0.25">
      <c r="A2263">
        <v>5</v>
      </c>
      <c r="B2263" s="3" t="s">
        <v>7</v>
      </c>
      <c r="C2263" s="3" t="s">
        <v>4116</v>
      </c>
      <c r="D2263" s="6">
        <v>3999</v>
      </c>
      <c r="E2263" s="8">
        <v>4390</v>
      </c>
      <c r="F2263" t="s">
        <v>8218</v>
      </c>
      <c r="G2263" t="s">
        <v>8223</v>
      </c>
      <c r="H2263" t="s">
        <v>8245</v>
      </c>
      <c r="I2263">
        <v>1469770500</v>
      </c>
      <c r="J2263">
        <v>1468362207</v>
      </c>
      <c r="K2263" t="b">
        <v>0</v>
      </c>
      <c r="L2263">
        <v>47</v>
      </c>
      <c r="M2263" t="b">
        <v>1</v>
      </c>
      <c r="N2263" t="s">
        <v>8263</v>
      </c>
      <c r="O2263">
        <f>ROUND(E2263/D2263*100,0)</f>
        <v>110</v>
      </c>
      <c r="P2263">
        <f>IFERROR(ROUND(E2263/L2263,2),0)</f>
        <v>93.4</v>
      </c>
      <c r="Q2263" s="10" t="s">
        <v>8308</v>
      </c>
      <c r="R2263" t="s">
        <v>8309</v>
      </c>
      <c r="S2263" s="15">
        <f>(((I2263/60)/60)/24)+DATE(1970,1,1)</f>
        <v>42580.232638888891</v>
      </c>
    </row>
    <row r="2264" spans="1:19" ht="45" x14ac:dyDescent="0.25">
      <c r="A2264">
        <v>30</v>
      </c>
      <c r="B2264" s="3" t="s">
        <v>32</v>
      </c>
      <c r="C2264" s="3" t="s">
        <v>4141</v>
      </c>
      <c r="D2264" s="6">
        <v>4000</v>
      </c>
      <c r="E2264" s="8">
        <v>4051.99</v>
      </c>
      <c r="F2264" t="s">
        <v>8218</v>
      </c>
      <c r="G2264" t="s">
        <v>8223</v>
      </c>
      <c r="H2264" t="s">
        <v>8245</v>
      </c>
      <c r="I2264">
        <v>1408604515</v>
      </c>
      <c r="J2264">
        <v>1406012515</v>
      </c>
      <c r="K2264" t="b">
        <v>0</v>
      </c>
      <c r="L2264">
        <v>53</v>
      </c>
      <c r="M2264" t="b">
        <v>1</v>
      </c>
      <c r="N2264" t="s">
        <v>8263</v>
      </c>
      <c r="O2264">
        <f>ROUND(E2264/D2264*100,0)</f>
        <v>101</v>
      </c>
      <c r="P2264">
        <f>IFERROR(ROUND(E2264/L2264,2),0)</f>
        <v>76.45</v>
      </c>
      <c r="Q2264" s="10" t="s">
        <v>8308</v>
      </c>
      <c r="R2264" t="s">
        <v>8309</v>
      </c>
      <c r="S2264" s="15">
        <f>(((I2264/60)/60)/24)+DATE(1970,1,1)</f>
        <v>41872.292997685188</v>
      </c>
    </row>
    <row r="2265" spans="1:19" ht="60" x14ac:dyDescent="0.25">
      <c r="A2265">
        <v>82</v>
      </c>
      <c r="B2265" s="3" t="s">
        <v>84</v>
      </c>
      <c r="C2265" s="3" t="s">
        <v>4193</v>
      </c>
      <c r="D2265" s="6">
        <v>4000</v>
      </c>
      <c r="E2265" s="8">
        <v>4000.5</v>
      </c>
      <c r="F2265" t="s">
        <v>8218</v>
      </c>
      <c r="G2265" t="s">
        <v>8223</v>
      </c>
      <c r="H2265" t="s">
        <v>8245</v>
      </c>
      <c r="I2265">
        <v>1318189261</v>
      </c>
      <c r="J2265">
        <v>1315597261</v>
      </c>
      <c r="K2265" t="b">
        <v>0</v>
      </c>
      <c r="L2265">
        <v>100</v>
      </c>
      <c r="M2265" t="b">
        <v>1</v>
      </c>
      <c r="N2265" t="s">
        <v>8264</v>
      </c>
      <c r="O2265">
        <f>ROUND(E2265/D2265*100,0)</f>
        <v>100</v>
      </c>
      <c r="P2265">
        <f>IFERROR(ROUND(E2265/L2265,2),0)</f>
        <v>40.01</v>
      </c>
      <c r="Q2265" s="10" t="s">
        <v>8308</v>
      </c>
      <c r="R2265" t="s">
        <v>8310</v>
      </c>
      <c r="S2265" s="15">
        <f>(((I2265/60)/60)/24)+DATE(1970,1,1)</f>
        <v>40825.820150462961</v>
      </c>
    </row>
    <row r="2266" spans="1:19" ht="60" x14ac:dyDescent="0.25">
      <c r="A2266">
        <v>274</v>
      </c>
      <c r="B2266" s="3" t="s">
        <v>275</v>
      </c>
      <c r="C2266" s="3" t="s">
        <v>4384</v>
      </c>
      <c r="D2266" s="6">
        <v>4000</v>
      </c>
      <c r="E2266" s="8">
        <v>6240</v>
      </c>
      <c r="F2266" t="s">
        <v>8218</v>
      </c>
      <c r="G2266" t="s">
        <v>8223</v>
      </c>
      <c r="H2266" t="s">
        <v>8245</v>
      </c>
      <c r="I2266">
        <v>1333609140</v>
      </c>
      <c r="J2266">
        <v>1330638829</v>
      </c>
      <c r="K2266" t="b">
        <v>1</v>
      </c>
      <c r="L2266">
        <v>113</v>
      </c>
      <c r="M2266" t="b">
        <v>1</v>
      </c>
      <c r="N2266" t="s">
        <v>8267</v>
      </c>
      <c r="O2266">
        <f>ROUND(E2266/D2266*100,0)</f>
        <v>156</v>
      </c>
      <c r="P2266">
        <f>IFERROR(ROUND(E2266/L2266,2),0)</f>
        <v>55.22</v>
      </c>
      <c r="Q2266" s="10" t="s">
        <v>8308</v>
      </c>
      <c r="R2266" t="s">
        <v>8313</v>
      </c>
      <c r="S2266" s="15">
        <f>(((I2266/60)/60)/24)+DATE(1970,1,1)</f>
        <v>41004.290972222225</v>
      </c>
    </row>
    <row r="2267" spans="1:19" ht="60" x14ac:dyDescent="0.25">
      <c r="A2267">
        <v>276</v>
      </c>
      <c r="B2267" s="3" t="s">
        <v>277</v>
      </c>
      <c r="C2267" s="3" t="s">
        <v>4386</v>
      </c>
      <c r="D2267" s="6">
        <v>4000</v>
      </c>
      <c r="E2267" s="8">
        <v>5904</v>
      </c>
      <c r="F2267" t="s">
        <v>8218</v>
      </c>
      <c r="G2267" t="s">
        <v>8223</v>
      </c>
      <c r="H2267" t="s">
        <v>8245</v>
      </c>
      <c r="I2267">
        <v>1335574674</v>
      </c>
      <c r="J2267">
        <v>1330394274</v>
      </c>
      <c r="K2267" t="b">
        <v>1</v>
      </c>
      <c r="L2267">
        <v>62</v>
      </c>
      <c r="M2267" t="b">
        <v>1</v>
      </c>
      <c r="N2267" t="s">
        <v>8267</v>
      </c>
      <c r="O2267">
        <f>ROUND(E2267/D2267*100,0)</f>
        <v>148</v>
      </c>
      <c r="P2267">
        <f>IFERROR(ROUND(E2267/L2267,2),0)</f>
        <v>95.23</v>
      </c>
      <c r="Q2267" s="10" t="s">
        <v>8308</v>
      </c>
      <c r="R2267" t="s">
        <v>8313</v>
      </c>
      <c r="S2267" s="15">
        <f>(((I2267/60)/60)/24)+DATE(1970,1,1)</f>
        <v>41027.040208333332</v>
      </c>
    </row>
    <row r="2268" spans="1:19" ht="60" x14ac:dyDescent="0.25">
      <c r="A2268">
        <v>327</v>
      </c>
      <c r="B2268" s="3" t="s">
        <v>328</v>
      </c>
      <c r="C2268" s="3" t="s">
        <v>4437</v>
      </c>
      <c r="D2268" s="6">
        <v>4000</v>
      </c>
      <c r="E2268" s="8">
        <v>5456</v>
      </c>
      <c r="F2268" t="s">
        <v>8218</v>
      </c>
      <c r="G2268" t="s">
        <v>8223</v>
      </c>
      <c r="H2268" t="s">
        <v>8245</v>
      </c>
      <c r="I2268">
        <v>1427011200</v>
      </c>
      <c r="J2268">
        <v>1424669929</v>
      </c>
      <c r="K2268" t="b">
        <v>1</v>
      </c>
      <c r="L2268">
        <v>34</v>
      </c>
      <c r="M2268" t="b">
        <v>1</v>
      </c>
      <c r="N2268" t="s">
        <v>8267</v>
      </c>
      <c r="O2268">
        <f>ROUND(E2268/D2268*100,0)</f>
        <v>136</v>
      </c>
      <c r="P2268">
        <f>IFERROR(ROUND(E2268/L2268,2),0)</f>
        <v>160.47</v>
      </c>
      <c r="Q2268" s="10" t="s">
        <v>8308</v>
      </c>
      <c r="R2268" t="s">
        <v>8313</v>
      </c>
      <c r="S2268" s="15">
        <f>(((I2268/60)/60)/24)+DATE(1970,1,1)</f>
        <v>42085.333333333328</v>
      </c>
    </row>
    <row r="2269" spans="1:19" ht="60" x14ac:dyDescent="0.25">
      <c r="A2269">
        <v>380</v>
      </c>
      <c r="B2269" s="3" t="s">
        <v>381</v>
      </c>
      <c r="C2269" s="3" t="s">
        <v>4490</v>
      </c>
      <c r="D2269" s="6">
        <v>4000</v>
      </c>
      <c r="E2269" s="8">
        <v>5660</v>
      </c>
      <c r="F2269" t="s">
        <v>8218</v>
      </c>
      <c r="G2269" t="s">
        <v>8223</v>
      </c>
      <c r="H2269" t="s">
        <v>8245</v>
      </c>
      <c r="I2269">
        <v>1453569392</v>
      </c>
      <c r="J2269">
        <v>1451409392</v>
      </c>
      <c r="K2269" t="b">
        <v>0</v>
      </c>
      <c r="L2269">
        <v>49</v>
      </c>
      <c r="M2269" t="b">
        <v>1</v>
      </c>
      <c r="N2269" t="s">
        <v>8267</v>
      </c>
      <c r="O2269">
        <f>ROUND(E2269/D2269*100,0)</f>
        <v>142</v>
      </c>
      <c r="P2269">
        <f>IFERROR(ROUND(E2269/L2269,2),0)</f>
        <v>115.51</v>
      </c>
      <c r="Q2269" s="10" t="s">
        <v>8308</v>
      </c>
      <c r="R2269" t="s">
        <v>8313</v>
      </c>
      <c r="S2269" s="15">
        <f>(((I2269/60)/60)/24)+DATE(1970,1,1)</f>
        <v>42392.719814814816</v>
      </c>
    </row>
    <row r="2270" spans="1:19" ht="60" x14ac:dyDescent="0.25">
      <c r="A2270">
        <v>531</v>
      </c>
      <c r="B2270" s="3" t="s">
        <v>532</v>
      </c>
      <c r="C2270" s="3" t="s">
        <v>4641</v>
      </c>
      <c r="D2270" s="6">
        <v>4000</v>
      </c>
      <c r="E2270" s="8">
        <v>4000</v>
      </c>
      <c r="F2270" t="s">
        <v>8218</v>
      </c>
      <c r="G2270" t="s">
        <v>8223</v>
      </c>
      <c r="H2270" t="s">
        <v>8245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8269</v>
      </c>
      <c r="O2270">
        <f>ROUND(E2270/D2270*100,0)</f>
        <v>100</v>
      </c>
      <c r="P2270">
        <f>IFERROR(ROUND(E2270/L2270,2),0)</f>
        <v>129.03</v>
      </c>
      <c r="Q2270" s="10" t="s">
        <v>8315</v>
      </c>
      <c r="R2270" t="s">
        <v>8316</v>
      </c>
      <c r="S2270" s="15">
        <f>(((I2270/60)/60)/24)+DATE(1970,1,1)</f>
        <v>42721.290972222225</v>
      </c>
    </row>
    <row r="2271" spans="1:19" ht="60" x14ac:dyDescent="0.25">
      <c r="A2271">
        <v>729</v>
      </c>
      <c r="B2271" s="3" t="s">
        <v>730</v>
      </c>
      <c r="C2271" s="3" t="s">
        <v>4839</v>
      </c>
      <c r="D2271" s="6">
        <v>4000</v>
      </c>
      <c r="E2271" s="8">
        <v>5226</v>
      </c>
      <c r="F2271" t="s">
        <v>8218</v>
      </c>
      <c r="G2271" t="s">
        <v>8223</v>
      </c>
      <c r="H2271" t="s">
        <v>8245</v>
      </c>
      <c r="I2271">
        <v>1348028861</v>
      </c>
      <c r="J2271">
        <v>1342844861</v>
      </c>
      <c r="K2271" t="b">
        <v>0</v>
      </c>
      <c r="L2271">
        <v>120</v>
      </c>
      <c r="M2271" t="b">
        <v>1</v>
      </c>
      <c r="N2271" t="s">
        <v>8272</v>
      </c>
      <c r="O2271">
        <f>ROUND(E2271/D2271*100,0)</f>
        <v>131</v>
      </c>
      <c r="P2271">
        <f>IFERROR(ROUND(E2271/L2271,2),0)</f>
        <v>43.55</v>
      </c>
      <c r="Q2271" s="10" t="s">
        <v>8320</v>
      </c>
      <c r="R2271" t="s">
        <v>8321</v>
      </c>
      <c r="S2271" s="15">
        <f>(((I2271/60)/60)/24)+DATE(1970,1,1)</f>
        <v>41171.185891203706</v>
      </c>
    </row>
    <row r="2272" spans="1:19" ht="30" x14ac:dyDescent="0.25">
      <c r="A2272">
        <v>807</v>
      </c>
      <c r="B2272" s="3" t="s">
        <v>808</v>
      </c>
      <c r="C2272" s="3" t="s">
        <v>4917</v>
      </c>
      <c r="D2272" s="6">
        <v>4000</v>
      </c>
      <c r="E2272" s="8">
        <v>4205</v>
      </c>
      <c r="F2272" t="s">
        <v>8218</v>
      </c>
      <c r="G2272" t="s">
        <v>8223</v>
      </c>
      <c r="H2272" t="s">
        <v>8245</v>
      </c>
      <c r="I2272">
        <v>1488333600</v>
      </c>
      <c r="J2272">
        <v>1485270311</v>
      </c>
      <c r="K2272" t="b">
        <v>0</v>
      </c>
      <c r="L2272">
        <v>57</v>
      </c>
      <c r="M2272" t="b">
        <v>1</v>
      </c>
      <c r="N2272" t="s">
        <v>8274</v>
      </c>
      <c r="O2272">
        <f>ROUND(E2272/D2272*100,0)</f>
        <v>105</v>
      </c>
      <c r="P2272">
        <f>IFERROR(ROUND(E2272/L2272,2),0)</f>
        <v>73.77</v>
      </c>
      <c r="Q2272" s="10" t="s">
        <v>8323</v>
      </c>
      <c r="R2272" t="s">
        <v>8324</v>
      </c>
      <c r="S2272" s="15">
        <f>(((I2272/60)/60)/24)+DATE(1970,1,1)</f>
        <v>42795.083333333328</v>
      </c>
    </row>
    <row r="2273" spans="1:19" ht="45" x14ac:dyDescent="0.25">
      <c r="A2273">
        <v>809</v>
      </c>
      <c r="B2273" s="3" t="s">
        <v>810</v>
      </c>
      <c r="C2273" s="3" t="s">
        <v>4919</v>
      </c>
      <c r="D2273" s="6">
        <v>4000</v>
      </c>
      <c r="E2273" s="8">
        <v>4151</v>
      </c>
      <c r="F2273" t="s">
        <v>8218</v>
      </c>
      <c r="G2273" t="s">
        <v>8223</v>
      </c>
      <c r="H2273" t="s">
        <v>8245</v>
      </c>
      <c r="I2273">
        <v>1390161630</v>
      </c>
      <c r="J2273">
        <v>1387569630</v>
      </c>
      <c r="K2273" t="b">
        <v>0</v>
      </c>
      <c r="L2273">
        <v>52</v>
      </c>
      <c r="M2273" t="b">
        <v>1</v>
      </c>
      <c r="N2273" t="s">
        <v>8274</v>
      </c>
      <c r="O2273">
        <f>ROUND(E2273/D2273*100,0)</f>
        <v>104</v>
      </c>
      <c r="P2273">
        <f>IFERROR(ROUND(E2273/L2273,2),0)</f>
        <v>79.83</v>
      </c>
      <c r="Q2273" s="10" t="s">
        <v>8323</v>
      </c>
      <c r="R2273" t="s">
        <v>8324</v>
      </c>
      <c r="S2273" s="15">
        <f>(((I2273/60)/60)/24)+DATE(1970,1,1)</f>
        <v>41658.833680555559</v>
      </c>
    </row>
    <row r="2274" spans="1:19" ht="30" x14ac:dyDescent="0.25">
      <c r="A2274">
        <v>815</v>
      </c>
      <c r="B2274" s="3" t="s">
        <v>816</v>
      </c>
      <c r="C2274" s="3" t="s">
        <v>4925</v>
      </c>
      <c r="D2274" s="6">
        <v>4000</v>
      </c>
      <c r="E2274" s="8">
        <v>4280</v>
      </c>
      <c r="F2274" t="s">
        <v>8218</v>
      </c>
      <c r="G2274" t="s">
        <v>8223</v>
      </c>
      <c r="H2274" t="s">
        <v>8245</v>
      </c>
      <c r="I2274">
        <v>1414879303</v>
      </c>
      <c r="J2274">
        <v>1412287303</v>
      </c>
      <c r="K2274" t="b">
        <v>0</v>
      </c>
      <c r="L2274">
        <v>43</v>
      </c>
      <c r="M2274" t="b">
        <v>1</v>
      </c>
      <c r="N2274" t="s">
        <v>8274</v>
      </c>
      <c r="O2274">
        <f>ROUND(E2274/D2274*100,0)</f>
        <v>107</v>
      </c>
      <c r="P2274">
        <f>IFERROR(ROUND(E2274/L2274,2),0)</f>
        <v>99.53</v>
      </c>
      <c r="Q2274" s="10" t="s">
        <v>8323</v>
      </c>
      <c r="R2274" t="s">
        <v>8324</v>
      </c>
      <c r="S2274" s="15">
        <f>(((I2274/60)/60)/24)+DATE(1970,1,1)</f>
        <v>41944.917858796296</v>
      </c>
    </row>
    <row r="2275" spans="1:19" ht="60" x14ac:dyDescent="0.25">
      <c r="A2275">
        <v>849</v>
      </c>
      <c r="B2275" s="3" t="s">
        <v>850</v>
      </c>
      <c r="C2275" s="3" t="s">
        <v>4959</v>
      </c>
      <c r="D2275" s="6">
        <v>4000</v>
      </c>
      <c r="E2275" s="8">
        <v>4796</v>
      </c>
      <c r="F2275" t="s">
        <v>8218</v>
      </c>
      <c r="G2275" t="s">
        <v>8223</v>
      </c>
      <c r="H2275" t="s">
        <v>8245</v>
      </c>
      <c r="I2275">
        <v>1426473264</v>
      </c>
      <c r="J2275">
        <v>1424057664</v>
      </c>
      <c r="K2275" t="b">
        <v>0</v>
      </c>
      <c r="L2275">
        <v>115</v>
      </c>
      <c r="M2275" t="b">
        <v>1</v>
      </c>
      <c r="N2275" t="s">
        <v>8275</v>
      </c>
      <c r="O2275">
        <f>ROUND(E2275/D2275*100,0)</f>
        <v>120</v>
      </c>
      <c r="P2275">
        <f>IFERROR(ROUND(E2275/L2275,2),0)</f>
        <v>41.7</v>
      </c>
      <c r="Q2275" s="10" t="s">
        <v>8323</v>
      </c>
      <c r="R2275" t="s">
        <v>8325</v>
      </c>
      <c r="S2275" s="15">
        <f>(((I2275/60)/60)/24)+DATE(1970,1,1)</f>
        <v>42079.107222222221</v>
      </c>
    </row>
    <row r="2276" spans="1:19" ht="45" x14ac:dyDescent="0.25">
      <c r="A2276">
        <v>850</v>
      </c>
      <c r="B2276" s="3" t="s">
        <v>851</v>
      </c>
      <c r="C2276" s="3" t="s">
        <v>4960</v>
      </c>
      <c r="D2276" s="6">
        <v>4000</v>
      </c>
      <c r="E2276" s="8">
        <v>6207</v>
      </c>
      <c r="F2276" t="s">
        <v>8218</v>
      </c>
      <c r="G2276" t="s">
        <v>8223</v>
      </c>
      <c r="H2276" t="s">
        <v>8245</v>
      </c>
      <c r="I2276">
        <v>1461560340</v>
      </c>
      <c r="J2276">
        <v>1458762717</v>
      </c>
      <c r="K2276" t="b">
        <v>0</v>
      </c>
      <c r="L2276">
        <v>133</v>
      </c>
      <c r="M2276" t="b">
        <v>1</v>
      </c>
      <c r="N2276" t="s">
        <v>8275</v>
      </c>
      <c r="O2276">
        <f>ROUND(E2276/D2276*100,0)</f>
        <v>155</v>
      </c>
      <c r="P2276">
        <f>IFERROR(ROUND(E2276/L2276,2),0)</f>
        <v>46.67</v>
      </c>
      <c r="Q2276" s="10" t="s">
        <v>8323</v>
      </c>
      <c r="R2276" t="s">
        <v>8325</v>
      </c>
      <c r="S2276" s="15">
        <f>(((I2276/60)/60)/24)+DATE(1970,1,1)</f>
        <v>42485.207638888889</v>
      </c>
    </row>
    <row r="2277" spans="1:19" ht="45" x14ac:dyDescent="0.25">
      <c r="A2277">
        <v>859</v>
      </c>
      <c r="B2277" s="3" t="s">
        <v>860</v>
      </c>
      <c r="C2277" s="3" t="s">
        <v>4969</v>
      </c>
      <c r="D2277" s="6">
        <v>4000</v>
      </c>
      <c r="E2277" s="8">
        <v>4187</v>
      </c>
      <c r="F2277" t="s">
        <v>8218</v>
      </c>
      <c r="G2277" t="s">
        <v>8223</v>
      </c>
      <c r="H2277" t="s">
        <v>8245</v>
      </c>
      <c r="I2277">
        <v>1433376000</v>
      </c>
      <c r="J2277">
        <v>1430768468</v>
      </c>
      <c r="K2277" t="b">
        <v>0</v>
      </c>
      <c r="L2277">
        <v>98</v>
      </c>
      <c r="M2277" t="b">
        <v>1</v>
      </c>
      <c r="N2277" t="s">
        <v>8275</v>
      </c>
      <c r="O2277">
        <f>ROUND(E2277/D2277*100,0)</f>
        <v>105</v>
      </c>
      <c r="P2277">
        <f>IFERROR(ROUND(E2277/L2277,2),0)</f>
        <v>42.72</v>
      </c>
      <c r="Q2277" s="10" t="s">
        <v>8323</v>
      </c>
      <c r="R2277" t="s">
        <v>8325</v>
      </c>
      <c r="S2277" s="15">
        <f>(((I2277/60)/60)/24)+DATE(1970,1,1)</f>
        <v>42159</v>
      </c>
    </row>
    <row r="2278" spans="1:19" ht="30" x14ac:dyDescent="0.25">
      <c r="A2278">
        <v>1222</v>
      </c>
      <c r="B2278" s="3" t="s">
        <v>1223</v>
      </c>
      <c r="C2278" s="3" t="s">
        <v>5332</v>
      </c>
      <c r="D2278" s="6">
        <v>4000</v>
      </c>
      <c r="E2278" s="8">
        <v>11215</v>
      </c>
      <c r="F2278" t="s">
        <v>8218</v>
      </c>
      <c r="G2278" t="s">
        <v>8228</v>
      </c>
      <c r="H2278" t="s">
        <v>8250</v>
      </c>
      <c r="I2278">
        <v>1459483200</v>
      </c>
      <c r="J2278">
        <v>1456852647</v>
      </c>
      <c r="K2278" t="b">
        <v>0</v>
      </c>
      <c r="L2278">
        <v>138</v>
      </c>
      <c r="M2278" t="b">
        <v>1</v>
      </c>
      <c r="N2278" t="s">
        <v>8283</v>
      </c>
      <c r="O2278">
        <f>ROUND(E2278/D2278*100,0)</f>
        <v>280</v>
      </c>
      <c r="P2278">
        <f>IFERROR(ROUND(E2278/L2278,2),0)</f>
        <v>81.27</v>
      </c>
      <c r="Q2278" s="10" t="s">
        <v>8336</v>
      </c>
      <c r="R2278" t="s">
        <v>8337</v>
      </c>
      <c r="S2278" s="15">
        <f>(((I2278/60)/60)/24)+DATE(1970,1,1)</f>
        <v>42461.166666666672</v>
      </c>
    </row>
    <row r="2279" spans="1:19" ht="45" x14ac:dyDescent="0.25">
      <c r="A2279">
        <v>1273</v>
      </c>
      <c r="B2279" s="3" t="s">
        <v>1274</v>
      </c>
      <c r="C2279" s="3" t="s">
        <v>5383</v>
      </c>
      <c r="D2279" s="6">
        <v>4000</v>
      </c>
      <c r="E2279" s="8">
        <v>4140</v>
      </c>
      <c r="F2279" t="s">
        <v>8218</v>
      </c>
      <c r="G2279" t="s">
        <v>8228</v>
      </c>
      <c r="H2279" t="s">
        <v>8250</v>
      </c>
      <c r="I2279">
        <v>1409506291</v>
      </c>
      <c r="J2279">
        <v>1406914291</v>
      </c>
      <c r="K2279" t="b">
        <v>1</v>
      </c>
      <c r="L2279">
        <v>54</v>
      </c>
      <c r="M2279" t="b">
        <v>1</v>
      </c>
      <c r="N2279" t="s">
        <v>8274</v>
      </c>
      <c r="O2279">
        <f>ROUND(E2279/D2279*100,0)</f>
        <v>104</v>
      </c>
      <c r="P2279">
        <f>IFERROR(ROUND(E2279/L2279,2),0)</f>
        <v>76.67</v>
      </c>
      <c r="Q2279" s="10" t="s">
        <v>8323</v>
      </c>
      <c r="R2279" t="s">
        <v>8324</v>
      </c>
      <c r="S2279" s="15">
        <f>(((I2279/60)/60)/24)+DATE(1970,1,1)</f>
        <v>41882.730219907404</v>
      </c>
    </row>
    <row r="2280" spans="1:19" ht="60" x14ac:dyDescent="0.25">
      <c r="A2280">
        <v>1288</v>
      </c>
      <c r="B2280" s="3" t="s">
        <v>1289</v>
      </c>
      <c r="C2280" s="3" t="s">
        <v>5398</v>
      </c>
      <c r="D2280" s="6">
        <v>4000</v>
      </c>
      <c r="E2280" s="8">
        <v>4018</v>
      </c>
      <c r="F2280" t="s">
        <v>8218</v>
      </c>
      <c r="G2280" t="s">
        <v>8223</v>
      </c>
      <c r="H2280" t="s">
        <v>8245</v>
      </c>
      <c r="I2280">
        <v>1470801600</v>
      </c>
      <c r="J2280">
        <v>1468122163</v>
      </c>
      <c r="K2280" t="b">
        <v>0</v>
      </c>
      <c r="L2280">
        <v>61</v>
      </c>
      <c r="M2280" t="b">
        <v>1</v>
      </c>
      <c r="N2280" t="s">
        <v>8269</v>
      </c>
      <c r="O2280">
        <f>ROUND(E2280/D2280*100,0)</f>
        <v>100</v>
      </c>
      <c r="P2280">
        <f>IFERROR(ROUND(E2280/L2280,2),0)</f>
        <v>65.87</v>
      </c>
      <c r="Q2280" s="10" t="s">
        <v>8315</v>
      </c>
      <c r="R2280" t="s">
        <v>8316</v>
      </c>
      <c r="S2280" s="15">
        <f>(((I2280/60)/60)/24)+DATE(1970,1,1)</f>
        <v>42592.166666666672</v>
      </c>
    </row>
    <row r="2281" spans="1:19" ht="60" x14ac:dyDescent="0.25">
      <c r="A2281">
        <v>1375</v>
      </c>
      <c r="B2281" s="3" t="s">
        <v>1376</v>
      </c>
      <c r="C2281" s="3" t="s">
        <v>5485</v>
      </c>
      <c r="D2281" s="6">
        <v>4000</v>
      </c>
      <c r="E2281" s="8">
        <v>6853</v>
      </c>
      <c r="F2281" t="s">
        <v>8218</v>
      </c>
      <c r="G2281" t="s">
        <v>8229</v>
      </c>
      <c r="H2281" t="s">
        <v>8248</v>
      </c>
      <c r="I2281">
        <v>1484444119</v>
      </c>
      <c r="J2281">
        <v>1481852119</v>
      </c>
      <c r="K2281" t="b">
        <v>0</v>
      </c>
      <c r="L2281">
        <v>109</v>
      </c>
      <c r="M2281" t="b">
        <v>1</v>
      </c>
      <c r="N2281" t="s">
        <v>8274</v>
      </c>
      <c r="O2281">
        <f>ROUND(E2281/D2281*100,0)</f>
        <v>171</v>
      </c>
      <c r="P2281">
        <f>IFERROR(ROUND(E2281/L2281,2),0)</f>
        <v>62.87</v>
      </c>
      <c r="Q2281" s="10" t="s">
        <v>8323</v>
      </c>
      <c r="R2281" t="s">
        <v>8324</v>
      </c>
      <c r="S2281" s="15">
        <f>(((I2281/60)/60)/24)+DATE(1970,1,1)</f>
        <v>42750.066192129627</v>
      </c>
    </row>
    <row r="2282" spans="1:19" ht="60" x14ac:dyDescent="0.25">
      <c r="A2282">
        <v>1387</v>
      </c>
      <c r="B2282" s="3" t="s">
        <v>1388</v>
      </c>
      <c r="C2282" s="3" t="s">
        <v>5497</v>
      </c>
      <c r="D2282" s="6">
        <v>4000</v>
      </c>
      <c r="E2282" s="8">
        <v>5465</v>
      </c>
      <c r="F2282" t="s">
        <v>8218</v>
      </c>
      <c r="G2282" t="s">
        <v>8223</v>
      </c>
      <c r="H2282" t="s">
        <v>8245</v>
      </c>
      <c r="I2282">
        <v>1433305800</v>
      </c>
      <c r="J2282">
        <v>1430604395</v>
      </c>
      <c r="K2282" t="b">
        <v>0</v>
      </c>
      <c r="L2282">
        <v>78</v>
      </c>
      <c r="M2282" t="b">
        <v>1</v>
      </c>
      <c r="N2282" t="s">
        <v>8274</v>
      </c>
      <c r="O2282">
        <f>ROUND(E2282/D2282*100,0)</f>
        <v>137</v>
      </c>
      <c r="P2282">
        <f>IFERROR(ROUND(E2282/L2282,2),0)</f>
        <v>70.06</v>
      </c>
      <c r="Q2282" s="10" t="s">
        <v>8323</v>
      </c>
      <c r="R2282" t="s">
        <v>8324</v>
      </c>
      <c r="S2282" s="15">
        <f>(((I2282/60)/60)/24)+DATE(1970,1,1)</f>
        <v>42158.1875</v>
      </c>
    </row>
    <row r="2283" spans="1:19" ht="60" x14ac:dyDescent="0.25">
      <c r="A2283">
        <v>1403</v>
      </c>
      <c r="B2283" s="3" t="s">
        <v>1404</v>
      </c>
      <c r="C2283" s="3" t="s">
        <v>5513</v>
      </c>
      <c r="D2283" s="6">
        <v>4000</v>
      </c>
      <c r="E2283" s="8">
        <v>4103</v>
      </c>
      <c r="F2283" t="s">
        <v>8218</v>
      </c>
      <c r="G2283" t="s">
        <v>8223</v>
      </c>
      <c r="H2283" t="s">
        <v>8245</v>
      </c>
      <c r="I2283">
        <v>1374802235</v>
      </c>
      <c r="J2283">
        <v>1372210235</v>
      </c>
      <c r="K2283" t="b">
        <v>0</v>
      </c>
      <c r="L2283">
        <v>66</v>
      </c>
      <c r="M2283" t="b">
        <v>1</v>
      </c>
      <c r="N2283" t="s">
        <v>8274</v>
      </c>
      <c r="O2283">
        <f>ROUND(E2283/D2283*100,0)</f>
        <v>103</v>
      </c>
      <c r="P2283">
        <f>IFERROR(ROUND(E2283/L2283,2),0)</f>
        <v>62.17</v>
      </c>
      <c r="Q2283" s="10" t="s">
        <v>8323</v>
      </c>
      <c r="R2283" t="s">
        <v>8324</v>
      </c>
      <c r="S2283" s="15">
        <f>(((I2283/60)/60)/24)+DATE(1970,1,1)</f>
        <v>41481.062905092593</v>
      </c>
    </row>
    <row r="2284" spans="1:19" ht="30" x14ac:dyDescent="0.25">
      <c r="A2284">
        <v>1462</v>
      </c>
      <c r="B2284" s="3" t="s">
        <v>1463</v>
      </c>
      <c r="C2284" s="3" t="s">
        <v>5572</v>
      </c>
      <c r="D2284" s="6">
        <v>4000</v>
      </c>
      <c r="E2284" s="8">
        <v>4340.7</v>
      </c>
      <c r="F2284" t="s">
        <v>8218</v>
      </c>
      <c r="G2284" t="s">
        <v>8223</v>
      </c>
      <c r="H2284" t="s">
        <v>8245</v>
      </c>
      <c r="I2284">
        <v>1365609271</v>
      </c>
      <c r="J2284">
        <v>1363017271</v>
      </c>
      <c r="K2284" t="b">
        <v>1</v>
      </c>
      <c r="L2284">
        <v>150</v>
      </c>
      <c r="M2284" t="b">
        <v>1</v>
      </c>
      <c r="N2284" t="s">
        <v>8286</v>
      </c>
      <c r="O2284">
        <f>ROUND(E2284/D2284*100,0)</f>
        <v>109</v>
      </c>
      <c r="P2284">
        <f>IFERROR(ROUND(E2284/L2284,2),0)</f>
        <v>28.94</v>
      </c>
      <c r="Q2284" s="10" t="s">
        <v>8320</v>
      </c>
      <c r="R2284" t="s">
        <v>8340</v>
      </c>
      <c r="S2284" s="15">
        <f>(((I2284/60)/60)/24)+DATE(1970,1,1)</f>
        <v>41374.662858796299</v>
      </c>
    </row>
    <row r="2285" spans="1:19" ht="60" x14ac:dyDescent="0.25">
      <c r="A2285">
        <v>1535</v>
      </c>
      <c r="B2285" s="3" t="s">
        <v>1536</v>
      </c>
      <c r="C2285" s="3" t="s">
        <v>5645</v>
      </c>
      <c r="D2285" s="6">
        <v>4000</v>
      </c>
      <c r="E2285" s="8">
        <v>5297</v>
      </c>
      <c r="F2285" t="s">
        <v>8218</v>
      </c>
      <c r="G2285" t="s">
        <v>8223</v>
      </c>
      <c r="H2285" t="s">
        <v>8245</v>
      </c>
      <c r="I2285">
        <v>1464040800</v>
      </c>
      <c r="J2285">
        <v>1461527631</v>
      </c>
      <c r="K2285" t="b">
        <v>1</v>
      </c>
      <c r="L2285">
        <v>110</v>
      </c>
      <c r="M2285" t="b">
        <v>1</v>
      </c>
      <c r="N2285" t="s">
        <v>8283</v>
      </c>
      <c r="O2285">
        <f>ROUND(E2285/D2285*100,0)</f>
        <v>132</v>
      </c>
      <c r="P2285">
        <f>IFERROR(ROUND(E2285/L2285,2),0)</f>
        <v>48.15</v>
      </c>
      <c r="Q2285" s="10" t="s">
        <v>8336</v>
      </c>
      <c r="R2285" t="s">
        <v>8337</v>
      </c>
      <c r="S2285" s="15">
        <f>(((I2285/60)/60)/24)+DATE(1970,1,1)</f>
        <v>42513.916666666672</v>
      </c>
    </row>
    <row r="2286" spans="1:19" ht="30" x14ac:dyDescent="0.25">
      <c r="A2286">
        <v>1628</v>
      </c>
      <c r="B2286" s="3" t="s">
        <v>1629</v>
      </c>
      <c r="C2286" s="3" t="s">
        <v>5738</v>
      </c>
      <c r="D2286" s="6">
        <v>4000</v>
      </c>
      <c r="E2286" s="8">
        <v>4037</v>
      </c>
      <c r="F2286" t="s">
        <v>8218</v>
      </c>
      <c r="G2286" t="s">
        <v>8223</v>
      </c>
      <c r="H2286" t="s">
        <v>8245</v>
      </c>
      <c r="I2286">
        <v>1403026882</v>
      </c>
      <c r="J2286">
        <v>1400175682</v>
      </c>
      <c r="K2286" t="b">
        <v>0</v>
      </c>
      <c r="L2286">
        <v>88</v>
      </c>
      <c r="M2286" t="b">
        <v>1</v>
      </c>
      <c r="N2286" t="s">
        <v>8274</v>
      </c>
      <c r="O2286">
        <f>ROUND(E2286/D2286*100,0)</f>
        <v>101</v>
      </c>
      <c r="P2286">
        <f>IFERROR(ROUND(E2286/L2286,2),0)</f>
        <v>45.88</v>
      </c>
      <c r="Q2286" s="10" t="s">
        <v>8323</v>
      </c>
      <c r="R2286" t="s">
        <v>8324</v>
      </c>
      <c r="S2286" s="15">
        <f>(((I2286/60)/60)/24)+DATE(1970,1,1)</f>
        <v>41807.737060185187</v>
      </c>
    </row>
    <row r="2287" spans="1:19" ht="60" x14ac:dyDescent="0.25">
      <c r="A2287">
        <v>1630</v>
      </c>
      <c r="B2287" s="3" t="s">
        <v>1631</v>
      </c>
      <c r="C2287" s="3" t="s">
        <v>5740</v>
      </c>
      <c r="D2287" s="6">
        <v>4000</v>
      </c>
      <c r="E2287" s="8">
        <v>10610</v>
      </c>
      <c r="F2287" t="s">
        <v>8218</v>
      </c>
      <c r="G2287" t="s">
        <v>8223</v>
      </c>
      <c r="H2287" t="s">
        <v>8245</v>
      </c>
      <c r="I2287">
        <v>1330671540</v>
      </c>
      <c r="J2287">
        <v>1328040375</v>
      </c>
      <c r="K2287" t="b">
        <v>0</v>
      </c>
      <c r="L2287">
        <v>126</v>
      </c>
      <c r="M2287" t="b">
        <v>1</v>
      </c>
      <c r="N2287" t="s">
        <v>8274</v>
      </c>
      <c r="O2287">
        <f>ROUND(E2287/D2287*100,0)</f>
        <v>265</v>
      </c>
      <c r="P2287">
        <f>IFERROR(ROUND(E2287/L2287,2),0)</f>
        <v>84.21</v>
      </c>
      <c r="Q2287" s="10" t="s">
        <v>8323</v>
      </c>
      <c r="R2287" t="s">
        <v>8324</v>
      </c>
      <c r="S2287" s="15">
        <f>(((I2287/60)/60)/24)+DATE(1970,1,1)</f>
        <v>40970.290972222225</v>
      </c>
    </row>
    <row r="2288" spans="1:19" ht="60" x14ac:dyDescent="0.25">
      <c r="A2288">
        <v>1632</v>
      </c>
      <c r="B2288" s="3" t="s">
        <v>1633</v>
      </c>
      <c r="C2288" s="3" t="s">
        <v>5742</v>
      </c>
      <c r="D2288" s="6">
        <v>4000</v>
      </c>
      <c r="E2288" s="8">
        <v>4065</v>
      </c>
      <c r="F2288" t="s">
        <v>8218</v>
      </c>
      <c r="G2288" t="s">
        <v>8223</v>
      </c>
      <c r="H2288" t="s">
        <v>8245</v>
      </c>
      <c r="I2288">
        <v>1316851854</v>
      </c>
      <c r="J2288">
        <v>1311667854</v>
      </c>
      <c r="K2288" t="b">
        <v>0</v>
      </c>
      <c r="L2288">
        <v>47</v>
      </c>
      <c r="M2288" t="b">
        <v>1</v>
      </c>
      <c r="N2288" t="s">
        <v>8274</v>
      </c>
      <c r="O2288">
        <f>ROUND(E2288/D2288*100,0)</f>
        <v>102</v>
      </c>
      <c r="P2288">
        <f>IFERROR(ROUND(E2288/L2288,2),0)</f>
        <v>86.49</v>
      </c>
      <c r="Q2288" s="10" t="s">
        <v>8323</v>
      </c>
      <c r="R2288" t="s">
        <v>8324</v>
      </c>
      <c r="S2288" s="15">
        <f>(((I2288/60)/60)/24)+DATE(1970,1,1)</f>
        <v>40810.340902777774</v>
      </c>
    </row>
    <row r="2289" spans="1:19" ht="30" x14ac:dyDescent="0.25">
      <c r="A2289">
        <v>1976</v>
      </c>
      <c r="B2289" s="3" t="s">
        <v>1977</v>
      </c>
      <c r="C2289" s="3" t="s">
        <v>6086</v>
      </c>
      <c r="D2289" s="6">
        <v>4000</v>
      </c>
      <c r="E2289" s="8">
        <v>13864</v>
      </c>
      <c r="F2289" t="s">
        <v>8218</v>
      </c>
      <c r="G2289" t="s">
        <v>8224</v>
      </c>
      <c r="H2289" t="s">
        <v>8246</v>
      </c>
      <c r="I2289">
        <v>1373751325</v>
      </c>
      <c r="J2289">
        <v>1371159325</v>
      </c>
      <c r="K2289" t="b">
        <v>1</v>
      </c>
      <c r="L2289">
        <v>473</v>
      </c>
      <c r="M2289" t="b">
        <v>1</v>
      </c>
      <c r="N2289" t="s">
        <v>8293</v>
      </c>
      <c r="O2289">
        <f>ROUND(E2289/D2289*100,0)</f>
        <v>347</v>
      </c>
      <c r="P2289">
        <f>IFERROR(ROUND(E2289/L2289,2),0)</f>
        <v>29.31</v>
      </c>
      <c r="Q2289" s="10" t="s">
        <v>8317</v>
      </c>
      <c r="R2289" t="s">
        <v>8347</v>
      </c>
      <c r="S2289" s="15">
        <f>(((I2289/60)/60)/24)+DATE(1970,1,1)</f>
        <v>41468.899594907409</v>
      </c>
    </row>
    <row r="2290" spans="1:19" ht="60" x14ac:dyDescent="0.25">
      <c r="A2290">
        <v>2024</v>
      </c>
      <c r="B2290" s="3" t="s">
        <v>2025</v>
      </c>
      <c r="C2290" s="3" t="s">
        <v>6134</v>
      </c>
      <c r="D2290" s="6">
        <v>4000</v>
      </c>
      <c r="E2290" s="8">
        <v>23414</v>
      </c>
      <c r="F2290" t="s">
        <v>8218</v>
      </c>
      <c r="G2290" t="s">
        <v>8223</v>
      </c>
      <c r="H2290" t="s">
        <v>8245</v>
      </c>
      <c r="I2290">
        <v>1344826800</v>
      </c>
      <c r="J2290">
        <v>1341875544</v>
      </c>
      <c r="K2290" t="b">
        <v>1</v>
      </c>
      <c r="L2290">
        <v>105</v>
      </c>
      <c r="M2290" t="b">
        <v>1</v>
      </c>
      <c r="N2290" t="s">
        <v>8293</v>
      </c>
      <c r="O2290">
        <f>ROUND(E2290/D2290*100,0)</f>
        <v>585</v>
      </c>
      <c r="P2290">
        <f>IFERROR(ROUND(E2290/L2290,2),0)</f>
        <v>222.99</v>
      </c>
      <c r="Q2290" s="10" t="s">
        <v>8317</v>
      </c>
      <c r="R2290" t="s">
        <v>8347</v>
      </c>
      <c r="S2290" s="15">
        <f>(((I2290/60)/60)/24)+DATE(1970,1,1)</f>
        <v>41134.125</v>
      </c>
    </row>
    <row r="2291" spans="1:19" ht="45" x14ac:dyDescent="0.25">
      <c r="A2291">
        <v>2063</v>
      </c>
      <c r="B2291" s="3" t="s">
        <v>2064</v>
      </c>
      <c r="C2291" s="3" t="s">
        <v>6173</v>
      </c>
      <c r="D2291" s="6">
        <v>4000</v>
      </c>
      <c r="E2291" s="8">
        <v>5922</v>
      </c>
      <c r="F2291" t="s">
        <v>8218</v>
      </c>
      <c r="G2291" t="s">
        <v>8235</v>
      </c>
      <c r="H2291" t="s">
        <v>8248</v>
      </c>
      <c r="I2291">
        <v>1463333701</v>
      </c>
      <c r="J2291">
        <v>1460482501</v>
      </c>
      <c r="K2291" t="b">
        <v>0</v>
      </c>
      <c r="L2291">
        <v>49</v>
      </c>
      <c r="M2291" t="b">
        <v>1</v>
      </c>
      <c r="N2291" t="s">
        <v>8293</v>
      </c>
      <c r="O2291">
        <f>ROUND(E2291/D2291*100,0)</f>
        <v>148</v>
      </c>
      <c r="P2291">
        <f>IFERROR(ROUND(E2291/L2291,2),0)</f>
        <v>120.86</v>
      </c>
      <c r="Q2291" s="10" t="s">
        <v>8317</v>
      </c>
      <c r="R2291" t="s">
        <v>8347</v>
      </c>
      <c r="S2291" s="15">
        <f>(((I2291/60)/60)/24)+DATE(1970,1,1)</f>
        <v>42505.73265046296</v>
      </c>
    </row>
    <row r="2292" spans="1:19" ht="45" x14ac:dyDescent="0.25">
      <c r="A2292">
        <v>2086</v>
      </c>
      <c r="B2292" s="3" t="s">
        <v>2087</v>
      </c>
      <c r="C2292" s="3" t="s">
        <v>6196</v>
      </c>
      <c r="D2292" s="6">
        <v>4000</v>
      </c>
      <c r="E2292" s="8">
        <v>4028</v>
      </c>
      <c r="F2292" t="s">
        <v>8218</v>
      </c>
      <c r="G2292" t="s">
        <v>8223</v>
      </c>
      <c r="H2292" t="s">
        <v>8245</v>
      </c>
      <c r="I2292">
        <v>1323838740</v>
      </c>
      <c r="J2292">
        <v>1321200332</v>
      </c>
      <c r="K2292" t="b">
        <v>0</v>
      </c>
      <c r="L2292">
        <v>35</v>
      </c>
      <c r="M2292" t="b">
        <v>1</v>
      </c>
      <c r="N2292" t="s">
        <v>8277</v>
      </c>
      <c r="O2292">
        <f>ROUND(E2292/D2292*100,0)</f>
        <v>101</v>
      </c>
      <c r="P2292">
        <f>IFERROR(ROUND(E2292/L2292,2),0)</f>
        <v>115.09</v>
      </c>
      <c r="Q2292" s="10" t="s">
        <v>8323</v>
      </c>
      <c r="R2292" t="s">
        <v>8327</v>
      </c>
      <c r="S2292" s="15">
        <f>(((I2292/60)/60)/24)+DATE(1970,1,1)</f>
        <v>40891.207638888889</v>
      </c>
    </row>
    <row r="2293" spans="1:19" ht="45" x14ac:dyDescent="0.25">
      <c r="A2293">
        <v>2109</v>
      </c>
      <c r="B2293" s="3" t="s">
        <v>2110</v>
      </c>
      <c r="C2293" s="3" t="s">
        <v>6219</v>
      </c>
      <c r="D2293" s="6">
        <v>4000</v>
      </c>
      <c r="E2293" s="8">
        <v>4261</v>
      </c>
      <c r="F2293" t="s">
        <v>8218</v>
      </c>
      <c r="G2293" t="s">
        <v>8223</v>
      </c>
      <c r="H2293" t="s">
        <v>8245</v>
      </c>
      <c r="I2293">
        <v>1436115617</v>
      </c>
      <c r="J2293">
        <v>1433523617</v>
      </c>
      <c r="K2293" t="b">
        <v>0</v>
      </c>
      <c r="L2293">
        <v>40</v>
      </c>
      <c r="M2293" t="b">
        <v>1</v>
      </c>
      <c r="N2293" t="s">
        <v>8277</v>
      </c>
      <c r="O2293">
        <f>ROUND(E2293/D2293*100,0)</f>
        <v>107</v>
      </c>
      <c r="P2293">
        <f>IFERROR(ROUND(E2293/L2293,2),0)</f>
        <v>106.53</v>
      </c>
      <c r="Q2293" s="10" t="s">
        <v>8323</v>
      </c>
      <c r="R2293" t="s">
        <v>8327</v>
      </c>
      <c r="S2293" s="15">
        <f>(((I2293/60)/60)/24)+DATE(1970,1,1)</f>
        <v>42190.708530092597</v>
      </c>
    </row>
    <row r="2294" spans="1:19" ht="45" x14ac:dyDescent="0.25">
      <c r="A2294">
        <v>2171</v>
      </c>
      <c r="B2294" s="3" t="s">
        <v>2172</v>
      </c>
      <c r="C2294" s="3" t="s">
        <v>6281</v>
      </c>
      <c r="D2294" s="6">
        <v>4000</v>
      </c>
      <c r="E2294" s="8">
        <v>4243</v>
      </c>
      <c r="F2294" t="s">
        <v>8218</v>
      </c>
      <c r="G2294" t="s">
        <v>8223</v>
      </c>
      <c r="H2294" t="s">
        <v>8245</v>
      </c>
      <c r="I2294">
        <v>1434949200</v>
      </c>
      <c r="J2294">
        <v>1431903495</v>
      </c>
      <c r="K2294" t="b">
        <v>0</v>
      </c>
      <c r="L2294">
        <v>47</v>
      </c>
      <c r="M2294" t="b">
        <v>1</v>
      </c>
      <c r="N2294" t="s">
        <v>8274</v>
      </c>
      <c r="O2294">
        <f>ROUND(E2294/D2294*100,0)</f>
        <v>106</v>
      </c>
      <c r="P2294">
        <f>IFERROR(ROUND(E2294/L2294,2),0)</f>
        <v>90.28</v>
      </c>
      <c r="Q2294" s="10" t="s">
        <v>8323</v>
      </c>
      <c r="R2294" t="s">
        <v>8324</v>
      </c>
      <c r="S2294" s="15">
        <f>(((I2294/60)/60)/24)+DATE(1970,1,1)</f>
        <v>42177.208333333328</v>
      </c>
    </row>
    <row r="2295" spans="1:19" ht="60" x14ac:dyDescent="0.25">
      <c r="A2295">
        <v>2174</v>
      </c>
      <c r="B2295" s="3" t="s">
        <v>2175</v>
      </c>
      <c r="C2295" s="3" t="s">
        <v>6284</v>
      </c>
      <c r="D2295" s="6">
        <v>4000</v>
      </c>
      <c r="E2295" s="8">
        <v>4119</v>
      </c>
      <c r="F2295" t="s">
        <v>8218</v>
      </c>
      <c r="G2295" t="s">
        <v>8224</v>
      </c>
      <c r="H2295" t="s">
        <v>8246</v>
      </c>
      <c r="I2295">
        <v>1462453307</v>
      </c>
      <c r="J2295">
        <v>1459861307</v>
      </c>
      <c r="K2295" t="b">
        <v>0</v>
      </c>
      <c r="L2295">
        <v>63</v>
      </c>
      <c r="M2295" t="b">
        <v>1</v>
      </c>
      <c r="N2295" t="s">
        <v>8274</v>
      </c>
      <c r="O2295">
        <f>ROUND(E2295/D2295*100,0)</f>
        <v>103</v>
      </c>
      <c r="P2295">
        <f>IFERROR(ROUND(E2295/L2295,2),0)</f>
        <v>65.38</v>
      </c>
      <c r="Q2295" s="10" t="s">
        <v>8323</v>
      </c>
      <c r="R2295" t="s">
        <v>8324</v>
      </c>
      <c r="S2295" s="15">
        <f>(((I2295/60)/60)/24)+DATE(1970,1,1)</f>
        <v>42495.542905092589</v>
      </c>
    </row>
    <row r="2296" spans="1:19" ht="45" x14ac:dyDescent="0.25">
      <c r="A2296">
        <v>2202</v>
      </c>
      <c r="B2296" s="3" t="s">
        <v>2203</v>
      </c>
      <c r="C2296" s="3" t="s">
        <v>6312</v>
      </c>
      <c r="D2296" s="6">
        <v>4000</v>
      </c>
      <c r="E2296" s="8">
        <v>28167.25</v>
      </c>
      <c r="F2296" t="s">
        <v>8218</v>
      </c>
      <c r="G2296" t="s">
        <v>8223</v>
      </c>
      <c r="H2296" t="s">
        <v>8245</v>
      </c>
      <c r="I2296">
        <v>1351801368</v>
      </c>
      <c r="J2296">
        <v>1349209368</v>
      </c>
      <c r="K2296" t="b">
        <v>0</v>
      </c>
      <c r="L2296">
        <v>721</v>
      </c>
      <c r="M2296" t="b">
        <v>1</v>
      </c>
      <c r="N2296" t="s">
        <v>8278</v>
      </c>
      <c r="O2296">
        <f>ROUND(E2296/D2296*100,0)</f>
        <v>704</v>
      </c>
      <c r="P2296">
        <f>IFERROR(ROUND(E2296/L2296,2),0)</f>
        <v>39.07</v>
      </c>
      <c r="Q2296" s="10" t="s">
        <v>8323</v>
      </c>
      <c r="R2296" t="s">
        <v>8328</v>
      </c>
      <c r="S2296" s="15">
        <f>(((I2296/60)/60)/24)+DATE(1970,1,1)</f>
        <v>41214.849166666667</v>
      </c>
    </row>
    <row r="2297" spans="1:19" ht="60" x14ac:dyDescent="0.25">
      <c r="A2297">
        <v>2210</v>
      </c>
      <c r="B2297" s="3" t="s">
        <v>2211</v>
      </c>
      <c r="C2297" s="3" t="s">
        <v>6320</v>
      </c>
      <c r="D2297" s="6">
        <v>4000</v>
      </c>
      <c r="E2297" s="8">
        <v>4457</v>
      </c>
      <c r="F2297" t="s">
        <v>8218</v>
      </c>
      <c r="G2297" t="s">
        <v>8223</v>
      </c>
      <c r="H2297" t="s">
        <v>8245</v>
      </c>
      <c r="I2297">
        <v>1334424960</v>
      </c>
      <c r="J2297">
        <v>1329442510</v>
      </c>
      <c r="K2297" t="b">
        <v>0</v>
      </c>
      <c r="L2297">
        <v>72</v>
      </c>
      <c r="M2297" t="b">
        <v>1</v>
      </c>
      <c r="N2297" t="s">
        <v>8278</v>
      </c>
      <c r="O2297">
        <f>ROUND(E2297/D2297*100,0)</f>
        <v>111</v>
      </c>
      <c r="P2297">
        <f>IFERROR(ROUND(E2297/L2297,2),0)</f>
        <v>61.9</v>
      </c>
      <c r="Q2297" s="10" t="s">
        <v>8323</v>
      </c>
      <c r="R2297" t="s">
        <v>8328</v>
      </c>
      <c r="S2297" s="15">
        <f>(((I2297/60)/60)/24)+DATE(1970,1,1)</f>
        <v>41013.73333333333</v>
      </c>
    </row>
    <row r="2298" spans="1:19" ht="30" x14ac:dyDescent="0.25">
      <c r="A2298">
        <v>2238</v>
      </c>
      <c r="B2298" s="3" t="s">
        <v>2239</v>
      </c>
      <c r="C2298" s="3" t="s">
        <v>6348</v>
      </c>
      <c r="D2298" s="6">
        <v>4000</v>
      </c>
      <c r="E2298" s="8">
        <v>5496</v>
      </c>
      <c r="F2298" t="s">
        <v>8218</v>
      </c>
      <c r="G2298" t="s">
        <v>8235</v>
      </c>
      <c r="H2298" t="s">
        <v>8248</v>
      </c>
      <c r="I2298">
        <v>1489157716</v>
      </c>
      <c r="J2298">
        <v>1486565716</v>
      </c>
      <c r="K2298" t="b">
        <v>0</v>
      </c>
      <c r="L2298">
        <v>79</v>
      </c>
      <c r="M2298" t="b">
        <v>1</v>
      </c>
      <c r="N2298" t="s">
        <v>8295</v>
      </c>
      <c r="O2298">
        <f>ROUND(E2298/D2298*100,0)</f>
        <v>137</v>
      </c>
      <c r="P2298">
        <f>IFERROR(ROUND(E2298/L2298,2),0)</f>
        <v>69.569999999999993</v>
      </c>
      <c r="Q2298" s="10" t="s">
        <v>8331</v>
      </c>
      <c r="R2298" t="s">
        <v>8349</v>
      </c>
      <c r="S2298" s="15">
        <f>(((I2298/60)/60)/24)+DATE(1970,1,1)</f>
        <v>42804.621712962966</v>
      </c>
    </row>
    <row r="2299" spans="1:19" ht="45" x14ac:dyDescent="0.25">
      <c r="A2299">
        <v>2245</v>
      </c>
      <c r="B2299" s="3" t="s">
        <v>2246</v>
      </c>
      <c r="C2299" s="3" t="s">
        <v>6355</v>
      </c>
      <c r="D2299" s="6">
        <v>4000</v>
      </c>
      <c r="E2299" s="8">
        <v>105881</v>
      </c>
      <c r="F2299" t="s">
        <v>8218</v>
      </c>
      <c r="G2299" t="s">
        <v>8223</v>
      </c>
      <c r="H2299" t="s">
        <v>8245</v>
      </c>
      <c r="I2299">
        <v>1393005600</v>
      </c>
      <c r="J2299">
        <v>1390323617</v>
      </c>
      <c r="K2299" t="b">
        <v>0</v>
      </c>
      <c r="L2299">
        <v>1980</v>
      </c>
      <c r="M2299" t="b">
        <v>1</v>
      </c>
      <c r="N2299" t="s">
        <v>8295</v>
      </c>
      <c r="O2299">
        <f>ROUND(E2299/D2299*100,0)</f>
        <v>2647</v>
      </c>
      <c r="P2299">
        <f>IFERROR(ROUND(E2299/L2299,2),0)</f>
        <v>53.48</v>
      </c>
      <c r="Q2299" s="10" t="s">
        <v>8331</v>
      </c>
      <c r="R2299" t="s">
        <v>8349</v>
      </c>
      <c r="S2299" s="15">
        <f>(((I2299/60)/60)/24)+DATE(1970,1,1)</f>
        <v>41691.75</v>
      </c>
    </row>
    <row r="2300" spans="1:19" ht="45" x14ac:dyDescent="0.25">
      <c r="A2300">
        <v>2334</v>
      </c>
      <c r="B2300" s="3" t="s">
        <v>2335</v>
      </c>
      <c r="C2300" s="3" t="s">
        <v>6444</v>
      </c>
      <c r="D2300" s="6">
        <v>4000</v>
      </c>
      <c r="E2300" s="8">
        <v>4078</v>
      </c>
      <c r="F2300" t="s">
        <v>8218</v>
      </c>
      <c r="G2300" t="s">
        <v>8223</v>
      </c>
      <c r="H2300" t="s">
        <v>8245</v>
      </c>
      <c r="I2300">
        <v>1415208840</v>
      </c>
      <c r="J2300">
        <v>1412611498</v>
      </c>
      <c r="K2300" t="b">
        <v>1</v>
      </c>
      <c r="L2300">
        <v>67</v>
      </c>
      <c r="M2300" t="b">
        <v>1</v>
      </c>
      <c r="N2300" t="s">
        <v>8296</v>
      </c>
      <c r="O2300">
        <f>ROUND(E2300/D2300*100,0)</f>
        <v>102</v>
      </c>
      <c r="P2300">
        <f>IFERROR(ROUND(E2300/L2300,2),0)</f>
        <v>60.87</v>
      </c>
      <c r="Q2300" s="10" t="s">
        <v>8334</v>
      </c>
      <c r="R2300" t="s">
        <v>8350</v>
      </c>
      <c r="S2300" s="15">
        <f>(((I2300/60)/60)/24)+DATE(1970,1,1)</f>
        <v>41948.731944444444</v>
      </c>
    </row>
    <row r="2301" spans="1:19" ht="60" x14ac:dyDescent="0.25">
      <c r="A2301">
        <v>2481</v>
      </c>
      <c r="B2301" s="3" t="s">
        <v>2481</v>
      </c>
      <c r="C2301" s="3" t="s">
        <v>6591</v>
      </c>
      <c r="D2301" s="6">
        <v>4000</v>
      </c>
      <c r="E2301" s="8">
        <v>4516.4399999999996</v>
      </c>
      <c r="F2301" t="s">
        <v>8218</v>
      </c>
      <c r="G2301" t="s">
        <v>8223</v>
      </c>
      <c r="H2301" t="s">
        <v>8245</v>
      </c>
      <c r="I2301">
        <v>1335799808</v>
      </c>
      <c r="J2301">
        <v>1333207808</v>
      </c>
      <c r="K2301" t="b">
        <v>0</v>
      </c>
      <c r="L2301">
        <v>95</v>
      </c>
      <c r="M2301" t="b">
        <v>1</v>
      </c>
      <c r="N2301" t="s">
        <v>8277</v>
      </c>
      <c r="O2301">
        <f>ROUND(E2301/D2301*100,0)</f>
        <v>113</v>
      </c>
      <c r="P2301">
        <f>IFERROR(ROUND(E2301/L2301,2),0)</f>
        <v>47.54</v>
      </c>
      <c r="Q2301" s="10" t="s">
        <v>8323</v>
      </c>
      <c r="R2301" t="s">
        <v>8327</v>
      </c>
      <c r="S2301" s="15">
        <f>(((I2301/60)/60)/24)+DATE(1970,1,1)</f>
        <v>41029.645925925928</v>
      </c>
    </row>
    <row r="2302" spans="1:19" ht="45" x14ac:dyDescent="0.25">
      <c r="A2302">
        <v>2497</v>
      </c>
      <c r="B2302" s="3" t="s">
        <v>2497</v>
      </c>
      <c r="C2302" s="3" t="s">
        <v>6607</v>
      </c>
      <c r="D2302" s="6">
        <v>4000</v>
      </c>
      <c r="E2302" s="8">
        <v>4510.8599999999997</v>
      </c>
      <c r="F2302" t="s">
        <v>8218</v>
      </c>
      <c r="G2302" t="s">
        <v>8223</v>
      </c>
      <c r="H2302" t="s">
        <v>8245</v>
      </c>
      <c r="I2302">
        <v>1312578338</v>
      </c>
      <c r="J2302">
        <v>1309986338</v>
      </c>
      <c r="K2302" t="b">
        <v>0</v>
      </c>
      <c r="L2302">
        <v>56</v>
      </c>
      <c r="M2302" t="b">
        <v>1</v>
      </c>
      <c r="N2302" t="s">
        <v>8277</v>
      </c>
      <c r="O2302">
        <f>ROUND(E2302/D2302*100,0)</f>
        <v>113</v>
      </c>
      <c r="P2302">
        <f>IFERROR(ROUND(E2302/L2302,2),0)</f>
        <v>80.55</v>
      </c>
      <c r="Q2302" s="10" t="s">
        <v>8323</v>
      </c>
      <c r="R2302" t="s">
        <v>8327</v>
      </c>
      <c r="S2302" s="15">
        <f>(((I2302/60)/60)/24)+DATE(1970,1,1)</f>
        <v>40760.878912037035</v>
      </c>
    </row>
    <row r="2303" spans="1:19" ht="60" x14ac:dyDescent="0.25">
      <c r="A2303">
        <v>2499</v>
      </c>
      <c r="B2303" s="3" t="s">
        <v>2499</v>
      </c>
      <c r="C2303" s="3" t="s">
        <v>6609</v>
      </c>
      <c r="D2303" s="6">
        <v>4000</v>
      </c>
      <c r="E2303" s="8">
        <v>8105</v>
      </c>
      <c r="F2303" t="s">
        <v>8218</v>
      </c>
      <c r="G2303" t="s">
        <v>8223</v>
      </c>
      <c r="H2303" t="s">
        <v>8245</v>
      </c>
      <c r="I2303">
        <v>1356976800</v>
      </c>
      <c r="J2303">
        <v>1352820837</v>
      </c>
      <c r="K2303" t="b">
        <v>0</v>
      </c>
      <c r="L2303">
        <v>170</v>
      </c>
      <c r="M2303" t="b">
        <v>1</v>
      </c>
      <c r="N2303" t="s">
        <v>8277</v>
      </c>
      <c r="O2303">
        <f>ROUND(E2303/D2303*100,0)</f>
        <v>203</v>
      </c>
      <c r="P2303">
        <f>IFERROR(ROUND(E2303/L2303,2),0)</f>
        <v>47.68</v>
      </c>
      <c r="Q2303" s="10" t="s">
        <v>8323</v>
      </c>
      <c r="R2303" t="s">
        <v>8327</v>
      </c>
      <c r="S2303" s="15">
        <f>(((I2303/60)/60)/24)+DATE(1970,1,1)</f>
        <v>41274.75</v>
      </c>
    </row>
    <row r="2304" spans="1:19" ht="45" x14ac:dyDescent="0.25">
      <c r="A2304">
        <v>2526</v>
      </c>
      <c r="B2304" s="3" t="s">
        <v>2526</v>
      </c>
      <c r="C2304" s="3" t="s">
        <v>6636</v>
      </c>
      <c r="D2304" s="6">
        <v>4000</v>
      </c>
      <c r="E2304" s="8">
        <v>4518</v>
      </c>
      <c r="F2304" t="s">
        <v>8218</v>
      </c>
      <c r="G2304" t="s">
        <v>8223</v>
      </c>
      <c r="H2304" t="s">
        <v>8245</v>
      </c>
      <c r="I2304">
        <v>1418014740</v>
      </c>
      <c r="J2304">
        <v>1415585474</v>
      </c>
      <c r="K2304" t="b">
        <v>0</v>
      </c>
      <c r="L2304">
        <v>33</v>
      </c>
      <c r="M2304" t="b">
        <v>1</v>
      </c>
      <c r="N2304" t="s">
        <v>8298</v>
      </c>
      <c r="O2304">
        <f>ROUND(E2304/D2304*100,0)</f>
        <v>113</v>
      </c>
      <c r="P2304">
        <f>IFERROR(ROUND(E2304/L2304,2),0)</f>
        <v>136.91</v>
      </c>
      <c r="Q2304" s="10" t="s">
        <v>8323</v>
      </c>
      <c r="R2304" t="s">
        <v>8352</v>
      </c>
      <c r="S2304" s="15">
        <f>(((I2304/60)/60)/24)+DATE(1970,1,1)</f>
        <v>41981.207638888889</v>
      </c>
    </row>
    <row r="2305" spans="1:19" ht="45" x14ac:dyDescent="0.25">
      <c r="A2305">
        <v>2527</v>
      </c>
      <c r="B2305" s="3" t="s">
        <v>2527</v>
      </c>
      <c r="C2305" s="3" t="s">
        <v>6637</v>
      </c>
      <c r="D2305" s="6">
        <v>4000</v>
      </c>
      <c r="E2305" s="8">
        <v>4085</v>
      </c>
      <c r="F2305" t="s">
        <v>8218</v>
      </c>
      <c r="G2305" t="s">
        <v>8223</v>
      </c>
      <c r="H2305" t="s">
        <v>8245</v>
      </c>
      <c r="I2305">
        <v>1382068740</v>
      </c>
      <c r="J2305">
        <v>1380477691</v>
      </c>
      <c r="K2305" t="b">
        <v>0</v>
      </c>
      <c r="L2305">
        <v>71</v>
      </c>
      <c r="M2305" t="b">
        <v>1</v>
      </c>
      <c r="N2305" t="s">
        <v>8298</v>
      </c>
      <c r="O2305">
        <f>ROUND(E2305/D2305*100,0)</f>
        <v>102</v>
      </c>
      <c r="P2305">
        <f>IFERROR(ROUND(E2305/L2305,2),0)</f>
        <v>57.54</v>
      </c>
      <c r="Q2305" s="10" t="s">
        <v>8323</v>
      </c>
      <c r="R2305" t="s">
        <v>8352</v>
      </c>
      <c r="S2305" s="15">
        <f>(((I2305/60)/60)/24)+DATE(1970,1,1)</f>
        <v>41565.165972222225</v>
      </c>
    </row>
    <row r="2306" spans="1:19" ht="60" x14ac:dyDescent="0.25">
      <c r="A2306">
        <v>2528</v>
      </c>
      <c r="B2306" s="3" t="s">
        <v>2528</v>
      </c>
      <c r="C2306" s="3" t="s">
        <v>6638</v>
      </c>
      <c r="D2306" s="6">
        <v>4000</v>
      </c>
      <c r="E2306" s="8">
        <v>4289.99</v>
      </c>
      <c r="F2306" t="s">
        <v>8218</v>
      </c>
      <c r="G2306" t="s">
        <v>8224</v>
      </c>
      <c r="H2306" t="s">
        <v>8246</v>
      </c>
      <c r="I2306">
        <v>1440068400</v>
      </c>
      <c r="J2306">
        <v>1438459303</v>
      </c>
      <c r="K2306" t="b">
        <v>0</v>
      </c>
      <c r="L2306">
        <v>81</v>
      </c>
      <c r="M2306" t="b">
        <v>1</v>
      </c>
      <c r="N2306" t="s">
        <v>8298</v>
      </c>
      <c r="O2306">
        <f>ROUND(E2306/D2306*100,0)</f>
        <v>107</v>
      </c>
      <c r="P2306">
        <f>IFERROR(ROUND(E2306/L2306,2),0)</f>
        <v>52.96</v>
      </c>
      <c r="Q2306" s="10" t="s">
        <v>8323</v>
      </c>
      <c r="R2306" t="s">
        <v>8352</v>
      </c>
      <c r="S2306" s="15">
        <f>(((I2306/60)/60)/24)+DATE(1970,1,1)</f>
        <v>42236.458333333328</v>
      </c>
    </row>
    <row r="2307" spans="1:19" ht="60" x14ac:dyDescent="0.25">
      <c r="A2307">
        <v>2532</v>
      </c>
      <c r="B2307" s="3" t="s">
        <v>2532</v>
      </c>
      <c r="C2307" s="3" t="s">
        <v>6642</v>
      </c>
      <c r="D2307" s="6">
        <v>4000</v>
      </c>
      <c r="E2307" s="8">
        <v>5045</v>
      </c>
      <c r="F2307" t="s">
        <v>8218</v>
      </c>
      <c r="G2307" t="s">
        <v>8223</v>
      </c>
      <c r="H2307" t="s">
        <v>8245</v>
      </c>
      <c r="I2307">
        <v>1345148566</v>
      </c>
      <c r="J2307">
        <v>1342556566</v>
      </c>
      <c r="K2307" t="b">
        <v>0</v>
      </c>
      <c r="L2307">
        <v>60</v>
      </c>
      <c r="M2307" t="b">
        <v>1</v>
      </c>
      <c r="N2307" t="s">
        <v>8298</v>
      </c>
      <c r="O2307">
        <f>ROUND(E2307/D2307*100,0)</f>
        <v>126</v>
      </c>
      <c r="P2307">
        <f>IFERROR(ROUND(E2307/L2307,2),0)</f>
        <v>84.08</v>
      </c>
      <c r="Q2307" s="10" t="s">
        <v>8323</v>
      </c>
      <c r="R2307" t="s">
        <v>8352</v>
      </c>
      <c r="S2307" s="15">
        <f>(((I2307/60)/60)/24)+DATE(1970,1,1)</f>
        <v>41137.849143518521</v>
      </c>
    </row>
    <row r="2308" spans="1:19" ht="60" x14ac:dyDescent="0.25">
      <c r="A2308">
        <v>2938</v>
      </c>
      <c r="B2308" s="3" t="s">
        <v>2938</v>
      </c>
      <c r="C2308" s="3" t="s">
        <v>7048</v>
      </c>
      <c r="D2308" s="6">
        <v>4000</v>
      </c>
      <c r="E2308" s="8">
        <v>4055</v>
      </c>
      <c r="F2308" t="s">
        <v>8218</v>
      </c>
      <c r="G2308" t="s">
        <v>8223</v>
      </c>
      <c r="H2308" t="s">
        <v>8245</v>
      </c>
      <c r="I2308">
        <v>1422636814</v>
      </c>
      <c r="J2308">
        <v>1420044814</v>
      </c>
      <c r="K2308" t="b">
        <v>0</v>
      </c>
      <c r="L2308">
        <v>32</v>
      </c>
      <c r="M2308" t="b">
        <v>1</v>
      </c>
      <c r="N2308" t="s">
        <v>8303</v>
      </c>
      <c r="O2308">
        <f>ROUND(E2308/D2308*100,0)</f>
        <v>101</v>
      </c>
      <c r="P2308">
        <f>IFERROR(ROUND(E2308/L2308,2),0)</f>
        <v>126.72</v>
      </c>
      <c r="Q2308" s="10" t="s">
        <v>8315</v>
      </c>
      <c r="R2308" t="s">
        <v>8357</v>
      </c>
      <c r="S2308" s="15">
        <f>(((I2308/60)/60)/24)+DATE(1970,1,1)</f>
        <v>42034.703865740739</v>
      </c>
    </row>
    <row r="2309" spans="1:19" ht="60" x14ac:dyDescent="0.25">
      <c r="A2309">
        <v>2981</v>
      </c>
      <c r="B2309" s="3" t="s">
        <v>2981</v>
      </c>
      <c r="C2309" s="3" t="s">
        <v>7091</v>
      </c>
      <c r="D2309" s="6">
        <v>4000</v>
      </c>
      <c r="E2309" s="8">
        <v>5157</v>
      </c>
      <c r="F2309" t="s">
        <v>8218</v>
      </c>
      <c r="G2309" t="s">
        <v>8240</v>
      </c>
      <c r="H2309" t="s">
        <v>8248</v>
      </c>
      <c r="I2309">
        <v>1443014756</v>
      </c>
      <c r="J2309">
        <v>1439126756</v>
      </c>
      <c r="K2309" t="b">
        <v>1</v>
      </c>
      <c r="L2309">
        <v>97</v>
      </c>
      <c r="M2309" t="b">
        <v>1</v>
      </c>
      <c r="N2309" t="s">
        <v>8301</v>
      </c>
      <c r="O2309">
        <f>ROUND(E2309/D2309*100,0)</f>
        <v>129</v>
      </c>
      <c r="P2309">
        <f>IFERROR(ROUND(E2309/L2309,2),0)</f>
        <v>53.16</v>
      </c>
      <c r="Q2309" s="10" t="s">
        <v>8315</v>
      </c>
      <c r="R2309" t="s">
        <v>8355</v>
      </c>
      <c r="S2309" s="15">
        <f>(((I2309/60)/60)/24)+DATE(1970,1,1)</f>
        <v>42270.559675925921</v>
      </c>
    </row>
    <row r="2310" spans="1:19" ht="45" x14ac:dyDescent="0.25">
      <c r="A2310">
        <v>3012</v>
      </c>
      <c r="B2310" s="3" t="s">
        <v>3012</v>
      </c>
      <c r="C2310" s="3" t="s">
        <v>7122</v>
      </c>
      <c r="D2310" s="6">
        <v>4000</v>
      </c>
      <c r="E2310" s="8">
        <v>4685</v>
      </c>
      <c r="F2310" t="s">
        <v>8218</v>
      </c>
      <c r="G2310" t="s">
        <v>8223</v>
      </c>
      <c r="H2310" t="s">
        <v>8245</v>
      </c>
      <c r="I2310">
        <v>1423587130</v>
      </c>
      <c r="J2310">
        <v>1421772730</v>
      </c>
      <c r="K2310" t="b">
        <v>0</v>
      </c>
      <c r="L2310">
        <v>55</v>
      </c>
      <c r="M2310" t="b">
        <v>1</v>
      </c>
      <c r="N2310" t="s">
        <v>8301</v>
      </c>
      <c r="O2310">
        <f>ROUND(E2310/D2310*100,0)</f>
        <v>117</v>
      </c>
      <c r="P2310">
        <f>IFERROR(ROUND(E2310/L2310,2),0)</f>
        <v>85.18</v>
      </c>
      <c r="Q2310" s="10" t="s">
        <v>8315</v>
      </c>
      <c r="R2310" t="s">
        <v>8355</v>
      </c>
      <c r="S2310" s="15">
        <f>(((I2310/60)/60)/24)+DATE(1970,1,1)</f>
        <v>42045.702893518523</v>
      </c>
    </row>
    <row r="2311" spans="1:19" ht="60" x14ac:dyDescent="0.25">
      <c r="A2311">
        <v>3045</v>
      </c>
      <c r="B2311" s="3" t="s">
        <v>3045</v>
      </c>
      <c r="C2311" s="3" t="s">
        <v>7155</v>
      </c>
      <c r="D2311" s="6">
        <v>4000</v>
      </c>
      <c r="E2311" s="8">
        <v>5308.26</v>
      </c>
      <c r="F2311" t="s">
        <v>8218</v>
      </c>
      <c r="G2311" t="s">
        <v>8223</v>
      </c>
      <c r="H2311" t="s">
        <v>8245</v>
      </c>
      <c r="I2311">
        <v>1408679055</v>
      </c>
      <c r="J2311">
        <v>1406087055</v>
      </c>
      <c r="K2311" t="b">
        <v>0</v>
      </c>
      <c r="L2311">
        <v>64</v>
      </c>
      <c r="M2311" t="b">
        <v>1</v>
      </c>
      <c r="N2311" t="s">
        <v>8301</v>
      </c>
      <c r="O2311">
        <f>ROUND(E2311/D2311*100,0)</f>
        <v>133</v>
      </c>
      <c r="P2311">
        <f>IFERROR(ROUND(E2311/L2311,2),0)</f>
        <v>82.94</v>
      </c>
      <c r="Q2311" s="10" t="s">
        <v>8315</v>
      </c>
      <c r="R2311" t="s">
        <v>8355</v>
      </c>
      <c r="S2311" s="15">
        <f>(((I2311/60)/60)/24)+DATE(1970,1,1)</f>
        <v>41873.155729166669</v>
      </c>
    </row>
    <row r="2312" spans="1:19" ht="30" x14ac:dyDescent="0.25">
      <c r="A2312">
        <v>3157</v>
      </c>
      <c r="B2312" s="3" t="s">
        <v>3157</v>
      </c>
      <c r="C2312" s="3" t="s">
        <v>7267</v>
      </c>
      <c r="D2312" s="6">
        <v>4000</v>
      </c>
      <c r="E2312" s="8">
        <v>4040</v>
      </c>
      <c r="F2312" t="s">
        <v>8218</v>
      </c>
      <c r="G2312" t="s">
        <v>8223</v>
      </c>
      <c r="H2312" t="s">
        <v>8245</v>
      </c>
      <c r="I2312">
        <v>1405746000</v>
      </c>
      <c r="J2312">
        <v>1404932105</v>
      </c>
      <c r="K2312" t="b">
        <v>1</v>
      </c>
      <c r="L2312">
        <v>41</v>
      </c>
      <c r="M2312" t="b">
        <v>1</v>
      </c>
      <c r="N2312" t="s">
        <v>8269</v>
      </c>
      <c r="O2312">
        <f>ROUND(E2312/D2312*100,0)</f>
        <v>101</v>
      </c>
      <c r="P2312">
        <f>IFERROR(ROUND(E2312/L2312,2),0)</f>
        <v>98.54</v>
      </c>
      <c r="Q2312" s="10" t="s">
        <v>8315</v>
      </c>
      <c r="R2312" t="s">
        <v>8316</v>
      </c>
      <c r="S2312" s="15">
        <f>(((I2312/60)/60)/24)+DATE(1970,1,1)</f>
        <v>41839.208333333336</v>
      </c>
    </row>
    <row r="2313" spans="1:19" ht="60" x14ac:dyDescent="0.25">
      <c r="A2313">
        <v>3162</v>
      </c>
      <c r="B2313" s="3" t="s">
        <v>3162</v>
      </c>
      <c r="C2313" s="3" t="s">
        <v>7272</v>
      </c>
      <c r="D2313" s="6">
        <v>4000</v>
      </c>
      <c r="E2313" s="8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>ROUND(E2313/D2313*100,0)</f>
        <v>127</v>
      </c>
      <c r="P2313">
        <f>IFERROR(ROUND(E2313/L2313,2),0)</f>
        <v>80.73</v>
      </c>
      <c r="Q2313" s="10" t="s">
        <v>8315</v>
      </c>
      <c r="R2313" t="s">
        <v>8316</v>
      </c>
      <c r="S2313" s="15">
        <f>(((I2313/60)/60)/24)+DATE(1970,1,1)</f>
        <v>41827.083333333336</v>
      </c>
    </row>
    <row r="2314" spans="1:19" ht="30" x14ac:dyDescent="0.25">
      <c r="A2314">
        <v>3212</v>
      </c>
      <c r="B2314" s="3" t="s">
        <v>3212</v>
      </c>
      <c r="C2314" s="3" t="s">
        <v>7322</v>
      </c>
      <c r="D2314" s="6">
        <v>4000</v>
      </c>
      <c r="E2314" s="8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>ROUND(E2314/D2314*100,0)</f>
        <v>126</v>
      </c>
      <c r="P2314">
        <f>IFERROR(ROUND(E2314/L2314,2),0)</f>
        <v>53.72</v>
      </c>
      <c r="Q2314" s="10" t="s">
        <v>8315</v>
      </c>
      <c r="R2314" t="s">
        <v>8316</v>
      </c>
      <c r="S2314" s="15">
        <f>(((I2314/60)/60)/24)+DATE(1970,1,1)</f>
        <v>41859.795729166668</v>
      </c>
    </row>
    <row r="2315" spans="1:19" ht="60" x14ac:dyDescent="0.25">
      <c r="A2315">
        <v>3221</v>
      </c>
      <c r="B2315" s="3" t="s">
        <v>3221</v>
      </c>
      <c r="C2315" s="3" t="s">
        <v>7331</v>
      </c>
      <c r="D2315" s="6">
        <v>4000</v>
      </c>
      <c r="E2315" s="8">
        <v>4137</v>
      </c>
      <c r="F2315" t="s">
        <v>8218</v>
      </c>
      <c r="G2315" t="s">
        <v>8224</v>
      </c>
      <c r="H2315" t="s">
        <v>8246</v>
      </c>
      <c r="I2315">
        <v>1436114603</v>
      </c>
      <c r="J2315">
        <v>1433090603</v>
      </c>
      <c r="K2315" t="b">
        <v>1</v>
      </c>
      <c r="L2315">
        <v>113</v>
      </c>
      <c r="M2315" t="b">
        <v>1</v>
      </c>
      <c r="N2315" t="s">
        <v>8269</v>
      </c>
      <c r="O2315">
        <f>ROUND(E2315/D2315*100,0)</f>
        <v>103</v>
      </c>
      <c r="P2315">
        <f>IFERROR(ROUND(E2315/L2315,2),0)</f>
        <v>36.61</v>
      </c>
      <c r="Q2315" s="10" t="s">
        <v>8315</v>
      </c>
      <c r="R2315" t="s">
        <v>8316</v>
      </c>
      <c r="S2315" s="15">
        <f>(((I2315/60)/60)/24)+DATE(1970,1,1)</f>
        <v>42190.696793981479</v>
      </c>
    </row>
    <row r="2316" spans="1:19" ht="60" x14ac:dyDescent="0.25">
      <c r="A2316">
        <v>3234</v>
      </c>
      <c r="B2316" s="3" t="s">
        <v>3234</v>
      </c>
      <c r="C2316" s="3" t="s">
        <v>7344</v>
      </c>
      <c r="D2316" s="6">
        <v>4000</v>
      </c>
      <c r="E2316" s="8">
        <v>4015.71</v>
      </c>
      <c r="F2316" t="s">
        <v>8218</v>
      </c>
      <c r="G2316" t="s">
        <v>8224</v>
      </c>
      <c r="H2316" t="s">
        <v>8246</v>
      </c>
      <c r="I2316">
        <v>1485991860</v>
      </c>
      <c r="J2316">
        <v>1483124208</v>
      </c>
      <c r="K2316" t="b">
        <v>0</v>
      </c>
      <c r="L2316">
        <v>115</v>
      </c>
      <c r="M2316" t="b">
        <v>1</v>
      </c>
      <c r="N2316" t="s">
        <v>8269</v>
      </c>
      <c r="O2316">
        <f>ROUND(E2316/D2316*100,0)</f>
        <v>100</v>
      </c>
      <c r="P2316">
        <f>IFERROR(ROUND(E2316/L2316,2),0)</f>
        <v>34.92</v>
      </c>
      <c r="Q2316" s="10" t="s">
        <v>8315</v>
      </c>
      <c r="R2316" t="s">
        <v>8316</v>
      </c>
      <c r="S2316" s="15">
        <f>(((I2316/60)/60)/24)+DATE(1970,1,1)</f>
        <v>42767.979861111111</v>
      </c>
    </row>
    <row r="2317" spans="1:19" ht="60" x14ac:dyDescent="0.25">
      <c r="A2317">
        <v>3273</v>
      </c>
      <c r="B2317" s="3" t="s">
        <v>3273</v>
      </c>
      <c r="C2317" s="3" t="s">
        <v>7383</v>
      </c>
      <c r="D2317" s="6">
        <v>4000</v>
      </c>
      <c r="E2317" s="8">
        <v>4296</v>
      </c>
      <c r="F2317" t="s">
        <v>8218</v>
      </c>
      <c r="G2317" t="s">
        <v>8223</v>
      </c>
      <c r="H2317" t="s">
        <v>8245</v>
      </c>
      <c r="I2317">
        <v>1473879600</v>
      </c>
      <c r="J2317">
        <v>1472498042</v>
      </c>
      <c r="K2317" t="b">
        <v>1</v>
      </c>
      <c r="L2317">
        <v>21</v>
      </c>
      <c r="M2317" t="b">
        <v>1</v>
      </c>
      <c r="N2317" t="s">
        <v>8269</v>
      </c>
      <c r="O2317">
        <f>ROUND(E2317/D2317*100,0)</f>
        <v>107</v>
      </c>
      <c r="P2317">
        <f>IFERROR(ROUND(E2317/L2317,2),0)</f>
        <v>204.57</v>
      </c>
      <c r="Q2317" s="10" t="s">
        <v>8315</v>
      </c>
      <c r="R2317" t="s">
        <v>8316</v>
      </c>
      <c r="S2317" s="15">
        <f>(((I2317/60)/60)/24)+DATE(1970,1,1)</f>
        <v>42627.791666666672</v>
      </c>
    </row>
    <row r="2318" spans="1:19" ht="60" x14ac:dyDescent="0.25">
      <c r="A2318">
        <v>3305</v>
      </c>
      <c r="B2318" s="3" t="s">
        <v>3305</v>
      </c>
      <c r="C2318" s="3" t="s">
        <v>7415</v>
      </c>
      <c r="D2318" s="6">
        <v>4000</v>
      </c>
      <c r="E2318" s="8">
        <v>4081</v>
      </c>
      <c r="F2318" t="s">
        <v>8218</v>
      </c>
      <c r="G2318" t="s">
        <v>8223</v>
      </c>
      <c r="H2318" t="s">
        <v>8245</v>
      </c>
      <c r="I2318">
        <v>1438374748</v>
      </c>
      <c r="J2318">
        <v>1435782748</v>
      </c>
      <c r="K2318" t="b">
        <v>0</v>
      </c>
      <c r="L2318">
        <v>20</v>
      </c>
      <c r="M2318" t="b">
        <v>1</v>
      </c>
      <c r="N2318" t="s">
        <v>8269</v>
      </c>
      <c r="O2318">
        <f>ROUND(E2318/D2318*100,0)</f>
        <v>102</v>
      </c>
      <c r="P2318">
        <f>IFERROR(ROUND(E2318/L2318,2),0)</f>
        <v>204.05</v>
      </c>
      <c r="Q2318" s="10" t="s">
        <v>8315</v>
      </c>
      <c r="R2318" t="s">
        <v>8316</v>
      </c>
      <c r="S2318" s="15">
        <f>(((I2318/60)/60)/24)+DATE(1970,1,1)</f>
        <v>42216.855879629627</v>
      </c>
    </row>
    <row r="2319" spans="1:19" ht="45" x14ac:dyDescent="0.25">
      <c r="A2319">
        <v>3315</v>
      </c>
      <c r="B2319" s="3" t="s">
        <v>3315</v>
      </c>
      <c r="C2319" s="3" t="s">
        <v>7425</v>
      </c>
      <c r="D2319" s="6">
        <v>4000</v>
      </c>
      <c r="E2319" s="8">
        <v>4400</v>
      </c>
      <c r="F2319" t="s">
        <v>8218</v>
      </c>
      <c r="G2319" t="s">
        <v>8224</v>
      </c>
      <c r="H2319" t="s">
        <v>8246</v>
      </c>
      <c r="I2319">
        <v>1462519041</v>
      </c>
      <c r="J2319">
        <v>1459927041</v>
      </c>
      <c r="K2319" t="b">
        <v>0</v>
      </c>
      <c r="L2319">
        <v>89</v>
      </c>
      <c r="M2319" t="b">
        <v>1</v>
      </c>
      <c r="N2319" t="s">
        <v>8269</v>
      </c>
      <c r="O2319">
        <f>ROUND(E2319/D2319*100,0)</f>
        <v>110</v>
      </c>
      <c r="P2319">
        <f>IFERROR(ROUND(E2319/L2319,2),0)</f>
        <v>49.44</v>
      </c>
      <c r="Q2319" s="10" t="s">
        <v>8315</v>
      </c>
      <c r="R2319" t="s">
        <v>8316</v>
      </c>
      <c r="S2319" s="15">
        <f>(((I2319/60)/60)/24)+DATE(1970,1,1)</f>
        <v>42496.303715277783</v>
      </c>
    </row>
    <row r="2320" spans="1:19" ht="45" x14ac:dyDescent="0.25">
      <c r="A2320">
        <v>3359</v>
      </c>
      <c r="B2320" s="3" t="s">
        <v>3358</v>
      </c>
      <c r="C2320" s="3" t="s">
        <v>7469</v>
      </c>
      <c r="D2320" s="6">
        <v>4000</v>
      </c>
      <c r="E2320" s="8">
        <v>4250</v>
      </c>
      <c r="F2320" t="s">
        <v>8218</v>
      </c>
      <c r="G2320" t="s">
        <v>8223</v>
      </c>
      <c r="H2320" t="s">
        <v>8245</v>
      </c>
      <c r="I2320">
        <v>1487985734</v>
      </c>
      <c r="J2320">
        <v>1484097734</v>
      </c>
      <c r="K2320" t="b">
        <v>0</v>
      </c>
      <c r="L2320">
        <v>23</v>
      </c>
      <c r="M2320" t="b">
        <v>1</v>
      </c>
      <c r="N2320" t="s">
        <v>8269</v>
      </c>
      <c r="O2320">
        <f>ROUND(E2320/D2320*100,0)</f>
        <v>106</v>
      </c>
      <c r="P2320">
        <f>IFERROR(ROUND(E2320/L2320,2),0)</f>
        <v>184.78</v>
      </c>
      <c r="Q2320" s="10" t="s">
        <v>8315</v>
      </c>
      <c r="R2320" t="s">
        <v>8316</v>
      </c>
      <c r="S2320" s="15">
        <f>(((I2320/60)/60)/24)+DATE(1970,1,1)</f>
        <v>42791.057106481487</v>
      </c>
    </row>
    <row r="2321" spans="1:19" ht="60" x14ac:dyDescent="0.25">
      <c r="A2321">
        <v>3381</v>
      </c>
      <c r="B2321" s="3" t="s">
        <v>3380</v>
      </c>
      <c r="C2321" s="3" t="s">
        <v>7491</v>
      </c>
      <c r="D2321" s="6">
        <v>4000</v>
      </c>
      <c r="E2321" s="8">
        <v>4090</v>
      </c>
      <c r="F2321" t="s">
        <v>8218</v>
      </c>
      <c r="G2321" t="s">
        <v>8223</v>
      </c>
      <c r="H2321" t="s">
        <v>8245</v>
      </c>
      <c r="I2321">
        <v>1426044383</v>
      </c>
      <c r="J2321">
        <v>1423455983</v>
      </c>
      <c r="K2321" t="b">
        <v>0</v>
      </c>
      <c r="L2321">
        <v>48</v>
      </c>
      <c r="M2321" t="b">
        <v>1</v>
      </c>
      <c r="N2321" t="s">
        <v>8269</v>
      </c>
      <c r="O2321">
        <f>ROUND(E2321/D2321*100,0)</f>
        <v>102</v>
      </c>
      <c r="P2321">
        <f>IFERROR(ROUND(E2321/L2321,2),0)</f>
        <v>85.21</v>
      </c>
      <c r="Q2321" s="10" t="s">
        <v>8315</v>
      </c>
      <c r="R2321" t="s">
        <v>8316</v>
      </c>
      <c r="S2321" s="15">
        <f>(((I2321/60)/60)/24)+DATE(1970,1,1)</f>
        <v>42074.143321759257</v>
      </c>
    </row>
    <row r="2322" spans="1:19" ht="60" x14ac:dyDescent="0.25">
      <c r="A2322">
        <v>3398</v>
      </c>
      <c r="B2322" s="3" t="s">
        <v>3397</v>
      </c>
      <c r="C2322" s="3" t="s">
        <v>7508</v>
      </c>
      <c r="D2322" s="6">
        <v>4000</v>
      </c>
      <c r="E2322" s="8">
        <v>4443</v>
      </c>
      <c r="F2322" t="s">
        <v>8218</v>
      </c>
      <c r="G2322" t="s">
        <v>8223</v>
      </c>
      <c r="H2322" t="s">
        <v>8245</v>
      </c>
      <c r="I2322">
        <v>1416589200</v>
      </c>
      <c r="J2322">
        <v>1414605776</v>
      </c>
      <c r="K2322" t="b">
        <v>0</v>
      </c>
      <c r="L2322">
        <v>65</v>
      </c>
      <c r="M2322" t="b">
        <v>1</v>
      </c>
      <c r="N2322" t="s">
        <v>8269</v>
      </c>
      <c r="O2322">
        <f>ROUND(E2322/D2322*100,0)</f>
        <v>111</v>
      </c>
      <c r="P2322">
        <f>IFERROR(ROUND(E2322/L2322,2),0)</f>
        <v>68.349999999999994</v>
      </c>
      <c r="Q2322" s="10" t="s">
        <v>8315</v>
      </c>
      <c r="R2322" t="s">
        <v>8316</v>
      </c>
      <c r="S2322" s="15">
        <f>(((I2322/60)/60)/24)+DATE(1970,1,1)</f>
        <v>41964.708333333328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5">
        <f>(((I2323/60)/60)/24)+DATE(1970,1,1)</f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5">
        <f>(((I2324/60)/60)/24)+DATE(1970,1,1)</f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 s="15">
        <f>(((I2325/60)/60)/24)+DATE(1970,1,1)</f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5">
        <f>(((I2326/60)/60)/24)+DATE(1970,1,1)</f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 s="15">
        <f>(((I2327/60)/60)/24)+DATE(1970,1,1)</f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5">
        <f>(((I2328/60)/60)/24)+DATE(1970,1,1)</f>
        <v>42855.708333333328</v>
      </c>
    </row>
    <row r="2329" spans="1:19" ht="60" x14ac:dyDescent="0.25">
      <c r="A2329">
        <v>3416</v>
      </c>
      <c r="B2329" s="3" t="s">
        <v>3415</v>
      </c>
      <c r="C2329" s="3" t="s">
        <v>7526</v>
      </c>
      <c r="D2329" s="6">
        <v>4000</v>
      </c>
      <c r="E2329" s="8">
        <v>4784</v>
      </c>
      <c r="F2329" t="s">
        <v>8218</v>
      </c>
      <c r="G2329" t="s">
        <v>8224</v>
      </c>
      <c r="H2329" t="s">
        <v>8246</v>
      </c>
      <c r="I2329">
        <v>1429813800</v>
      </c>
      <c r="J2329">
        <v>1427363645</v>
      </c>
      <c r="K2329" t="b">
        <v>0</v>
      </c>
      <c r="L2329">
        <v>30</v>
      </c>
      <c r="M2329" t="b">
        <v>1</v>
      </c>
      <c r="N2329" t="s">
        <v>8269</v>
      </c>
      <c r="O2329">
        <f>ROUND(E2329/D2329*100,0)</f>
        <v>120</v>
      </c>
      <c r="P2329">
        <f>IFERROR(ROUND(E2329/L2329,2),0)</f>
        <v>159.47</v>
      </c>
      <c r="Q2329" s="10" t="s">
        <v>8315</v>
      </c>
      <c r="R2329" t="s">
        <v>8316</v>
      </c>
      <c r="S2329" s="15">
        <f>(((I2329/60)/60)/24)+DATE(1970,1,1)</f>
        <v>42117.770833333328</v>
      </c>
    </row>
    <row r="2330" spans="1:19" ht="60" x14ac:dyDescent="0.25">
      <c r="A2330">
        <v>3418</v>
      </c>
      <c r="B2330" s="3" t="s">
        <v>3417</v>
      </c>
      <c r="C2330" s="3" t="s">
        <v>7528</v>
      </c>
      <c r="D2330" s="6">
        <v>4000</v>
      </c>
      <c r="E2330" s="8">
        <v>4035</v>
      </c>
      <c r="F2330" t="s">
        <v>8218</v>
      </c>
      <c r="G2330" t="s">
        <v>8223</v>
      </c>
      <c r="H2330" t="s">
        <v>8245</v>
      </c>
      <c r="I2330">
        <v>1400875307</v>
      </c>
      <c r="J2330">
        <v>1398283307</v>
      </c>
      <c r="K2330" t="b">
        <v>0</v>
      </c>
      <c r="L2330">
        <v>56</v>
      </c>
      <c r="M2330" t="b">
        <v>1</v>
      </c>
      <c r="N2330" t="s">
        <v>8269</v>
      </c>
      <c r="O2330">
        <f>ROUND(E2330/D2330*100,0)</f>
        <v>101</v>
      </c>
      <c r="P2330">
        <f>IFERROR(ROUND(E2330/L2330,2),0)</f>
        <v>72.05</v>
      </c>
      <c r="Q2330" s="10" t="s">
        <v>8315</v>
      </c>
      <c r="R2330" t="s">
        <v>8316</v>
      </c>
      <c r="S2330" s="15">
        <f>(((I2330/60)/60)/24)+DATE(1970,1,1)</f>
        <v>41782.83457175926</v>
      </c>
    </row>
    <row r="2331" spans="1:19" ht="60" x14ac:dyDescent="0.25">
      <c r="A2331">
        <v>3502</v>
      </c>
      <c r="B2331" s="3" t="s">
        <v>3501</v>
      </c>
      <c r="C2331" s="3" t="s">
        <v>7612</v>
      </c>
      <c r="D2331" s="6">
        <v>4000</v>
      </c>
      <c r="E2331" s="8">
        <v>4216</v>
      </c>
      <c r="F2331" t="s">
        <v>8218</v>
      </c>
      <c r="G2331" t="s">
        <v>8223</v>
      </c>
      <c r="H2331" t="s">
        <v>8245</v>
      </c>
      <c r="I2331">
        <v>1458100740</v>
      </c>
      <c r="J2331">
        <v>1456862924</v>
      </c>
      <c r="K2331" t="b">
        <v>0</v>
      </c>
      <c r="L2331">
        <v>31</v>
      </c>
      <c r="M2331" t="b">
        <v>1</v>
      </c>
      <c r="N2331" t="s">
        <v>8269</v>
      </c>
      <c r="O2331">
        <f>ROUND(E2331/D2331*100,0)</f>
        <v>105</v>
      </c>
      <c r="P2331">
        <f>IFERROR(ROUND(E2331/L2331,2),0)</f>
        <v>136</v>
      </c>
      <c r="Q2331" s="10" t="s">
        <v>8315</v>
      </c>
      <c r="R2331" t="s">
        <v>8316</v>
      </c>
      <c r="S2331" s="15">
        <f>(((I2331/60)/60)/24)+DATE(1970,1,1)</f>
        <v>42445.165972222225</v>
      </c>
    </row>
    <row r="2332" spans="1:19" ht="45" x14ac:dyDescent="0.25">
      <c r="A2332">
        <v>3517</v>
      </c>
      <c r="B2332" s="3" t="s">
        <v>3516</v>
      </c>
      <c r="C2332" s="3" t="s">
        <v>7627</v>
      </c>
      <c r="D2332" s="6">
        <v>4000</v>
      </c>
      <c r="E2332" s="8">
        <v>4000</v>
      </c>
      <c r="F2332" t="s">
        <v>8218</v>
      </c>
      <c r="G2332" t="s">
        <v>8224</v>
      </c>
      <c r="H2332" t="s">
        <v>8246</v>
      </c>
      <c r="I2332">
        <v>1404471600</v>
      </c>
      <c r="J2332">
        <v>1401910634</v>
      </c>
      <c r="K2332" t="b">
        <v>0</v>
      </c>
      <c r="L2332">
        <v>13</v>
      </c>
      <c r="M2332" t="b">
        <v>1</v>
      </c>
      <c r="N2332" t="s">
        <v>8269</v>
      </c>
      <c r="O2332">
        <f>ROUND(E2332/D2332*100,0)</f>
        <v>100</v>
      </c>
      <c r="P2332">
        <f>IFERROR(ROUND(E2332/L2332,2),0)</f>
        <v>307.69</v>
      </c>
      <c r="Q2332" s="10" t="s">
        <v>8315</v>
      </c>
      <c r="R2332" t="s">
        <v>8316</v>
      </c>
      <c r="S2332" s="15">
        <f>(((I2332/60)/60)/24)+DATE(1970,1,1)</f>
        <v>41824.458333333336</v>
      </c>
    </row>
    <row r="2333" spans="1:19" ht="45" x14ac:dyDescent="0.25">
      <c r="A2333">
        <v>3523</v>
      </c>
      <c r="B2333" s="3" t="s">
        <v>3522</v>
      </c>
      <c r="C2333" s="3" t="s">
        <v>7633</v>
      </c>
      <c r="D2333" s="6">
        <v>4000</v>
      </c>
      <c r="E2333" s="8">
        <v>4546</v>
      </c>
      <c r="F2333" t="s">
        <v>8218</v>
      </c>
      <c r="G2333" t="s">
        <v>8224</v>
      </c>
      <c r="H2333" t="s">
        <v>8246</v>
      </c>
      <c r="I2333">
        <v>1474844400</v>
      </c>
      <c r="J2333">
        <v>1469871148</v>
      </c>
      <c r="K2333" t="b">
        <v>0</v>
      </c>
      <c r="L2333">
        <v>80</v>
      </c>
      <c r="M2333" t="b">
        <v>1</v>
      </c>
      <c r="N2333" t="s">
        <v>8269</v>
      </c>
      <c r="O2333">
        <f>ROUND(E2333/D2333*100,0)</f>
        <v>114</v>
      </c>
      <c r="P2333">
        <f>IFERROR(ROUND(E2333/L2333,2),0)</f>
        <v>56.83</v>
      </c>
      <c r="Q2333" s="10" t="s">
        <v>8315</v>
      </c>
      <c r="R2333" t="s">
        <v>8316</v>
      </c>
      <c r="S2333" s="15">
        <f>(((I2333/60)/60)/24)+DATE(1970,1,1)</f>
        <v>42638.958333333328</v>
      </c>
    </row>
    <row r="2334" spans="1:19" ht="45" x14ac:dyDescent="0.25">
      <c r="A2334">
        <v>3589</v>
      </c>
      <c r="B2334" s="3" t="s">
        <v>3588</v>
      </c>
      <c r="C2334" s="3" t="s">
        <v>7699</v>
      </c>
      <c r="D2334" s="6">
        <v>4000</v>
      </c>
      <c r="E2334" s="8">
        <v>5100</v>
      </c>
      <c r="F2334" t="s">
        <v>8218</v>
      </c>
      <c r="G2334" t="s">
        <v>8223</v>
      </c>
      <c r="H2334" t="s">
        <v>8245</v>
      </c>
      <c r="I2334">
        <v>1432654347</v>
      </c>
      <c r="J2334">
        <v>1430494347</v>
      </c>
      <c r="K2334" t="b">
        <v>0</v>
      </c>
      <c r="L2334">
        <v>62</v>
      </c>
      <c r="M2334" t="b">
        <v>1</v>
      </c>
      <c r="N2334" t="s">
        <v>8269</v>
      </c>
      <c r="O2334">
        <f>ROUND(E2334/D2334*100,0)</f>
        <v>128</v>
      </c>
      <c r="P2334">
        <f>IFERROR(ROUND(E2334/L2334,2),0)</f>
        <v>82.26</v>
      </c>
      <c r="Q2334" s="10" t="s">
        <v>8315</v>
      </c>
      <c r="R2334" t="s">
        <v>8316</v>
      </c>
      <c r="S2334" s="15">
        <f>(((I2334/60)/60)/24)+DATE(1970,1,1)</f>
        <v>42150.647534722222</v>
      </c>
    </row>
    <row r="2335" spans="1:19" ht="60" x14ac:dyDescent="0.25">
      <c r="A2335">
        <v>3602</v>
      </c>
      <c r="B2335" s="3" t="s">
        <v>3601</v>
      </c>
      <c r="C2335" s="3" t="s">
        <v>7712</v>
      </c>
      <c r="D2335" s="6">
        <v>4000</v>
      </c>
      <c r="E2335" s="8">
        <v>4002</v>
      </c>
      <c r="F2335" t="s">
        <v>8218</v>
      </c>
      <c r="G2335" t="s">
        <v>8223</v>
      </c>
      <c r="H2335" t="s">
        <v>8245</v>
      </c>
      <c r="I2335">
        <v>1463520479</v>
      </c>
      <c r="J2335">
        <v>1458336479</v>
      </c>
      <c r="K2335" t="b">
        <v>0</v>
      </c>
      <c r="L2335">
        <v>49</v>
      </c>
      <c r="M2335" t="b">
        <v>1</v>
      </c>
      <c r="N2335" t="s">
        <v>8269</v>
      </c>
      <c r="O2335">
        <f>ROUND(E2335/D2335*100,0)</f>
        <v>100</v>
      </c>
      <c r="P2335">
        <f>IFERROR(ROUND(E2335/L2335,2),0)</f>
        <v>81.67</v>
      </c>
      <c r="Q2335" s="10" t="s">
        <v>8315</v>
      </c>
      <c r="R2335" t="s">
        <v>8316</v>
      </c>
      <c r="S2335" s="15">
        <f>(((I2335/60)/60)/24)+DATE(1970,1,1)</f>
        <v>42507.894432870366</v>
      </c>
    </row>
    <row r="2336" spans="1:19" ht="60" x14ac:dyDescent="0.25">
      <c r="A2336">
        <v>3626</v>
      </c>
      <c r="B2336" s="3" t="s">
        <v>3624</v>
      </c>
      <c r="C2336" s="3" t="s">
        <v>7736</v>
      </c>
      <c r="D2336" s="6">
        <v>4000</v>
      </c>
      <c r="E2336" s="8">
        <v>4073</v>
      </c>
      <c r="F2336" t="s">
        <v>8218</v>
      </c>
      <c r="G2336" t="s">
        <v>8224</v>
      </c>
      <c r="H2336" t="s">
        <v>8246</v>
      </c>
      <c r="I2336">
        <v>1408204857</v>
      </c>
      <c r="J2336">
        <v>1406390457</v>
      </c>
      <c r="K2336" t="b">
        <v>0</v>
      </c>
      <c r="L2336">
        <v>48</v>
      </c>
      <c r="M2336" t="b">
        <v>1</v>
      </c>
      <c r="N2336" t="s">
        <v>8269</v>
      </c>
      <c r="O2336">
        <f>ROUND(E2336/D2336*100,0)</f>
        <v>102</v>
      </c>
      <c r="P2336">
        <f>IFERROR(ROUND(E2336/L2336,2),0)</f>
        <v>84.85</v>
      </c>
      <c r="Q2336" s="10" t="s">
        <v>8315</v>
      </c>
      <c r="R2336" t="s">
        <v>8316</v>
      </c>
      <c r="S2336" s="15">
        <f>(((I2336/60)/60)/24)+DATE(1970,1,1)</f>
        <v>41867.667326388888</v>
      </c>
    </row>
    <row r="2337" spans="1:19" ht="45" x14ac:dyDescent="0.25">
      <c r="A2337">
        <v>3673</v>
      </c>
      <c r="B2337" s="3" t="s">
        <v>3670</v>
      </c>
      <c r="C2337" s="3" t="s">
        <v>7783</v>
      </c>
      <c r="D2337" s="6">
        <v>4000</v>
      </c>
      <c r="E2337" s="8">
        <v>4545</v>
      </c>
      <c r="F2337" t="s">
        <v>8218</v>
      </c>
      <c r="G2337" t="s">
        <v>8224</v>
      </c>
      <c r="H2337" t="s">
        <v>8246</v>
      </c>
      <c r="I2337">
        <v>1415191920</v>
      </c>
      <c r="J2337">
        <v>1412233497</v>
      </c>
      <c r="K2337" t="b">
        <v>0</v>
      </c>
      <c r="L2337">
        <v>114</v>
      </c>
      <c r="M2337" t="b">
        <v>1</v>
      </c>
      <c r="N2337" t="s">
        <v>8269</v>
      </c>
      <c r="O2337">
        <f>ROUND(E2337/D2337*100,0)</f>
        <v>114</v>
      </c>
      <c r="P2337">
        <f>IFERROR(ROUND(E2337/L2337,2),0)</f>
        <v>39.869999999999997</v>
      </c>
      <c r="Q2337" s="10" t="s">
        <v>8315</v>
      </c>
      <c r="R2337" t="s">
        <v>8316</v>
      </c>
      <c r="S2337" s="15">
        <f>(((I2337/60)/60)/24)+DATE(1970,1,1)</f>
        <v>41948.536111111112</v>
      </c>
    </row>
    <row r="2338" spans="1:19" ht="60" x14ac:dyDescent="0.25">
      <c r="A2338">
        <v>3695</v>
      </c>
      <c r="B2338" s="3" t="s">
        <v>3692</v>
      </c>
      <c r="C2338" s="3" t="s">
        <v>7805</v>
      </c>
      <c r="D2338" s="6">
        <v>4000</v>
      </c>
      <c r="E2338" s="8">
        <v>4005</v>
      </c>
      <c r="F2338" t="s">
        <v>8218</v>
      </c>
      <c r="G2338" t="s">
        <v>8223</v>
      </c>
      <c r="H2338" t="s">
        <v>8245</v>
      </c>
      <c r="I2338">
        <v>1421009610</v>
      </c>
      <c r="J2338">
        <v>1419281610</v>
      </c>
      <c r="K2338" t="b">
        <v>0</v>
      </c>
      <c r="L2338">
        <v>33</v>
      </c>
      <c r="M2338" t="b">
        <v>1</v>
      </c>
      <c r="N2338" t="s">
        <v>8269</v>
      </c>
      <c r="O2338">
        <f>ROUND(E2338/D2338*100,0)</f>
        <v>100</v>
      </c>
      <c r="P2338">
        <f>IFERROR(ROUND(E2338/L2338,2),0)</f>
        <v>121.36</v>
      </c>
      <c r="Q2338" s="10" t="s">
        <v>8315</v>
      </c>
      <c r="R2338" t="s">
        <v>8316</v>
      </c>
      <c r="S2338" s="15">
        <f>(((I2338/60)/60)/24)+DATE(1970,1,1)</f>
        <v>42015.870486111111</v>
      </c>
    </row>
    <row r="2339" spans="1:19" ht="45" x14ac:dyDescent="0.25">
      <c r="A2339">
        <v>3717</v>
      </c>
      <c r="B2339" s="3" t="s">
        <v>3714</v>
      </c>
      <c r="C2339" s="3" t="s">
        <v>7827</v>
      </c>
      <c r="D2339" s="6">
        <v>4000</v>
      </c>
      <c r="E2339" s="8">
        <v>4030</v>
      </c>
      <c r="F2339" t="s">
        <v>8218</v>
      </c>
      <c r="G2339" t="s">
        <v>8224</v>
      </c>
      <c r="H2339" t="s">
        <v>8246</v>
      </c>
      <c r="I2339">
        <v>1431204449</v>
      </c>
      <c r="J2339">
        <v>1428526049</v>
      </c>
      <c r="K2339" t="b">
        <v>0</v>
      </c>
      <c r="L2339">
        <v>13</v>
      </c>
      <c r="M2339" t="b">
        <v>1</v>
      </c>
      <c r="N2339" t="s">
        <v>8269</v>
      </c>
      <c r="O2339">
        <f>ROUND(E2339/D2339*100,0)</f>
        <v>101</v>
      </c>
      <c r="P2339">
        <f>IFERROR(ROUND(E2339/L2339,2),0)</f>
        <v>310</v>
      </c>
      <c r="Q2339" s="10" t="s">
        <v>8315</v>
      </c>
      <c r="R2339" t="s">
        <v>8316</v>
      </c>
      <c r="S2339" s="15">
        <f>(((I2339/60)/60)/24)+DATE(1970,1,1)</f>
        <v>42133.866307870368</v>
      </c>
    </row>
    <row r="2340" spans="1:19" ht="30" x14ac:dyDescent="0.25">
      <c r="A2340">
        <v>3759</v>
      </c>
      <c r="B2340" s="3" t="s">
        <v>3756</v>
      </c>
      <c r="C2340" s="3" t="s">
        <v>7869</v>
      </c>
      <c r="D2340" s="6">
        <v>4000</v>
      </c>
      <c r="E2340" s="8">
        <v>4409.7700000000004</v>
      </c>
      <c r="F2340" t="s">
        <v>8218</v>
      </c>
      <c r="G2340" t="s">
        <v>8223</v>
      </c>
      <c r="H2340" t="s">
        <v>8245</v>
      </c>
      <c r="I2340">
        <v>1440556553</v>
      </c>
      <c r="J2340">
        <v>1435372553</v>
      </c>
      <c r="K2340" t="b">
        <v>0</v>
      </c>
      <c r="L2340">
        <v>88</v>
      </c>
      <c r="M2340" t="b">
        <v>1</v>
      </c>
      <c r="N2340" t="s">
        <v>8303</v>
      </c>
      <c r="O2340">
        <f>ROUND(E2340/D2340*100,0)</f>
        <v>110</v>
      </c>
      <c r="P2340">
        <f>IFERROR(ROUND(E2340/L2340,2),0)</f>
        <v>50.11</v>
      </c>
      <c r="Q2340" s="10" t="s">
        <v>8315</v>
      </c>
      <c r="R2340" t="s">
        <v>8357</v>
      </c>
      <c r="S2340" s="15">
        <f>(((I2340/60)/60)/24)+DATE(1970,1,1)</f>
        <v>42242.108252314814</v>
      </c>
    </row>
    <row r="2341" spans="1:19" ht="60" x14ac:dyDescent="0.25">
      <c r="A2341">
        <v>3768</v>
      </c>
      <c r="B2341" s="3" t="s">
        <v>3765</v>
      </c>
      <c r="C2341" s="3" t="s">
        <v>7878</v>
      </c>
      <c r="D2341" s="6">
        <v>4000</v>
      </c>
      <c r="E2341" s="8">
        <v>4306.1099999999997</v>
      </c>
      <c r="F2341" t="s">
        <v>8218</v>
      </c>
      <c r="G2341" t="s">
        <v>8223</v>
      </c>
      <c r="H2341" t="s">
        <v>8245</v>
      </c>
      <c r="I2341">
        <v>1402594090</v>
      </c>
      <c r="J2341">
        <v>1400002090</v>
      </c>
      <c r="K2341" t="b">
        <v>0</v>
      </c>
      <c r="L2341">
        <v>58</v>
      </c>
      <c r="M2341" t="b">
        <v>1</v>
      </c>
      <c r="N2341" t="s">
        <v>8303</v>
      </c>
      <c r="O2341">
        <f>ROUND(E2341/D2341*100,0)</f>
        <v>108</v>
      </c>
      <c r="P2341">
        <f>IFERROR(ROUND(E2341/L2341,2),0)</f>
        <v>74.239999999999995</v>
      </c>
      <c r="Q2341" s="10" t="s">
        <v>8315</v>
      </c>
      <c r="R2341" t="s">
        <v>8357</v>
      </c>
      <c r="S2341" s="15">
        <f>(((I2341/60)/60)/24)+DATE(1970,1,1)</f>
        <v>41802.727893518517</v>
      </c>
    </row>
    <row r="2342" spans="1:19" ht="60" x14ac:dyDescent="0.25">
      <c r="A2342">
        <v>2173</v>
      </c>
      <c r="B2342" s="3" t="s">
        <v>2174</v>
      </c>
      <c r="C2342" s="3" t="s">
        <v>6283</v>
      </c>
      <c r="D2342" s="6">
        <v>4200</v>
      </c>
      <c r="E2342" s="8">
        <v>5331</v>
      </c>
      <c r="F2342" t="s">
        <v>8218</v>
      </c>
      <c r="G2342" t="s">
        <v>8223</v>
      </c>
      <c r="H2342" t="s">
        <v>8245</v>
      </c>
      <c r="I2342">
        <v>1378785540</v>
      </c>
      <c r="J2342">
        <v>1376066243</v>
      </c>
      <c r="K2342" t="b">
        <v>0</v>
      </c>
      <c r="L2342">
        <v>90</v>
      </c>
      <c r="M2342" t="b">
        <v>1</v>
      </c>
      <c r="N2342" t="s">
        <v>8274</v>
      </c>
      <c r="O2342">
        <f>ROUND(E2342/D2342*100,0)</f>
        <v>127</v>
      </c>
      <c r="P2342">
        <f>IFERROR(ROUND(E2342/L2342,2),0)</f>
        <v>59.23</v>
      </c>
      <c r="Q2342" s="10" t="s">
        <v>8323</v>
      </c>
      <c r="R2342" t="s">
        <v>8324</v>
      </c>
      <c r="S2342" s="15">
        <f>(((I2342/60)/60)/24)+DATE(1970,1,1)</f>
        <v>41527.165972222225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 s="15">
        <f>(((I2343/60)/60)/24)+DATE(1970,1,1)</f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 s="15">
        <f>(((I2344/60)/60)/24)+DATE(1970,1,1)</f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 s="15">
        <f>(((I2345/60)/60)/24)+DATE(1970,1,1)</f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8317</v>
      </c>
      <c r="R2346" t="s">
        <v>8318</v>
      </c>
      <c r="S2346" s="15">
        <f>(((I2346/60)/60)/24)+DATE(1970,1,1)</f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 s="15">
        <f>(((I2347/60)/60)/24)+DATE(1970,1,1)</f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 s="15">
        <f>(((I2348/60)/60)/24)+DATE(1970,1,1)</f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8317</v>
      </c>
      <c r="R2349" t="s">
        <v>8318</v>
      </c>
      <c r="S2349" s="15">
        <f>(((I2349/60)/60)/24)+DATE(1970,1,1)</f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 s="15">
        <f>(((I2350/60)/60)/24)+DATE(1970,1,1)</f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 s="15">
        <f>(((I2351/60)/60)/24)+DATE(1970,1,1)</f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 s="15">
        <f>(((I2352/60)/60)/24)+DATE(1970,1,1)</f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 s="15">
        <f>(((I2353/60)/60)/24)+DATE(1970,1,1)</f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 s="15">
        <f>(((I2354/60)/60)/24)+DATE(1970,1,1)</f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8317</v>
      </c>
      <c r="R2355" t="s">
        <v>8318</v>
      </c>
      <c r="S2355" s="15">
        <f>(((I2355/60)/60)/24)+DATE(1970,1,1)</f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 s="15">
        <f>(((I2356/60)/60)/24)+DATE(1970,1,1)</f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 s="15">
        <f>(((I2357/60)/60)/24)+DATE(1970,1,1)</f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 s="15">
        <f>(((I2358/60)/60)/24)+DATE(1970,1,1)</f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 s="15">
        <f>(((I2359/60)/60)/24)+DATE(1970,1,1)</f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 s="15">
        <f>(((I2360/60)/60)/24)+DATE(1970,1,1)</f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 s="15">
        <f>(((I2361/60)/60)/24)+DATE(1970,1,1)</f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 s="15">
        <f>(((I2362/60)/60)/24)+DATE(1970,1,1)</f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8317</v>
      </c>
      <c r="R2363" t="s">
        <v>8318</v>
      </c>
      <c r="S2363" s="15">
        <f>(((I2363/60)/60)/24)+DATE(1970,1,1)</f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8317</v>
      </c>
      <c r="R2364" t="s">
        <v>8318</v>
      </c>
      <c r="S2364" s="15">
        <f>(((I2364/60)/60)/24)+DATE(1970,1,1)</f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 s="15">
        <f>(((I2365/60)/60)/24)+DATE(1970,1,1)</f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8317</v>
      </c>
      <c r="R2366" t="s">
        <v>8318</v>
      </c>
      <c r="S2366" s="15">
        <f>(((I2366/60)/60)/24)+DATE(1970,1,1)</f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8317</v>
      </c>
      <c r="R2367" t="s">
        <v>8318</v>
      </c>
      <c r="S2367" s="15">
        <f>(((I2367/60)/60)/24)+DATE(1970,1,1)</f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 s="15">
        <f>(((I2368/60)/60)/24)+DATE(1970,1,1)</f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 s="15">
        <f>(((I2369/60)/60)/24)+DATE(1970,1,1)</f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 s="15">
        <f>(((I2370/60)/60)/24)+DATE(1970,1,1)</f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 s="15">
        <f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 s="15">
        <f>(((I2372/60)/60)/24)+DATE(1970,1,1)</f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 s="15">
        <f>(((I2373/60)/60)/24)+DATE(1970,1,1)</f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 s="15">
        <f>(((I2374/60)/60)/24)+DATE(1970,1,1)</f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 s="15">
        <f>(((I2375/60)/60)/24)+DATE(1970,1,1)</f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 s="15">
        <f>(((I2376/60)/60)/24)+DATE(1970,1,1)</f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 s="15">
        <f>(((I2377/60)/60)/24)+DATE(1970,1,1)</f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 s="15">
        <f>(((I2378/60)/60)/24)+DATE(1970,1,1)</f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 s="15">
        <f>(((I2379/60)/60)/24)+DATE(1970,1,1)</f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 s="15">
        <f>(((I2380/60)/60)/24)+DATE(1970,1,1)</f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 s="15">
        <f>(((I2381/60)/60)/24)+DATE(1970,1,1)</f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 s="15">
        <f>(((I2382/60)/60)/24)+DATE(1970,1,1)</f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 s="15">
        <f>(((I2383/60)/60)/24)+DATE(1970,1,1)</f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 s="15">
        <f>(((I2384/60)/60)/24)+DATE(1970,1,1)</f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 s="15">
        <f>(((I2385/60)/60)/24)+DATE(1970,1,1)</f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8317</v>
      </c>
      <c r="R2386" t="s">
        <v>8318</v>
      </c>
      <c r="S2386" s="15">
        <f>(((I2386/60)/60)/24)+DATE(1970,1,1)</f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 s="15">
        <f>(((I2387/60)/60)/24)+DATE(1970,1,1)</f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 s="15">
        <f>(((I2388/60)/60)/24)+DATE(1970,1,1)</f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 s="15">
        <f>(((I2389/60)/60)/24)+DATE(1970,1,1)</f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 s="15">
        <f>(((I2390/60)/60)/24)+DATE(1970,1,1)</f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 s="15">
        <f>(((I2391/60)/60)/24)+DATE(1970,1,1)</f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 s="15">
        <f>(((I2392/60)/60)/24)+DATE(1970,1,1)</f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 s="15">
        <f>(((I2393/60)/60)/24)+DATE(1970,1,1)</f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 s="15">
        <f>(((I2394/60)/60)/24)+DATE(1970,1,1)</f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 s="15">
        <f>(((I2395/60)/60)/24)+DATE(1970,1,1)</f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 s="15">
        <f>(((I2396/60)/60)/24)+DATE(1970,1,1)</f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 s="15">
        <f>(((I2397/60)/60)/24)+DATE(1970,1,1)</f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 s="15">
        <f>(((I2398/60)/60)/24)+DATE(1970,1,1)</f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 s="15">
        <f>(((I2399/60)/60)/24)+DATE(1970,1,1)</f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 s="15">
        <f>(((I2400/60)/60)/24)+DATE(1970,1,1)</f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 s="15">
        <f>(((I2401/60)/60)/24)+DATE(1970,1,1)</f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 s="15">
        <f>(((I2402/60)/60)/24)+DATE(1970,1,1)</f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 s="15">
        <f>(((I2403/60)/60)/24)+DATE(1970,1,1)</f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 s="15">
        <f>(((I2404/60)/60)/24)+DATE(1970,1,1)</f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 s="15">
        <f>(((I2405/60)/60)/24)+DATE(1970,1,1)</f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 s="15">
        <f>(((I2406/60)/60)/24)+DATE(1970,1,1)</f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 s="15">
        <f>(((I2407/60)/60)/24)+DATE(1970,1,1)</f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 s="15">
        <f>(((I2408/60)/60)/24)+DATE(1970,1,1)</f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 s="15">
        <f>(((I2409/60)/60)/24)+DATE(1970,1,1)</f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 s="15">
        <f>(((I2410/60)/60)/24)+DATE(1970,1,1)</f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 s="15">
        <f>(((I2411/60)/60)/24)+DATE(1970,1,1)</f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 s="15">
        <f>(((I2412/60)/60)/24)+DATE(1970,1,1)</f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 s="15">
        <f>(((I2413/60)/60)/24)+DATE(1970,1,1)</f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 s="15">
        <f>(((I2414/60)/60)/24)+DATE(1970,1,1)</f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 s="15">
        <f>(((I2415/60)/60)/24)+DATE(1970,1,1)</f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 s="15">
        <f>(((I2416/60)/60)/24)+DATE(1970,1,1)</f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 s="15">
        <f>(((I2417/60)/60)/24)+DATE(1970,1,1)</f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 s="15">
        <f>(((I2418/60)/60)/24)+DATE(1970,1,1)</f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8334</v>
      </c>
      <c r="R2419" t="s">
        <v>8335</v>
      </c>
      <c r="S2419" s="15">
        <f>(((I2419/60)/60)/24)+DATE(1970,1,1)</f>
        <v>41861.884108796294</v>
      </c>
    </row>
    <row r="2420" spans="1:19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 s="15">
        <f>(((I2420/60)/60)/24)+DATE(1970,1,1)</f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 s="15">
        <f>(((I2421/60)/60)/24)+DATE(1970,1,1)</f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 s="15">
        <f>(((I2422/60)/60)/24)+DATE(1970,1,1)</f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 s="15">
        <f>(((I2423/60)/60)/24)+DATE(1970,1,1)</f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8334</v>
      </c>
      <c r="R2424" t="s">
        <v>8335</v>
      </c>
      <c r="S2424" s="15">
        <f>(((I2424/60)/60)/24)+DATE(1970,1,1)</f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 s="15">
        <f>(((I2425/60)/60)/24)+DATE(1970,1,1)</f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 s="15">
        <f>(((I2426/60)/60)/24)+DATE(1970,1,1)</f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 s="15">
        <f>(((I2427/60)/60)/24)+DATE(1970,1,1)</f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 s="15">
        <f>(((I2428/60)/60)/24)+DATE(1970,1,1)</f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 s="15">
        <f>(((I2429/60)/60)/24)+DATE(1970,1,1)</f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 s="15">
        <f>(((I2430/60)/60)/24)+DATE(1970,1,1)</f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 s="15">
        <f>(((I2431/60)/60)/24)+DATE(1970,1,1)</f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 s="15">
        <f>(((I2432/60)/60)/24)+DATE(1970,1,1)</f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 s="15">
        <f>(((I2433/60)/60)/24)+DATE(1970,1,1)</f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 s="15">
        <f>(((I2434/60)/60)/24)+DATE(1970,1,1)</f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 s="15">
        <f>(((I2435/60)/60)/24)+DATE(1970,1,1)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 s="15">
        <f>(((I2436/60)/60)/24)+DATE(1970,1,1)</f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 s="15">
        <f>(((I2437/60)/60)/24)+DATE(1970,1,1)</f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 s="15">
        <f>(((I2438/60)/60)/24)+DATE(1970,1,1)</f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 s="15">
        <f>(((I2439/60)/60)/24)+DATE(1970,1,1)</f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 s="15">
        <f>(((I2440/60)/60)/24)+DATE(1970,1,1)</f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 s="15">
        <f>(((I2441/60)/60)/24)+DATE(1970,1,1)</f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 s="15">
        <f>(((I2442/60)/60)/24)+DATE(1970,1,1)</f>
        <v>42413.899456018517</v>
      </c>
    </row>
    <row r="2443" spans="1:19" ht="60" x14ac:dyDescent="0.25">
      <c r="A2443">
        <v>3018</v>
      </c>
      <c r="B2443" s="3" t="s">
        <v>3018</v>
      </c>
      <c r="C2443" s="3" t="s">
        <v>7128</v>
      </c>
      <c r="D2443" s="6">
        <v>4200</v>
      </c>
      <c r="E2443" s="8">
        <v>4230</v>
      </c>
      <c r="F2443" t="s">
        <v>8218</v>
      </c>
      <c r="G2443" t="s">
        <v>8229</v>
      </c>
      <c r="H2443" t="s">
        <v>8248</v>
      </c>
      <c r="I2443">
        <v>1437429600</v>
      </c>
      <c r="J2443">
        <v>1433747376</v>
      </c>
      <c r="K2443" t="b">
        <v>0</v>
      </c>
      <c r="L2443">
        <v>41</v>
      </c>
      <c r="M2443" t="b">
        <v>1</v>
      </c>
      <c r="N2443" t="s">
        <v>8301</v>
      </c>
      <c r="O2443">
        <f>ROUND(E2443/D2443*100,0)</f>
        <v>101</v>
      </c>
      <c r="P2443">
        <f>IFERROR(ROUND(E2443/L2443,2),0)</f>
        <v>103.17</v>
      </c>
      <c r="Q2443" s="10" t="s">
        <v>8315</v>
      </c>
      <c r="R2443" t="s">
        <v>8355</v>
      </c>
      <c r="S2443" s="15">
        <f>(((I2443/60)/60)/24)+DATE(1970,1,1)</f>
        <v>42205.916666666672</v>
      </c>
    </row>
    <row r="2444" spans="1:19" ht="45" x14ac:dyDescent="0.25">
      <c r="A2444">
        <v>3179</v>
      </c>
      <c r="B2444" s="3" t="s">
        <v>3179</v>
      </c>
      <c r="C2444" s="3" t="s">
        <v>7289</v>
      </c>
      <c r="D2444" s="6">
        <v>4200</v>
      </c>
      <c r="E2444" s="8">
        <v>4794.82</v>
      </c>
      <c r="F2444" t="s">
        <v>8218</v>
      </c>
      <c r="G2444" t="s">
        <v>8223</v>
      </c>
      <c r="H2444" t="s">
        <v>8245</v>
      </c>
      <c r="I2444">
        <v>1367859071</v>
      </c>
      <c r="J2444">
        <v>1365699071</v>
      </c>
      <c r="K2444" t="b">
        <v>1</v>
      </c>
      <c r="L2444">
        <v>62</v>
      </c>
      <c r="M2444" t="b">
        <v>1</v>
      </c>
      <c r="N2444" t="s">
        <v>8269</v>
      </c>
      <c r="O2444">
        <f>ROUND(E2444/D2444*100,0)</f>
        <v>114</v>
      </c>
      <c r="P2444">
        <f>IFERROR(ROUND(E2444/L2444,2),0)</f>
        <v>77.34</v>
      </c>
      <c r="Q2444" s="10" t="s">
        <v>8315</v>
      </c>
      <c r="R2444" t="s">
        <v>8316</v>
      </c>
      <c r="S2444" s="15">
        <f>(((I2444/60)/60)/24)+DATE(1970,1,1)</f>
        <v>41400.702210648145</v>
      </c>
    </row>
    <row r="2445" spans="1:19" ht="45" x14ac:dyDescent="0.25">
      <c r="A2445">
        <v>3184</v>
      </c>
      <c r="B2445" s="3" t="s">
        <v>3184</v>
      </c>
      <c r="C2445" s="3" t="s">
        <v>7294</v>
      </c>
      <c r="D2445" s="6">
        <v>4300</v>
      </c>
      <c r="E2445" s="8">
        <v>4610</v>
      </c>
      <c r="F2445" t="s">
        <v>8218</v>
      </c>
      <c r="G2445" t="s">
        <v>8223</v>
      </c>
      <c r="H2445" t="s">
        <v>8245</v>
      </c>
      <c r="I2445">
        <v>1404258631</v>
      </c>
      <c r="J2445">
        <v>1401666631</v>
      </c>
      <c r="K2445" t="b">
        <v>1</v>
      </c>
      <c r="L2445">
        <v>46</v>
      </c>
      <c r="M2445" t="b">
        <v>1</v>
      </c>
      <c r="N2445" t="s">
        <v>8269</v>
      </c>
      <c r="O2445">
        <f>ROUND(E2445/D2445*100,0)</f>
        <v>107</v>
      </c>
      <c r="P2445">
        <f>IFERROR(ROUND(E2445/L2445,2),0)</f>
        <v>100.22</v>
      </c>
      <c r="Q2445" s="10" t="s">
        <v>8315</v>
      </c>
      <c r="R2445" t="s">
        <v>8316</v>
      </c>
      <c r="S2445" s="15">
        <f>(((I2445/60)/60)/24)+DATE(1970,1,1)</f>
        <v>41821.993414351848</v>
      </c>
    </row>
    <row r="2446" spans="1:19" ht="60" x14ac:dyDescent="0.25">
      <c r="A2446">
        <v>3724</v>
      </c>
      <c r="B2446" s="3" t="s">
        <v>3721</v>
      </c>
      <c r="C2446" s="3" t="s">
        <v>7834</v>
      </c>
      <c r="D2446" s="6">
        <v>4300</v>
      </c>
      <c r="E2446" s="8">
        <v>4409.55</v>
      </c>
      <c r="F2446" t="s">
        <v>8218</v>
      </c>
      <c r="G2446" t="s">
        <v>8224</v>
      </c>
      <c r="H2446" t="s">
        <v>8246</v>
      </c>
      <c r="I2446">
        <v>1462402800</v>
      </c>
      <c r="J2446">
        <v>1459856860</v>
      </c>
      <c r="K2446" t="b">
        <v>0</v>
      </c>
      <c r="L2446">
        <v>89</v>
      </c>
      <c r="M2446" t="b">
        <v>1</v>
      </c>
      <c r="N2446" t="s">
        <v>8269</v>
      </c>
      <c r="O2446">
        <f>ROUND(E2446/D2446*100,0)</f>
        <v>103</v>
      </c>
      <c r="P2446">
        <f>IFERROR(ROUND(E2446/L2446,2),0)</f>
        <v>49.55</v>
      </c>
      <c r="Q2446" s="10" t="s">
        <v>8315</v>
      </c>
      <c r="R2446" t="s">
        <v>8316</v>
      </c>
      <c r="S2446" s="15">
        <f>(((I2446/60)/60)/24)+DATE(1970,1,1)</f>
        <v>42494.958333333328</v>
      </c>
    </row>
    <row r="2447" spans="1:19" ht="45" x14ac:dyDescent="0.25">
      <c r="A2447">
        <v>1398</v>
      </c>
      <c r="B2447" s="3" t="s">
        <v>1399</v>
      </c>
      <c r="C2447" s="3" t="s">
        <v>5508</v>
      </c>
      <c r="D2447" s="6">
        <v>4400</v>
      </c>
      <c r="E2447" s="8">
        <v>4826</v>
      </c>
      <c r="F2447" t="s">
        <v>8218</v>
      </c>
      <c r="G2447" t="s">
        <v>8223</v>
      </c>
      <c r="H2447" t="s">
        <v>8245</v>
      </c>
      <c r="I2447">
        <v>1467752334</v>
      </c>
      <c r="J2447">
        <v>1465160334</v>
      </c>
      <c r="K2447" t="b">
        <v>0</v>
      </c>
      <c r="L2447">
        <v>65</v>
      </c>
      <c r="M2447" t="b">
        <v>1</v>
      </c>
      <c r="N2447" t="s">
        <v>8274</v>
      </c>
      <c r="O2447">
        <f>ROUND(E2447/D2447*100,0)</f>
        <v>110</v>
      </c>
      <c r="P2447">
        <f>IFERROR(ROUND(E2447/L2447,2),0)</f>
        <v>74.25</v>
      </c>
      <c r="Q2447" s="10" t="s">
        <v>8323</v>
      </c>
      <c r="R2447" t="s">
        <v>8324</v>
      </c>
      <c r="S2447" s="15">
        <f>(((I2447/60)/60)/24)+DATE(1970,1,1)</f>
        <v>42556.874236111107</v>
      </c>
    </row>
    <row r="2448" spans="1:19" ht="60" x14ac:dyDescent="0.25">
      <c r="A2448">
        <v>750</v>
      </c>
      <c r="B2448" s="3" t="s">
        <v>751</v>
      </c>
      <c r="C2448" s="3" t="s">
        <v>4860</v>
      </c>
      <c r="D2448" s="6">
        <v>4444</v>
      </c>
      <c r="E2448" s="8">
        <v>4559</v>
      </c>
      <c r="F2448" t="s">
        <v>8218</v>
      </c>
      <c r="G2448" t="s">
        <v>8223</v>
      </c>
      <c r="H2448" t="s">
        <v>8245</v>
      </c>
      <c r="I2448">
        <v>1361739872</v>
      </c>
      <c r="J2448">
        <v>1359147872</v>
      </c>
      <c r="K2448" t="b">
        <v>0</v>
      </c>
      <c r="L2448">
        <v>59</v>
      </c>
      <c r="M2448" t="b">
        <v>1</v>
      </c>
      <c r="N2448" t="s">
        <v>8272</v>
      </c>
      <c r="O2448">
        <f>ROUND(E2448/D2448*100,0)</f>
        <v>103</v>
      </c>
      <c r="P2448">
        <f>IFERROR(ROUND(E2448/L2448,2),0)</f>
        <v>77.27</v>
      </c>
      <c r="Q2448" s="10" t="s">
        <v>8320</v>
      </c>
      <c r="R2448" t="s">
        <v>8321</v>
      </c>
      <c r="S2448" s="15">
        <f>(((I2448/60)/60)/24)+DATE(1970,1,1)</f>
        <v>41329.878148148149</v>
      </c>
    </row>
    <row r="2449" spans="1:19" ht="45" x14ac:dyDescent="0.25">
      <c r="A2449">
        <v>60</v>
      </c>
      <c r="B2449" s="3" t="s">
        <v>62</v>
      </c>
      <c r="C2449" s="3" t="s">
        <v>4171</v>
      </c>
      <c r="D2449" s="6">
        <v>4500</v>
      </c>
      <c r="E2449" s="8">
        <v>4648.33</v>
      </c>
      <c r="F2449" t="s">
        <v>8218</v>
      </c>
      <c r="G2449" t="s">
        <v>8224</v>
      </c>
      <c r="H2449" t="s">
        <v>8246</v>
      </c>
      <c r="I2449">
        <v>1395532800</v>
      </c>
      <c r="J2449">
        <v>1393882717</v>
      </c>
      <c r="K2449" t="b">
        <v>0</v>
      </c>
      <c r="L2449">
        <v>108</v>
      </c>
      <c r="M2449" t="b">
        <v>1</v>
      </c>
      <c r="N2449" t="s">
        <v>8264</v>
      </c>
      <c r="O2449">
        <f>ROUND(E2449/D2449*100,0)</f>
        <v>103</v>
      </c>
      <c r="P2449">
        <f>IFERROR(ROUND(E2449/L2449,2),0)</f>
        <v>43.04</v>
      </c>
      <c r="Q2449" s="10" t="s">
        <v>8308</v>
      </c>
      <c r="R2449" t="s">
        <v>8310</v>
      </c>
      <c r="S2449" s="15">
        <f>(((I2449/60)/60)/24)+DATE(1970,1,1)</f>
        <v>41721</v>
      </c>
    </row>
    <row r="2450" spans="1:19" ht="60" x14ac:dyDescent="0.25">
      <c r="A2450">
        <v>117</v>
      </c>
      <c r="B2450" s="3" t="s">
        <v>119</v>
      </c>
      <c r="C2450" s="3" t="s">
        <v>4228</v>
      </c>
      <c r="D2450" s="6">
        <v>4500</v>
      </c>
      <c r="E2450" s="8">
        <v>4522.22</v>
      </c>
      <c r="F2450" t="s">
        <v>8218</v>
      </c>
      <c r="G2450" t="s">
        <v>8223</v>
      </c>
      <c r="H2450" t="s">
        <v>8245</v>
      </c>
      <c r="I2450">
        <v>1276110000</v>
      </c>
      <c r="J2450">
        <v>1268337744</v>
      </c>
      <c r="K2450" t="b">
        <v>0</v>
      </c>
      <c r="L2450">
        <v>27</v>
      </c>
      <c r="M2450" t="b">
        <v>1</v>
      </c>
      <c r="N2450" t="s">
        <v>8264</v>
      </c>
      <c r="O2450">
        <f>ROUND(E2450/D2450*100,0)</f>
        <v>100</v>
      </c>
      <c r="P2450">
        <f>IFERROR(ROUND(E2450/L2450,2),0)</f>
        <v>167.49</v>
      </c>
      <c r="Q2450" s="10" t="s">
        <v>8308</v>
      </c>
      <c r="R2450" t="s">
        <v>8310</v>
      </c>
      <c r="S2450" s="15">
        <f>(((I2450/60)/60)/24)+DATE(1970,1,1)</f>
        <v>40338.791666666664</v>
      </c>
    </row>
    <row r="2451" spans="1:19" ht="45" x14ac:dyDescent="0.25">
      <c r="A2451">
        <v>290</v>
      </c>
      <c r="B2451" s="3" t="s">
        <v>291</v>
      </c>
      <c r="C2451" s="3" t="s">
        <v>4400</v>
      </c>
      <c r="D2451" s="6">
        <v>4500</v>
      </c>
      <c r="E2451" s="8">
        <v>4800.8</v>
      </c>
      <c r="F2451" t="s">
        <v>8218</v>
      </c>
      <c r="G2451" t="s">
        <v>8223</v>
      </c>
      <c r="H2451" t="s">
        <v>8245</v>
      </c>
      <c r="I2451">
        <v>1296633540</v>
      </c>
      <c r="J2451">
        <v>1292316697</v>
      </c>
      <c r="K2451" t="b">
        <v>1</v>
      </c>
      <c r="L2451">
        <v>168</v>
      </c>
      <c r="M2451" t="b">
        <v>1</v>
      </c>
      <c r="N2451" t="s">
        <v>8267</v>
      </c>
      <c r="O2451">
        <f>ROUND(E2451/D2451*100,0)</f>
        <v>107</v>
      </c>
      <c r="P2451">
        <f>IFERROR(ROUND(E2451/L2451,2),0)</f>
        <v>28.58</v>
      </c>
      <c r="Q2451" s="10" t="s">
        <v>8308</v>
      </c>
      <c r="R2451" t="s">
        <v>8313</v>
      </c>
      <c r="S2451" s="15">
        <f>(((I2451/60)/60)/24)+DATE(1970,1,1)</f>
        <v>40576.332638888889</v>
      </c>
    </row>
    <row r="2452" spans="1:19" ht="60" x14ac:dyDescent="0.25">
      <c r="A2452">
        <v>808</v>
      </c>
      <c r="B2452" s="3" t="s">
        <v>809</v>
      </c>
      <c r="C2452" s="3" t="s">
        <v>4918</v>
      </c>
      <c r="D2452" s="6">
        <v>4500</v>
      </c>
      <c r="E2452" s="8">
        <v>4500</v>
      </c>
      <c r="F2452" t="s">
        <v>8218</v>
      </c>
      <c r="G2452" t="s">
        <v>8228</v>
      </c>
      <c r="H2452" t="s">
        <v>8250</v>
      </c>
      <c r="I2452">
        <v>1419224340</v>
      </c>
      <c r="J2452">
        <v>1416363886</v>
      </c>
      <c r="K2452" t="b">
        <v>0</v>
      </c>
      <c r="L2452">
        <v>43</v>
      </c>
      <c r="M2452" t="b">
        <v>1</v>
      </c>
      <c r="N2452" t="s">
        <v>8274</v>
      </c>
      <c r="O2452">
        <f>ROUND(E2452/D2452*100,0)</f>
        <v>100</v>
      </c>
      <c r="P2452">
        <f>IFERROR(ROUND(E2452/L2452,2),0)</f>
        <v>104.65</v>
      </c>
      <c r="Q2452" s="10" t="s">
        <v>8323</v>
      </c>
      <c r="R2452" t="s">
        <v>8324</v>
      </c>
      <c r="S2452" s="15">
        <f>(((I2452/60)/60)/24)+DATE(1970,1,1)</f>
        <v>41995.207638888889</v>
      </c>
    </row>
    <row r="2453" spans="1:19" ht="45" x14ac:dyDescent="0.25">
      <c r="A2453">
        <v>1036</v>
      </c>
      <c r="B2453" s="3" t="s">
        <v>1037</v>
      </c>
      <c r="C2453" s="3" t="s">
        <v>5146</v>
      </c>
      <c r="D2453" s="6">
        <v>4500</v>
      </c>
      <c r="E2453" s="8">
        <v>5056.22</v>
      </c>
      <c r="F2453" t="s">
        <v>8218</v>
      </c>
      <c r="G2453" t="s">
        <v>8223</v>
      </c>
      <c r="H2453" t="s">
        <v>8245</v>
      </c>
      <c r="I2453">
        <v>1357545600</v>
      </c>
      <c r="J2453">
        <v>1354790790</v>
      </c>
      <c r="K2453" t="b">
        <v>0</v>
      </c>
      <c r="L2453">
        <v>211</v>
      </c>
      <c r="M2453" t="b">
        <v>1</v>
      </c>
      <c r="N2453" t="s">
        <v>8278</v>
      </c>
      <c r="O2453">
        <f>ROUND(E2453/D2453*100,0)</f>
        <v>112</v>
      </c>
      <c r="P2453">
        <f>IFERROR(ROUND(E2453/L2453,2),0)</f>
        <v>23.96</v>
      </c>
      <c r="Q2453" s="10" t="s">
        <v>8323</v>
      </c>
      <c r="R2453" t="s">
        <v>8328</v>
      </c>
      <c r="S2453" s="15">
        <f>(((I2453/60)/60)/24)+DATE(1970,1,1)</f>
        <v>41281.333333333336</v>
      </c>
    </row>
    <row r="2454" spans="1:19" ht="45" x14ac:dyDescent="0.25">
      <c r="A2454">
        <v>1636</v>
      </c>
      <c r="B2454" s="3" t="s">
        <v>1637</v>
      </c>
      <c r="C2454" s="3" t="s">
        <v>5746</v>
      </c>
      <c r="D2454" s="6">
        <v>4500</v>
      </c>
      <c r="E2454" s="8">
        <v>4660</v>
      </c>
      <c r="F2454" t="s">
        <v>8218</v>
      </c>
      <c r="G2454" t="s">
        <v>8223</v>
      </c>
      <c r="H2454" t="s">
        <v>8245</v>
      </c>
      <c r="I2454">
        <v>1307851200</v>
      </c>
      <c r="J2454">
        <v>1304129088</v>
      </c>
      <c r="K2454" t="b">
        <v>0</v>
      </c>
      <c r="L2454">
        <v>87</v>
      </c>
      <c r="M2454" t="b">
        <v>1</v>
      </c>
      <c r="N2454" t="s">
        <v>8274</v>
      </c>
      <c r="O2454">
        <f>ROUND(E2454/D2454*100,0)</f>
        <v>104</v>
      </c>
      <c r="P2454">
        <f>IFERROR(ROUND(E2454/L2454,2),0)</f>
        <v>53.56</v>
      </c>
      <c r="Q2454" s="10" t="s">
        <v>8323</v>
      </c>
      <c r="R2454" t="s">
        <v>8324</v>
      </c>
      <c r="S2454" s="15">
        <f>(((I2454/60)/60)/24)+DATE(1970,1,1)</f>
        <v>40706.166666666664</v>
      </c>
    </row>
    <row r="2455" spans="1:19" ht="60" x14ac:dyDescent="0.25">
      <c r="A2455">
        <v>1652</v>
      </c>
      <c r="B2455" s="3" t="s">
        <v>1653</v>
      </c>
      <c r="C2455" s="3" t="s">
        <v>5762</v>
      </c>
      <c r="D2455" s="6">
        <v>4500</v>
      </c>
      <c r="E2455" s="8">
        <v>4530</v>
      </c>
      <c r="F2455" t="s">
        <v>8218</v>
      </c>
      <c r="G2455" t="s">
        <v>8223</v>
      </c>
      <c r="H2455" t="s">
        <v>8245</v>
      </c>
      <c r="I2455">
        <v>1385297393</v>
      </c>
      <c r="J2455">
        <v>1382701793</v>
      </c>
      <c r="K2455" t="b">
        <v>0</v>
      </c>
      <c r="L2455">
        <v>70</v>
      </c>
      <c r="M2455" t="b">
        <v>1</v>
      </c>
      <c r="N2455" t="s">
        <v>8290</v>
      </c>
      <c r="O2455">
        <f>ROUND(E2455/D2455*100,0)</f>
        <v>101</v>
      </c>
      <c r="P2455">
        <f>IFERROR(ROUND(E2455/L2455,2),0)</f>
        <v>64.709999999999994</v>
      </c>
      <c r="Q2455" s="10" t="s">
        <v>8323</v>
      </c>
      <c r="R2455" t="s">
        <v>8344</v>
      </c>
      <c r="S2455" s="15">
        <f>(((I2455/60)/60)/24)+DATE(1970,1,1)</f>
        <v>41602.534641203703</v>
      </c>
    </row>
    <row r="2456" spans="1:19" ht="60" x14ac:dyDescent="0.25">
      <c r="A2456">
        <v>2162</v>
      </c>
      <c r="B2456" s="3" t="s">
        <v>2163</v>
      </c>
      <c r="C2456" s="3" t="s">
        <v>6272</v>
      </c>
      <c r="D2456" s="6">
        <v>4500</v>
      </c>
      <c r="E2456" s="8">
        <v>5052</v>
      </c>
      <c r="F2456" t="s">
        <v>8218</v>
      </c>
      <c r="G2456" t="s">
        <v>8223</v>
      </c>
      <c r="H2456" t="s">
        <v>8245</v>
      </c>
      <c r="I2456">
        <v>1406226191</v>
      </c>
      <c r="J2456">
        <v>1403547791</v>
      </c>
      <c r="K2456" t="b">
        <v>0</v>
      </c>
      <c r="L2456">
        <v>58</v>
      </c>
      <c r="M2456" t="b">
        <v>1</v>
      </c>
      <c r="N2456" t="s">
        <v>8274</v>
      </c>
      <c r="O2456">
        <f>ROUND(E2456/D2456*100,0)</f>
        <v>112</v>
      </c>
      <c r="P2456">
        <f>IFERROR(ROUND(E2456/L2456,2),0)</f>
        <v>87.1</v>
      </c>
      <c r="Q2456" s="10" t="s">
        <v>8323</v>
      </c>
      <c r="R2456" t="s">
        <v>8324</v>
      </c>
      <c r="S2456" s="15">
        <f>(((I2456/60)/60)/24)+DATE(1970,1,1)</f>
        <v>41844.766099537039</v>
      </c>
    </row>
    <row r="2457" spans="1:19" ht="45" x14ac:dyDescent="0.25">
      <c r="A2457">
        <v>2287</v>
      </c>
      <c r="B2457" s="3" t="s">
        <v>2288</v>
      </c>
      <c r="C2457" s="3" t="s">
        <v>6397</v>
      </c>
      <c r="D2457" s="6">
        <v>4500</v>
      </c>
      <c r="E2457" s="8">
        <v>5398.99</v>
      </c>
      <c r="F2457" t="s">
        <v>8218</v>
      </c>
      <c r="G2457" t="s">
        <v>8223</v>
      </c>
      <c r="H2457" t="s">
        <v>8245</v>
      </c>
      <c r="I2457">
        <v>1403539260</v>
      </c>
      <c r="J2457">
        <v>1401724860</v>
      </c>
      <c r="K2457" t="b">
        <v>0</v>
      </c>
      <c r="L2457">
        <v>106</v>
      </c>
      <c r="M2457" t="b">
        <v>1</v>
      </c>
      <c r="N2457" t="s">
        <v>8274</v>
      </c>
      <c r="O2457">
        <f>ROUND(E2457/D2457*100,0)</f>
        <v>120</v>
      </c>
      <c r="P2457">
        <f>IFERROR(ROUND(E2457/L2457,2),0)</f>
        <v>50.93</v>
      </c>
      <c r="Q2457" s="10" t="s">
        <v>8323</v>
      </c>
      <c r="R2457" t="s">
        <v>8324</v>
      </c>
      <c r="S2457" s="15">
        <f>(((I2457/60)/60)/24)+DATE(1970,1,1)</f>
        <v>41813.667361111111</v>
      </c>
    </row>
    <row r="2458" spans="1:19" ht="60" x14ac:dyDescent="0.25">
      <c r="A2458">
        <v>2531</v>
      </c>
      <c r="B2458" s="3" t="s">
        <v>2531</v>
      </c>
      <c r="C2458" s="3" t="s">
        <v>6641</v>
      </c>
      <c r="D2458" s="6">
        <v>4500</v>
      </c>
      <c r="E2458" s="8">
        <v>4518</v>
      </c>
      <c r="F2458" t="s">
        <v>8218</v>
      </c>
      <c r="G2458" t="s">
        <v>8223</v>
      </c>
      <c r="H2458" t="s">
        <v>8245</v>
      </c>
      <c r="I2458">
        <v>1439611140</v>
      </c>
      <c r="J2458">
        <v>1437668354</v>
      </c>
      <c r="K2458" t="b">
        <v>0</v>
      </c>
      <c r="L2458">
        <v>61</v>
      </c>
      <c r="M2458" t="b">
        <v>1</v>
      </c>
      <c r="N2458" t="s">
        <v>8298</v>
      </c>
      <c r="O2458">
        <f>ROUND(E2458/D2458*100,0)</f>
        <v>100</v>
      </c>
      <c r="P2458">
        <f>IFERROR(ROUND(E2458/L2458,2),0)</f>
        <v>74.069999999999993</v>
      </c>
      <c r="Q2458" s="10" t="s">
        <v>8323</v>
      </c>
      <c r="R2458" t="s">
        <v>8352</v>
      </c>
      <c r="S2458" s="15">
        <f>(((I2458/60)/60)/24)+DATE(1970,1,1)</f>
        <v>42231.165972222225</v>
      </c>
    </row>
    <row r="2459" spans="1:19" ht="60" x14ac:dyDescent="0.25">
      <c r="A2459">
        <v>2808</v>
      </c>
      <c r="B2459" s="3" t="s">
        <v>2808</v>
      </c>
      <c r="C2459" s="3" t="s">
        <v>6918</v>
      </c>
      <c r="D2459" s="6">
        <v>4500</v>
      </c>
      <c r="E2459" s="8">
        <v>4511</v>
      </c>
      <c r="F2459" t="s">
        <v>8218</v>
      </c>
      <c r="G2459" t="s">
        <v>8223</v>
      </c>
      <c r="H2459" t="s">
        <v>8245</v>
      </c>
      <c r="I2459">
        <v>1440274735</v>
      </c>
      <c r="J2459">
        <v>1437682735</v>
      </c>
      <c r="K2459" t="b">
        <v>0</v>
      </c>
      <c r="L2459">
        <v>69</v>
      </c>
      <c r="M2459" t="b">
        <v>1</v>
      </c>
      <c r="N2459" t="s">
        <v>8269</v>
      </c>
      <c r="O2459">
        <f>ROUND(E2459/D2459*100,0)</f>
        <v>100</v>
      </c>
      <c r="P2459">
        <f>IFERROR(ROUND(E2459/L2459,2),0)</f>
        <v>65.38</v>
      </c>
      <c r="Q2459" s="10" t="s">
        <v>8315</v>
      </c>
      <c r="R2459" t="s">
        <v>8316</v>
      </c>
      <c r="S2459" s="15">
        <f>(((I2459/60)/60)/24)+DATE(1970,1,1)</f>
        <v>42238.84646990741</v>
      </c>
    </row>
    <row r="2460" spans="1:19" ht="45" x14ac:dyDescent="0.25">
      <c r="A2460">
        <v>3021</v>
      </c>
      <c r="B2460" s="3" t="s">
        <v>3021</v>
      </c>
      <c r="C2460" s="3" t="s">
        <v>7131</v>
      </c>
      <c r="D2460" s="6">
        <v>4500</v>
      </c>
      <c r="E2460" s="8">
        <v>5221</v>
      </c>
      <c r="F2460" t="s">
        <v>8218</v>
      </c>
      <c r="G2460" t="s">
        <v>8223</v>
      </c>
      <c r="H2460" t="s">
        <v>8245</v>
      </c>
      <c r="I2460">
        <v>1479794340</v>
      </c>
      <c r="J2460">
        <v>1476715869</v>
      </c>
      <c r="K2460" t="b">
        <v>0</v>
      </c>
      <c r="L2460">
        <v>103</v>
      </c>
      <c r="M2460" t="b">
        <v>1</v>
      </c>
      <c r="N2460" t="s">
        <v>8301</v>
      </c>
      <c r="O2460">
        <f>ROUND(E2460/D2460*100,0)</f>
        <v>116</v>
      </c>
      <c r="P2460">
        <f>IFERROR(ROUND(E2460/L2460,2),0)</f>
        <v>50.69</v>
      </c>
      <c r="Q2460" s="10" t="s">
        <v>8315</v>
      </c>
      <c r="R2460" t="s">
        <v>8355</v>
      </c>
      <c r="S2460" s="15">
        <f>(((I2460/60)/60)/24)+DATE(1970,1,1)</f>
        <v>42696.249305555553</v>
      </c>
    </row>
    <row r="2461" spans="1:19" ht="45" x14ac:dyDescent="0.25">
      <c r="A2461">
        <v>3160</v>
      </c>
      <c r="B2461" s="3" t="s">
        <v>3160</v>
      </c>
      <c r="C2461" s="3" t="s">
        <v>7270</v>
      </c>
      <c r="D2461" s="6">
        <v>4500</v>
      </c>
      <c r="E2461" s="8">
        <v>4569</v>
      </c>
      <c r="F2461" t="s">
        <v>8218</v>
      </c>
      <c r="G2461" t="s">
        <v>8223</v>
      </c>
      <c r="H2461" t="s">
        <v>8245</v>
      </c>
      <c r="I2461">
        <v>1407905940</v>
      </c>
      <c r="J2461">
        <v>1405923687</v>
      </c>
      <c r="K2461" t="b">
        <v>1</v>
      </c>
      <c r="L2461">
        <v>57</v>
      </c>
      <c r="M2461" t="b">
        <v>1</v>
      </c>
      <c r="N2461" t="s">
        <v>8269</v>
      </c>
      <c r="O2461">
        <f>ROUND(E2461/D2461*100,0)</f>
        <v>102</v>
      </c>
      <c r="P2461">
        <f>IFERROR(ROUND(E2461/L2461,2),0)</f>
        <v>80.16</v>
      </c>
      <c r="Q2461" s="10" t="s">
        <v>8315</v>
      </c>
      <c r="R2461" t="s">
        <v>8316</v>
      </c>
      <c r="S2461" s="15">
        <f>(((I2461/60)/60)/24)+DATE(1970,1,1)</f>
        <v>41864.207638888889</v>
      </c>
    </row>
    <row r="2462" spans="1:19" ht="45" x14ac:dyDescent="0.25">
      <c r="A2462">
        <v>3217</v>
      </c>
      <c r="B2462" s="3" t="s">
        <v>3217</v>
      </c>
      <c r="C2462" s="3" t="s">
        <v>7327</v>
      </c>
      <c r="D2462" s="6">
        <v>4500</v>
      </c>
      <c r="E2462" s="8">
        <v>5221</v>
      </c>
      <c r="F2462" t="s">
        <v>8218</v>
      </c>
      <c r="G2462" t="s">
        <v>8223</v>
      </c>
      <c r="H2462" t="s">
        <v>8245</v>
      </c>
      <c r="I2462">
        <v>1478264784</v>
      </c>
      <c r="J2462">
        <v>1475672784</v>
      </c>
      <c r="K2462" t="b">
        <v>1</v>
      </c>
      <c r="L2462">
        <v>104</v>
      </c>
      <c r="M2462" t="b">
        <v>1</v>
      </c>
      <c r="N2462" t="s">
        <v>8269</v>
      </c>
      <c r="O2462">
        <f>ROUND(E2462/D2462*100,0)</f>
        <v>116</v>
      </c>
      <c r="P2462">
        <f>IFERROR(ROUND(E2462/L2462,2),0)</f>
        <v>50.2</v>
      </c>
      <c r="Q2462" s="10" t="s">
        <v>8315</v>
      </c>
      <c r="R2462" t="s">
        <v>8316</v>
      </c>
      <c r="S2462" s="15">
        <f>(((I2462/60)/60)/24)+DATE(1970,1,1)</f>
        <v>42678.546111111107</v>
      </c>
    </row>
    <row r="2463" spans="1:19" ht="60" x14ac:dyDescent="0.25">
      <c r="A2463">
        <v>3276</v>
      </c>
      <c r="B2463" s="3" t="s">
        <v>3276</v>
      </c>
      <c r="C2463" s="3" t="s">
        <v>7386</v>
      </c>
      <c r="D2463" s="6">
        <v>4500</v>
      </c>
      <c r="E2463" s="8">
        <v>5258</v>
      </c>
      <c r="F2463" t="s">
        <v>8218</v>
      </c>
      <c r="G2463" t="s">
        <v>8228</v>
      </c>
      <c r="H2463" t="s">
        <v>8250</v>
      </c>
      <c r="I2463">
        <v>1459483140</v>
      </c>
      <c r="J2463">
        <v>1456526879</v>
      </c>
      <c r="K2463" t="b">
        <v>1</v>
      </c>
      <c r="L2463">
        <v>100</v>
      </c>
      <c r="M2463" t="b">
        <v>1</v>
      </c>
      <c r="N2463" t="s">
        <v>8269</v>
      </c>
      <c r="O2463">
        <f>ROUND(E2463/D2463*100,0)</f>
        <v>117</v>
      </c>
      <c r="P2463">
        <f>IFERROR(ROUND(E2463/L2463,2),0)</f>
        <v>52.58</v>
      </c>
      <c r="Q2463" s="10" t="s">
        <v>8315</v>
      </c>
      <c r="R2463" t="s">
        <v>8316</v>
      </c>
      <c r="S2463" s="15">
        <f>(((I2463/60)/60)/24)+DATE(1970,1,1)</f>
        <v>42461.165972222225</v>
      </c>
    </row>
    <row r="2464" spans="1:19" ht="60" x14ac:dyDescent="0.25">
      <c r="A2464">
        <v>3293</v>
      </c>
      <c r="B2464" s="3" t="s">
        <v>3293</v>
      </c>
      <c r="C2464" s="3" t="s">
        <v>7403</v>
      </c>
      <c r="D2464" s="6">
        <v>4500</v>
      </c>
      <c r="E2464" s="8">
        <v>7670</v>
      </c>
      <c r="F2464" t="s">
        <v>8218</v>
      </c>
      <c r="G2464" t="s">
        <v>8227</v>
      </c>
      <c r="H2464" t="s">
        <v>8249</v>
      </c>
      <c r="I2464">
        <v>1488622352</v>
      </c>
      <c r="J2464">
        <v>1486030352</v>
      </c>
      <c r="K2464" t="b">
        <v>0</v>
      </c>
      <c r="L2464">
        <v>91</v>
      </c>
      <c r="M2464" t="b">
        <v>1</v>
      </c>
      <c r="N2464" t="s">
        <v>8269</v>
      </c>
      <c r="O2464">
        <f>ROUND(E2464/D2464*100,0)</f>
        <v>170</v>
      </c>
      <c r="P2464">
        <f>IFERROR(ROUND(E2464/L2464,2),0)</f>
        <v>84.29</v>
      </c>
      <c r="Q2464" s="10" t="s">
        <v>8315</v>
      </c>
      <c r="R2464" t="s">
        <v>8316</v>
      </c>
      <c r="S2464" s="15">
        <f>(((I2464/60)/60)/24)+DATE(1970,1,1)</f>
        <v>42798.425370370373</v>
      </c>
    </row>
    <row r="2465" spans="1:19" ht="60" x14ac:dyDescent="0.25">
      <c r="A2465">
        <v>3344</v>
      </c>
      <c r="B2465" s="3" t="s">
        <v>3344</v>
      </c>
      <c r="C2465" s="3" t="s">
        <v>7454</v>
      </c>
      <c r="D2465" s="6">
        <v>4500</v>
      </c>
      <c r="E2465" s="8">
        <v>4565</v>
      </c>
      <c r="F2465" t="s">
        <v>8218</v>
      </c>
      <c r="G2465" t="s">
        <v>8223</v>
      </c>
      <c r="H2465" t="s">
        <v>8245</v>
      </c>
      <c r="I2465">
        <v>1409374093</v>
      </c>
      <c r="J2465">
        <v>1406782093</v>
      </c>
      <c r="K2465" t="b">
        <v>0</v>
      </c>
      <c r="L2465">
        <v>40</v>
      </c>
      <c r="M2465" t="b">
        <v>1</v>
      </c>
      <c r="N2465" t="s">
        <v>8269</v>
      </c>
      <c r="O2465">
        <f>ROUND(E2465/D2465*100,0)</f>
        <v>101</v>
      </c>
      <c r="P2465">
        <f>IFERROR(ROUND(E2465/L2465,2),0)</f>
        <v>114.13</v>
      </c>
      <c r="Q2465" s="10" t="s">
        <v>8315</v>
      </c>
      <c r="R2465" t="s">
        <v>8316</v>
      </c>
      <c r="S2465" s="15">
        <f>(((I2465/60)/60)/24)+DATE(1970,1,1)</f>
        <v>41881.200150462959</v>
      </c>
    </row>
    <row r="2466" spans="1:19" ht="60" x14ac:dyDescent="0.25">
      <c r="A2466">
        <v>3674</v>
      </c>
      <c r="B2466" s="3" t="s">
        <v>3671</v>
      </c>
      <c r="C2466" s="3" t="s">
        <v>7784</v>
      </c>
      <c r="D2466" s="6">
        <v>4500</v>
      </c>
      <c r="E2466" s="8">
        <v>4500</v>
      </c>
      <c r="F2466" t="s">
        <v>8218</v>
      </c>
      <c r="G2466" t="s">
        <v>8235</v>
      </c>
      <c r="H2466" t="s">
        <v>8248</v>
      </c>
      <c r="I2466">
        <v>1472936229</v>
      </c>
      <c r="J2466">
        <v>1467752229</v>
      </c>
      <c r="K2466" t="b">
        <v>0</v>
      </c>
      <c r="L2466">
        <v>31</v>
      </c>
      <c r="M2466" t="b">
        <v>1</v>
      </c>
      <c r="N2466" t="s">
        <v>8269</v>
      </c>
      <c r="O2466">
        <f>ROUND(E2466/D2466*100,0)</f>
        <v>100</v>
      </c>
      <c r="P2466">
        <f>IFERROR(ROUND(E2466/L2466,2),0)</f>
        <v>145.16</v>
      </c>
      <c r="Q2466" s="10" t="s">
        <v>8315</v>
      </c>
      <c r="R2466" t="s">
        <v>8316</v>
      </c>
      <c r="S2466" s="15">
        <f>(((I2466/60)/60)/24)+DATE(1970,1,1)</f>
        <v>42616.873020833329</v>
      </c>
    </row>
    <row r="2467" spans="1:19" ht="30" x14ac:dyDescent="0.25">
      <c r="A2467">
        <v>3723</v>
      </c>
      <c r="B2467" s="3" t="s">
        <v>3720</v>
      </c>
      <c r="C2467" s="3" t="s">
        <v>7833</v>
      </c>
      <c r="D2467" s="6">
        <v>4500</v>
      </c>
      <c r="E2467" s="8">
        <v>4592</v>
      </c>
      <c r="F2467" t="s">
        <v>8218</v>
      </c>
      <c r="G2467" t="s">
        <v>8224</v>
      </c>
      <c r="H2467" t="s">
        <v>8246</v>
      </c>
      <c r="I2467">
        <v>1417374262</v>
      </c>
      <c r="J2467">
        <v>1414778662</v>
      </c>
      <c r="K2467" t="b">
        <v>0</v>
      </c>
      <c r="L2467">
        <v>63</v>
      </c>
      <c r="M2467" t="b">
        <v>1</v>
      </c>
      <c r="N2467" t="s">
        <v>8269</v>
      </c>
      <c r="O2467">
        <f>ROUND(E2467/D2467*100,0)</f>
        <v>102</v>
      </c>
      <c r="P2467">
        <f>IFERROR(ROUND(E2467/L2467,2),0)</f>
        <v>72.89</v>
      </c>
      <c r="Q2467" s="10" t="s">
        <v>8315</v>
      </c>
      <c r="R2467" t="s">
        <v>8316</v>
      </c>
      <c r="S2467" s="15">
        <f>(((I2467/60)/60)/24)+DATE(1970,1,1)</f>
        <v>41973.794699074075</v>
      </c>
    </row>
    <row r="2468" spans="1:19" ht="60" x14ac:dyDescent="0.25">
      <c r="A2468">
        <v>3756</v>
      </c>
      <c r="B2468" s="3" t="s">
        <v>3753</v>
      </c>
      <c r="C2468" s="3" t="s">
        <v>7866</v>
      </c>
      <c r="D2468" s="6">
        <v>4500</v>
      </c>
      <c r="E2468" s="8">
        <v>4550</v>
      </c>
      <c r="F2468" t="s">
        <v>8218</v>
      </c>
      <c r="G2468" t="s">
        <v>8223</v>
      </c>
      <c r="H2468" t="s">
        <v>8245</v>
      </c>
      <c r="I2468">
        <v>1402515198</v>
      </c>
      <c r="J2468">
        <v>1399923198</v>
      </c>
      <c r="K2468" t="b">
        <v>0</v>
      </c>
      <c r="L2468">
        <v>17</v>
      </c>
      <c r="M2468" t="b">
        <v>1</v>
      </c>
      <c r="N2468" t="s">
        <v>8303</v>
      </c>
      <c r="O2468">
        <f>ROUND(E2468/D2468*100,0)</f>
        <v>101</v>
      </c>
      <c r="P2468">
        <f>IFERROR(ROUND(E2468/L2468,2),0)</f>
        <v>267.64999999999998</v>
      </c>
      <c r="Q2468" s="10" t="s">
        <v>8315</v>
      </c>
      <c r="R2468" t="s">
        <v>8357</v>
      </c>
      <c r="S2468" s="15">
        <f>(((I2468/60)/60)/24)+DATE(1970,1,1)</f>
        <v>41801.814791666664</v>
      </c>
    </row>
    <row r="2469" spans="1:19" ht="60" x14ac:dyDescent="0.25">
      <c r="A2469">
        <v>3781</v>
      </c>
      <c r="B2469" s="3" t="s">
        <v>3778</v>
      </c>
      <c r="C2469" s="3" t="s">
        <v>7891</v>
      </c>
      <c r="D2469" s="6">
        <v>4500</v>
      </c>
      <c r="E2469" s="8">
        <v>4935</v>
      </c>
      <c r="F2469" t="s">
        <v>8218</v>
      </c>
      <c r="G2469" t="s">
        <v>8223</v>
      </c>
      <c r="H2469" t="s">
        <v>8245</v>
      </c>
      <c r="I2469">
        <v>1410210685</v>
      </c>
      <c r="J2469">
        <v>1408050685</v>
      </c>
      <c r="K2469" t="b">
        <v>0</v>
      </c>
      <c r="L2469">
        <v>52</v>
      </c>
      <c r="M2469" t="b">
        <v>1</v>
      </c>
      <c r="N2469" t="s">
        <v>8303</v>
      </c>
      <c r="O2469">
        <f>ROUND(E2469/D2469*100,0)</f>
        <v>110</v>
      </c>
      <c r="P2469">
        <f>IFERROR(ROUND(E2469/L2469,2),0)</f>
        <v>94.9</v>
      </c>
      <c r="Q2469" s="10" t="s">
        <v>8315</v>
      </c>
      <c r="R2469" t="s">
        <v>8357</v>
      </c>
      <c r="S2469" s="15">
        <f>(((I2469/60)/60)/24)+DATE(1970,1,1)</f>
        <v>41890.882928240739</v>
      </c>
    </row>
    <row r="2470" spans="1:19" ht="45" x14ac:dyDescent="0.25">
      <c r="A2470">
        <v>1885</v>
      </c>
      <c r="B2470" s="3" t="s">
        <v>1886</v>
      </c>
      <c r="C2470" s="3" t="s">
        <v>5995</v>
      </c>
      <c r="D2470" s="6">
        <v>4575</v>
      </c>
      <c r="E2470" s="8">
        <v>5322</v>
      </c>
      <c r="F2470" t="s">
        <v>8218</v>
      </c>
      <c r="G2470" t="s">
        <v>8223</v>
      </c>
      <c r="H2470" t="s">
        <v>8245</v>
      </c>
      <c r="I2470">
        <v>1344636000</v>
      </c>
      <c r="J2470">
        <v>1341800110</v>
      </c>
      <c r="K2470" t="b">
        <v>0</v>
      </c>
      <c r="L2470">
        <v>105</v>
      </c>
      <c r="M2470" t="b">
        <v>1</v>
      </c>
      <c r="N2470" t="s">
        <v>8277</v>
      </c>
      <c r="O2470">
        <f>ROUND(E2470/D2470*100,0)</f>
        <v>116</v>
      </c>
      <c r="P2470">
        <f>IFERROR(ROUND(E2470/L2470,2),0)</f>
        <v>50.69</v>
      </c>
      <c r="Q2470" s="10" t="s">
        <v>8323</v>
      </c>
      <c r="R2470" t="s">
        <v>8327</v>
      </c>
      <c r="S2470" s="15">
        <f>(((I2470/60)/60)/24)+DATE(1970,1,1)</f>
        <v>41131.916666666664</v>
      </c>
    </row>
    <row r="2471" spans="1:19" ht="60" x14ac:dyDescent="0.25">
      <c r="A2471">
        <v>2276</v>
      </c>
      <c r="B2471" s="3" t="s">
        <v>2277</v>
      </c>
      <c r="C2471" s="3" t="s">
        <v>6386</v>
      </c>
      <c r="D2471" s="6">
        <v>4589</v>
      </c>
      <c r="E2471" s="8">
        <v>4856</v>
      </c>
      <c r="F2471" t="s">
        <v>8218</v>
      </c>
      <c r="G2471" t="s">
        <v>8223</v>
      </c>
      <c r="H2471" t="s">
        <v>8245</v>
      </c>
      <c r="I2471">
        <v>1388936289</v>
      </c>
      <c r="J2471">
        <v>1386344289</v>
      </c>
      <c r="K2471" t="b">
        <v>0</v>
      </c>
      <c r="L2471">
        <v>75</v>
      </c>
      <c r="M2471" t="b">
        <v>1</v>
      </c>
      <c r="N2471" t="s">
        <v>8295</v>
      </c>
      <c r="O2471">
        <f>ROUND(E2471/D2471*100,0)</f>
        <v>106</v>
      </c>
      <c r="P2471">
        <f>IFERROR(ROUND(E2471/L2471,2),0)</f>
        <v>64.75</v>
      </c>
      <c r="Q2471" s="10" t="s">
        <v>8331</v>
      </c>
      <c r="R2471" t="s">
        <v>8349</v>
      </c>
      <c r="S2471" s="15">
        <f>(((I2471/60)/60)/24)+DATE(1970,1,1)</f>
        <v>41644.651493055557</v>
      </c>
    </row>
    <row r="2472" spans="1:19" ht="60" x14ac:dyDescent="0.25">
      <c r="A2472">
        <v>1035</v>
      </c>
      <c r="B2472" s="3" t="s">
        <v>1036</v>
      </c>
      <c r="C2472" s="3" t="s">
        <v>5145</v>
      </c>
      <c r="D2472" s="6">
        <v>4600</v>
      </c>
      <c r="E2472" s="8">
        <v>4952</v>
      </c>
      <c r="F2472" t="s">
        <v>8218</v>
      </c>
      <c r="G2472" t="s">
        <v>8223</v>
      </c>
      <c r="H2472" t="s">
        <v>8245</v>
      </c>
      <c r="I2472">
        <v>1423668220</v>
      </c>
      <c r="J2472">
        <v>1421076220</v>
      </c>
      <c r="K2472" t="b">
        <v>0</v>
      </c>
      <c r="L2472">
        <v>76</v>
      </c>
      <c r="M2472" t="b">
        <v>1</v>
      </c>
      <c r="N2472" t="s">
        <v>8278</v>
      </c>
      <c r="O2472">
        <f>ROUND(E2472/D2472*100,0)</f>
        <v>108</v>
      </c>
      <c r="P2472">
        <f>IFERROR(ROUND(E2472/L2472,2),0)</f>
        <v>65.16</v>
      </c>
      <c r="Q2472" s="10" t="s">
        <v>8323</v>
      </c>
      <c r="R2472" t="s">
        <v>8328</v>
      </c>
      <c r="S2472" s="15">
        <f>(((I2472/60)/60)/24)+DATE(1970,1,1)</f>
        <v>42046.641435185185</v>
      </c>
    </row>
    <row r="2473" spans="1:19" ht="30" x14ac:dyDescent="0.25">
      <c r="A2473">
        <v>2195</v>
      </c>
      <c r="B2473" s="3" t="s">
        <v>2196</v>
      </c>
      <c r="C2473" s="3" t="s">
        <v>6305</v>
      </c>
      <c r="D2473" s="6">
        <v>4600</v>
      </c>
      <c r="E2473" s="8">
        <v>5535</v>
      </c>
      <c r="F2473" t="s">
        <v>8218</v>
      </c>
      <c r="G2473" t="s">
        <v>8223</v>
      </c>
      <c r="H2473" t="s">
        <v>8245</v>
      </c>
      <c r="I2473">
        <v>1439317900</v>
      </c>
      <c r="J2473">
        <v>1436725900</v>
      </c>
      <c r="K2473" t="b">
        <v>0</v>
      </c>
      <c r="L2473">
        <v>115</v>
      </c>
      <c r="M2473" t="b">
        <v>1</v>
      </c>
      <c r="N2473" t="s">
        <v>8295</v>
      </c>
      <c r="O2473">
        <f>ROUND(E2473/D2473*100,0)</f>
        <v>120</v>
      </c>
      <c r="P2473">
        <f>IFERROR(ROUND(E2473/L2473,2),0)</f>
        <v>48.13</v>
      </c>
      <c r="Q2473" s="10" t="s">
        <v>8331</v>
      </c>
      <c r="R2473" t="s">
        <v>8349</v>
      </c>
      <c r="S2473" s="15">
        <f>(((I2473/60)/60)/24)+DATE(1970,1,1)</f>
        <v>42227.771990740745</v>
      </c>
    </row>
    <row r="2474" spans="1:19" ht="60" x14ac:dyDescent="0.25">
      <c r="A2474">
        <v>394</v>
      </c>
      <c r="B2474" s="3" t="s">
        <v>395</v>
      </c>
      <c r="C2474" s="3" t="s">
        <v>4504</v>
      </c>
      <c r="D2474" s="6">
        <v>4700</v>
      </c>
      <c r="E2474" s="8">
        <v>5259</v>
      </c>
      <c r="F2474" t="s">
        <v>8218</v>
      </c>
      <c r="G2474" t="s">
        <v>8226</v>
      </c>
      <c r="H2474" t="s">
        <v>8248</v>
      </c>
      <c r="I2474">
        <v>1460918282</v>
      </c>
      <c r="J2474">
        <v>1455737882</v>
      </c>
      <c r="K2474" t="b">
        <v>0</v>
      </c>
      <c r="L2474">
        <v>50</v>
      </c>
      <c r="M2474" t="b">
        <v>1</v>
      </c>
      <c r="N2474" t="s">
        <v>8267</v>
      </c>
      <c r="O2474">
        <f>ROUND(E2474/D2474*100,0)</f>
        <v>112</v>
      </c>
      <c r="P2474">
        <f>IFERROR(ROUND(E2474/L2474,2),0)</f>
        <v>105.18</v>
      </c>
      <c r="Q2474" s="10" t="s">
        <v>8308</v>
      </c>
      <c r="R2474" t="s">
        <v>8313</v>
      </c>
      <c r="S2474" s="15">
        <f>(((I2474/60)/60)/24)+DATE(1970,1,1)</f>
        <v>42477.776412037041</v>
      </c>
    </row>
    <row r="2475" spans="1:19" ht="60" x14ac:dyDescent="0.25">
      <c r="A2475">
        <v>1200</v>
      </c>
      <c r="B2475" s="3" t="s">
        <v>1201</v>
      </c>
      <c r="C2475" s="3" t="s">
        <v>5310</v>
      </c>
      <c r="D2475" s="6">
        <v>4800</v>
      </c>
      <c r="E2475" s="8">
        <v>6029</v>
      </c>
      <c r="F2475" t="s">
        <v>8218</v>
      </c>
      <c r="G2475" t="s">
        <v>8223</v>
      </c>
      <c r="H2475" t="s">
        <v>8245</v>
      </c>
      <c r="I2475">
        <v>1429183656</v>
      </c>
      <c r="J2475">
        <v>1427369256</v>
      </c>
      <c r="K2475" t="b">
        <v>0</v>
      </c>
      <c r="L2475">
        <v>103</v>
      </c>
      <c r="M2475" t="b">
        <v>1</v>
      </c>
      <c r="N2475" t="s">
        <v>8283</v>
      </c>
      <c r="O2475">
        <f>ROUND(E2475/D2475*100,0)</f>
        <v>126</v>
      </c>
      <c r="P2475">
        <f>IFERROR(ROUND(E2475/L2475,2),0)</f>
        <v>58.53</v>
      </c>
      <c r="Q2475" s="10" t="s">
        <v>8336</v>
      </c>
      <c r="R2475" t="s">
        <v>8337</v>
      </c>
      <c r="S2475" s="15">
        <f>(((I2475/60)/60)/24)+DATE(1970,1,1)</f>
        <v>42110.477500000001</v>
      </c>
    </row>
    <row r="2476" spans="1:19" ht="45" x14ac:dyDescent="0.25">
      <c r="A2476">
        <v>1346</v>
      </c>
      <c r="B2476" s="3" t="s">
        <v>1347</v>
      </c>
      <c r="C2476" s="3" t="s">
        <v>5456</v>
      </c>
      <c r="D2476" s="6">
        <v>4900</v>
      </c>
      <c r="E2476" s="8">
        <v>7219</v>
      </c>
      <c r="F2476" t="s">
        <v>8218</v>
      </c>
      <c r="G2476" t="s">
        <v>8223</v>
      </c>
      <c r="H2476" t="s">
        <v>8245</v>
      </c>
      <c r="I2476">
        <v>1372297751</v>
      </c>
      <c r="J2476">
        <v>1369705751</v>
      </c>
      <c r="K2476" t="b">
        <v>0</v>
      </c>
      <c r="L2476">
        <v>149</v>
      </c>
      <c r="M2476" t="b">
        <v>1</v>
      </c>
      <c r="N2476" t="s">
        <v>8272</v>
      </c>
      <c r="O2476">
        <f>ROUND(E2476/D2476*100,0)</f>
        <v>147</v>
      </c>
      <c r="P2476">
        <f>IFERROR(ROUND(E2476/L2476,2),0)</f>
        <v>48.45</v>
      </c>
      <c r="Q2476" s="10" t="s">
        <v>8320</v>
      </c>
      <c r="R2476" t="s">
        <v>8321</v>
      </c>
      <c r="S2476" s="15">
        <f>(((I2476/60)/60)/24)+DATE(1970,1,1)</f>
        <v>41452.075821759259</v>
      </c>
    </row>
    <row r="2477" spans="1:19" ht="60" x14ac:dyDescent="0.25">
      <c r="A2477">
        <v>2045</v>
      </c>
      <c r="B2477" s="3" t="s">
        <v>2046</v>
      </c>
      <c r="C2477" s="3" t="s">
        <v>6155</v>
      </c>
      <c r="D2477" s="6">
        <v>4900</v>
      </c>
      <c r="E2477" s="8">
        <v>40140.01</v>
      </c>
      <c r="F2477" t="s">
        <v>8218</v>
      </c>
      <c r="G2477" t="s">
        <v>8223</v>
      </c>
      <c r="H2477" t="s">
        <v>8245</v>
      </c>
      <c r="I2477">
        <v>1341799647</v>
      </c>
      <c r="J2477">
        <v>1339207647</v>
      </c>
      <c r="K2477" t="b">
        <v>0</v>
      </c>
      <c r="L2477">
        <v>263</v>
      </c>
      <c r="M2477" t="b">
        <v>1</v>
      </c>
      <c r="N2477" t="s">
        <v>8293</v>
      </c>
      <c r="O2477">
        <f>ROUND(E2477/D2477*100,0)</f>
        <v>819</v>
      </c>
      <c r="P2477">
        <f>IFERROR(ROUND(E2477/L2477,2),0)</f>
        <v>152.62</v>
      </c>
      <c r="Q2477" s="10" t="s">
        <v>8317</v>
      </c>
      <c r="R2477" t="s">
        <v>8347</v>
      </c>
      <c r="S2477" s="15">
        <f>(((I2477/60)/60)/24)+DATE(1970,1,1)</f>
        <v>41099.088506944441</v>
      </c>
    </row>
    <row r="2478" spans="1:19" ht="60" x14ac:dyDescent="0.25">
      <c r="A2478">
        <v>3473</v>
      </c>
      <c r="B2478" s="3" t="s">
        <v>3472</v>
      </c>
      <c r="C2478" s="3" t="s">
        <v>7583</v>
      </c>
      <c r="D2478" s="6">
        <v>4900</v>
      </c>
      <c r="E2478" s="8">
        <v>4900</v>
      </c>
      <c r="F2478" t="s">
        <v>8218</v>
      </c>
      <c r="G2478" t="s">
        <v>8223</v>
      </c>
      <c r="H2478" t="s">
        <v>8245</v>
      </c>
      <c r="I2478">
        <v>1426883220</v>
      </c>
      <c r="J2478">
        <v>1425067296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100</v>
      </c>
      <c r="P2478">
        <f>IFERROR(ROUND(E2478/L2478,2),0)</f>
        <v>148.47999999999999</v>
      </c>
      <c r="Q2478" s="10" t="s">
        <v>8315</v>
      </c>
      <c r="R2478" t="s">
        <v>8316</v>
      </c>
      <c r="S2478" s="15">
        <f>(((I2478/60)/60)/24)+DATE(1970,1,1)</f>
        <v>42083.852083333331</v>
      </c>
    </row>
    <row r="2479" spans="1:19" ht="15.75" x14ac:dyDescent="0.25">
      <c r="A2479">
        <v>3285</v>
      </c>
      <c r="B2479" s="3" t="s">
        <v>3285</v>
      </c>
      <c r="C2479" s="3" t="s">
        <v>7395</v>
      </c>
      <c r="D2479" s="6">
        <v>4999</v>
      </c>
      <c r="E2479" s="8">
        <v>5604</v>
      </c>
      <c r="F2479" t="s">
        <v>8218</v>
      </c>
      <c r="G2479" t="s">
        <v>8223</v>
      </c>
      <c r="H2479" t="s">
        <v>8245</v>
      </c>
      <c r="I2479">
        <v>1488258000</v>
      </c>
      <c r="J2479">
        <v>1485556626</v>
      </c>
      <c r="K2479" t="b">
        <v>0</v>
      </c>
      <c r="L2479">
        <v>81</v>
      </c>
      <c r="M2479" t="b">
        <v>1</v>
      </c>
      <c r="N2479" t="s">
        <v>8269</v>
      </c>
      <c r="O2479">
        <f>ROUND(E2479/D2479*100,0)</f>
        <v>112</v>
      </c>
      <c r="P2479">
        <f>IFERROR(ROUND(E2479/L2479,2),0)</f>
        <v>69.19</v>
      </c>
      <c r="Q2479" s="10" t="s">
        <v>8315</v>
      </c>
      <c r="R2479" t="s">
        <v>8316</v>
      </c>
      <c r="S2479" s="15">
        <f>(((I2479/60)/60)/24)+DATE(1970,1,1)</f>
        <v>42794.208333333328</v>
      </c>
    </row>
    <row r="2480" spans="1:19" ht="60" x14ac:dyDescent="0.25">
      <c r="A2480">
        <v>11</v>
      </c>
      <c r="B2480" s="3" t="s">
        <v>13</v>
      </c>
      <c r="C2480" s="3" t="s">
        <v>4122</v>
      </c>
      <c r="D2480" s="6">
        <v>5000</v>
      </c>
      <c r="E2480" s="8">
        <v>6025</v>
      </c>
      <c r="F2480" t="s">
        <v>8218</v>
      </c>
      <c r="G2480" t="s">
        <v>8223</v>
      </c>
      <c r="H2480" t="s">
        <v>8245</v>
      </c>
      <c r="I2480">
        <v>1471834800</v>
      </c>
      <c r="J2480">
        <v>1469126462</v>
      </c>
      <c r="K2480" t="b">
        <v>0</v>
      </c>
      <c r="L2480">
        <v>75</v>
      </c>
      <c r="M2480" t="b">
        <v>1</v>
      </c>
      <c r="N2480" t="s">
        <v>8263</v>
      </c>
      <c r="O2480">
        <f>ROUND(E2480/D2480*100,0)</f>
        <v>121</v>
      </c>
      <c r="P2480">
        <f>IFERROR(ROUND(E2480/L2480,2),0)</f>
        <v>80.33</v>
      </c>
      <c r="Q2480" s="10" t="s">
        <v>8308</v>
      </c>
      <c r="R2480" t="s">
        <v>8309</v>
      </c>
      <c r="S2480" s="15">
        <f>(((I2480/60)/60)/24)+DATE(1970,1,1)</f>
        <v>42604.125</v>
      </c>
    </row>
    <row r="2481" spans="1:19" ht="45" x14ac:dyDescent="0.25">
      <c r="A2481">
        <v>45</v>
      </c>
      <c r="B2481" s="3" t="s">
        <v>47</v>
      </c>
      <c r="C2481" s="3" t="s">
        <v>4156</v>
      </c>
      <c r="D2481" s="6">
        <v>5000</v>
      </c>
      <c r="E2481" s="8">
        <v>6000</v>
      </c>
      <c r="F2481" t="s">
        <v>8218</v>
      </c>
      <c r="G2481" t="s">
        <v>8223</v>
      </c>
      <c r="H2481" t="s">
        <v>8245</v>
      </c>
      <c r="I2481">
        <v>1461769107</v>
      </c>
      <c r="J2481">
        <v>1459177107</v>
      </c>
      <c r="K2481" t="b">
        <v>0</v>
      </c>
      <c r="L2481">
        <v>61</v>
      </c>
      <c r="M2481" t="b">
        <v>1</v>
      </c>
      <c r="N2481" t="s">
        <v>8263</v>
      </c>
      <c r="O2481">
        <f>ROUND(E2481/D2481*100,0)</f>
        <v>120</v>
      </c>
      <c r="P2481">
        <f>IFERROR(ROUND(E2481/L2481,2),0)</f>
        <v>98.36</v>
      </c>
      <c r="Q2481" s="10" t="s">
        <v>8308</v>
      </c>
      <c r="R2481" t="s">
        <v>8309</v>
      </c>
      <c r="S2481" s="15">
        <f>(((I2481/60)/60)/24)+DATE(1970,1,1)</f>
        <v>42487.623923611114</v>
      </c>
    </row>
    <row r="2482" spans="1:19" ht="60" x14ac:dyDescent="0.25">
      <c r="A2482">
        <v>47</v>
      </c>
      <c r="B2482" s="3" t="s">
        <v>49</v>
      </c>
      <c r="C2482" s="3" t="s">
        <v>4158</v>
      </c>
      <c r="D2482" s="6">
        <v>5000</v>
      </c>
      <c r="E2482" s="8">
        <v>5380.55</v>
      </c>
      <c r="F2482" t="s">
        <v>8218</v>
      </c>
      <c r="G2482" t="s">
        <v>8223</v>
      </c>
      <c r="H2482" t="s">
        <v>8245</v>
      </c>
      <c r="I2482">
        <v>1419021607</v>
      </c>
      <c r="J2482">
        <v>1413834007</v>
      </c>
      <c r="K2482" t="b">
        <v>0</v>
      </c>
      <c r="L2482">
        <v>70</v>
      </c>
      <c r="M2482" t="b">
        <v>1</v>
      </c>
      <c r="N2482" t="s">
        <v>8263</v>
      </c>
      <c r="O2482">
        <f>ROUND(E2482/D2482*100,0)</f>
        <v>108</v>
      </c>
      <c r="P2482">
        <f>IFERROR(ROUND(E2482/L2482,2),0)</f>
        <v>76.87</v>
      </c>
      <c r="Q2482" s="10" t="s">
        <v>8308</v>
      </c>
      <c r="R2482" t="s">
        <v>8309</v>
      </c>
      <c r="S2482" s="15">
        <f>(((I2482/60)/60)/24)+DATE(1970,1,1)</f>
        <v>41992.861192129625</v>
      </c>
    </row>
    <row r="2483" spans="1:19" ht="60" x14ac:dyDescent="0.25">
      <c r="A2483">
        <v>61</v>
      </c>
      <c r="B2483" s="3" t="s">
        <v>63</v>
      </c>
      <c r="C2483" s="3" t="s">
        <v>4172</v>
      </c>
      <c r="D2483" s="6">
        <v>5000</v>
      </c>
      <c r="E2483" s="8">
        <v>7415</v>
      </c>
      <c r="F2483" t="s">
        <v>8218</v>
      </c>
      <c r="G2483" t="s">
        <v>8223</v>
      </c>
      <c r="H2483" t="s">
        <v>8245</v>
      </c>
      <c r="I2483">
        <v>1370547157</v>
      </c>
      <c r="J2483">
        <v>1368646357</v>
      </c>
      <c r="K2483" t="b">
        <v>0</v>
      </c>
      <c r="L2483">
        <v>23</v>
      </c>
      <c r="M2483" t="b">
        <v>1</v>
      </c>
      <c r="N2483" t="s">
        <v>8264</v>
      </c>
      <c r="O2483">
        <f>ROUND(E2483/D2483*100,0)</f>
        <v>148</v>
      </c>
      <c r="P2483">
        <f>IFERROR(ROUND(E2483/L2483,2),0)</f>
        <v>322.39</v>
      </c>
      <c r="Q2483" s="10" t="s">
        <v>8308</v>
      </c>
      <c r="R2483" t="s">
        <v>8310</v>
      </c>
      <c r="S2483" s="15">
        <f>(((I2483/60)/60)/24)+DATE(1970,1,1)</f>
        <v>41431.814317129632</v>
      </c>
    </row>
    <row r="2484" spans="1:19" ht="60" x14ac:dyDescent="0.25">
      <c r="A2484">
        <v>92</v>
      </c>
      <c r="B2484" s="3" t="s">
        <v>94</v>
      </c>
      <c r="C2484" s="3" t="s">
        <v>4203</v>
      </c>
      <c r="D2484" s="6">
        <v>5000</v>
      </c>
      <c r="E2484" s="8">
        <v>5260</v>
      </c>
      <c r="F2484" t="s">
        <v>8218</v>
      </c>
      <c r="G2484" t="s">
        <v>8228</v>
      </c>
      <c r="H2484" t="s">
        <v>8250</v>
      </c>
      <c r="I2484">
        <v>1485936000</v>
      </c>
      <c r="J2484">
        <v>1481949983</v>
      </c>
      <c r="K2484" t="b">
        <v>0</v>
      </c>
      <c r="L2484">
        <v>43</v>
      </c>
      <c r="M2484" t="b">
        <v>1</v>
      </c>
      <c r="N2484" t="s">
        <v>8264</v>
      </c>
      <c r="O2484">
        <f>ROUND(E2484/D2484*100,0)</f>
        <v>105</v>
      </c>
      <c r="P2484">
        <f>IFERROR(ROUND(E2484/L2484,2),0)</f>
        <v>122.33</v>
      </c>
      <c r="Q2484" s="10" t="s">
        <v>8308</v>
      </c>
      <c r="R2484" t="s">
        <v>8310</v>
      </c>
      <c r="S2484" s="15">
        <f>(((I2484/60)/60)/24)+DATE(1970,1,1)</f>
        <v>42767.333333333328</v>
      </c>
    </row>
    <row r="2485" spans="1:19" ht="60" x14ac:dyDescent="0.25">
      <c r="A2485">
        <v>100</v>
      </c>
      <c r="B2485" s="3" t="s">
        <v>102</v>
      </c>
      <c r="C2485" s="3" t="s">
        <v>4211</v>
      </c>
      <c r="D2485" s="6">
        <v>5000</v>
      </c>
      <c r="E2485" s="8">
        <v>5000</v>
      </c>
      <c r="F2485" t="s">
        <v>8218</v>
      </c>
      <c r="G2485" t="s">
        <v>8223</v>
      </c>
      <c r="H2485" t="s">
        <v>8245</v>
      </c>
      <c r="I2485">
        <v>1352055886</v>
      </c>
      <c r="J2485">
        <v>1350324286</v>
      </c>
      <c r="K2485" t="b">
        <v>0</v>
      </c>
      <c r="L2485">
        <v>26</v>
      </c>
      <c r="M2485" t="b">
        <v>1</v>
      </c>
      <c r="N2485" t="s">
        <v>8264</v>
      </c>
      <c r="O2485">
        <f>ROUND(E2485/D2485*100,0)</f>
        <v>100</v>
      </c>
      <c r="P2485">
        <f>IFERROR(ROUND(E2485/L2485,2),0)</f>
        <v>192.31</v>
      </c>
      <c r="Q2485" s="10" t="s">
        <v>8308</v>
      </c>
      <c r="R2485" t="s">
        <v>8310</v>
      </c>
      <c r="S2485" s="15">
        <f>(((I2485/60)/60)/24)+DATE(1970,1,1)</f>
        <v>41217.794976851852</v>
      </c>
    </row>
    <row r="2486" spans="1:19" ht="15.75" x14ac:dyDescent="0.25">
      <c r="A2486">
        <v>106</v>
      </c>
      <c r="B2486" s="3" t="s">
        <v>108</v>
      </c>
      <c r="C2486" s="3" t="s">
        <v>4217</v>
      </c>
      <c r="D2486" s="6">
        <v>5000</v>
      </c>
      <c r="E2486" s="8">
        <v>5025</v>
      </c>
      <c r="F2486" t="s">
        <v>8218</v>
      </c>
      <c r="G2486" t="s">
        <v>8223</v>
      </c>
      <c r="H2486" t="s">
        <v>8245</v>
      </c>
      <c r="I2486">
        <v>1333391901</v>
      </c>
      <c r="J2486">
        <v>1332182301</v>
      </c>
      <c r="K2486" t="b">
        <v>0</v>
      </c>
      <c r="L2486">
        <v>27</v>
      </c>
      <c r="M2486" t="b">
        <v>1</v>
      </c>
      <c r="N2486" t="s">
        <v>8264</v>
      </c>
      <c r="O2486">
        <f>ROUND(E2486/D2486*100,0)</f>
        <v>101</v>
      </c>
      <c r="P2486">
        <f>IFERROR(ROUND(E2486/L2486,2),0)</f>
        <v>186.11</v>
      </c>
      <c r="Q2486" s="10" t="s">
        <v>8308</v>
      </c>
      <c r="R2486" t="s">
        <v>8310</v>
      </c>
      <c r="S2486" s="15">
        <f>(((I2486/60)/60)/24)+DATE(1970,1,1)</f>
        <v>41001.776631944449</v>
      </c>
    </row>
    <row r="2487" spans="1:19" ht="60" x14ac:dyDescent="0.25">
      <c r="A2487">
        <v>112</v>
      </c>
      <c r="B2487" s="3" t="s">
        <v>114</v>
      </c>
      <c r="C2487" s="3" t="s">
        <v>4223</v>
      </c>
      <c r="D2487" s="6">
        <v>5000</v>
      </c>
      <c r="E2487" s="8">
        <v>5200</v>
      </c>
      <c r="F2487" t="s">
        <v>8218</v>
      </c>
      <c r="G2487" t="s">
        <v>8223</v>
      </c>
      <c r="H2487" t="s">
        <v>8245</v>
      </c>
      <c r="I2487">
        <v>1397354400</v>
      </c>
      <c r="J2487">
        <v>1395277318</v>
      </c>
      <c r="K2487" t="b">
        <v>0</v>
      </c>
      <c r="L2487">
        <v>81</v>
      </c>
      <c r="M2487" t="b">
        <v>1</v>
      </c>
      <c r="N2487" t="s">
        <v>8264</v>
      </c>
      <c r="O2487">
        <f>ROUND(E2487/D2487*100,0)</f>
        <v>104</v>
      </c>
      <c r="P2487">
        <f>IFERROR(ROUND(E2487/L2487,2),0)</f>
        <v>64.2</v>
      </c>
      <c r="Q2487" s="10" t="s">
        <v>8308</v>
      </c>
      <c r="R2487" t="s">
        <v>8310</v>
      </c>
      <c r="S2487" s="15">
        <f>(((I2487/60)/60)/24)+DATE(1970,1,1)</f>
        <v>41742.083333333336</v>
      </c>
    </row>
    <row r="2488" spans="1:19" ht="30" x14ac:dyDescent="0.25">
      <c r="A2488">
        <v>113</v>
      </c>
      <c r="B2488" s="3" t="s">
        <v>115</v>
      </c>
      <c r="C2488" s="3" t="s">
        <v>4224</v>
      </c>
      <c r="D2488" s="6">
        <v>5000</v>
      </c>
      <c r="E2488" s="8">
        <v>7050</v>
      </c>
      <c r="F2488" t="s">
        <v>8218</v>
      </c>
      <c r="G2488" t="s">
        <v>8223</v>
      </c>
      <c r="H2488" t="s">
        <v>8245</v>
      </c>
      <c r="I2488">
        <v>1312642800</v>
      </c>
      <c r="J2488">
        <v>1311963128</v>
      </c>
      <c r="K2488" t="b">
        <v>0</v>
      </c>
      <c r="L2488">
        <v>78</v>
      </c>
      <c r="M2488" t="b">
        <v>1</v>
      </c>
      <c r="N2488" t="s">
        <v>8264</v>
      </c>
      <c r="O2488">
        <f>ROUND(E2488/D2488*100,0)</f>
        <v>141</v>
      </c>
      <c r="P2488">
        <f>IFERROR(ROUND(E2488/L2488,2),0)</f>
        <v>90.38</v>
      </c>
      <c r="Q2488" s="10" t="s">
        <v>8308</v>
      </c>
      <c r="R2488" t="s">
        <v>8310</v>
      </c>
      <c r="S2488" s="15">
        <f>(((I2488/60)/60)/24)+DATE(1970,1,1)</f>
        <v>40761.625</v>
      </c>
    </row>
    <row r="2489" spans="1:19" ht="45" x14ac:dyDescent="0.25">
      <c r="A2489">
        <v>118</v>
      </c>
      <c r="B2489" s="3" t="s">
        <v>120</v>
      </c>
      <c r="C2489" s="3" t="s">
        <v>4229</v>
      </c>
      <c r="D2489" s="6">
        <v>5000</v>
      </c>
      <c r="E2489" s="8">
        <v>5651.58</v>
      </c>
      <c r="F2489" t="s">
        <v>8218</v>
      </c>
      <c r="G2489" t="s">
        <v>8223</v>
      </c>
      <c r="H2489" t="s">
        <v>8245</v>
      </c>
      <c r="I2489">
        <v>1311902236</v>
      </c>
      <c r="J2489">
        <v>1309310236</v>
      </c>
      <c r="K2489" t="b">
        <v>0</v>
      </c>
      <c r="L2489">
        <v>39</v>
      </c>
      <c r="M2489" t="b">
        <v>1</v>
      </c>
      <c r="N2489" t="s">
        <v>8264</v>
      </c>
      <c r="O2489">
        <f>ROUND(E2489/D2489*100,0)</f>
        <v>113</v>
      </c>
      <c r="P2489">
        <f>IFERROR(ROUND(E2489/L2489,2),0)</f>
        <v>144.91</v>
      </c>
      <c r="Q2489" s="10" t="s">
        <v>8308</v>
      </c>
      <c r="R2489" t="s">
        <v>8310</v>
      </c>
      <c r="S2489" s="15">
        <f>(((I2489/60)/60)/24)+DATE(1970,1,1)</f>
        <v>40753.053657407407</v>
      </c>
    </row>
    <row r="2490" spans="1:19" ht="60" x14ac:dyDescent="0.25">
      <c r="A2490">
        <v>245</v>
      </c>
      <c r="B2490" s="3" t="s">
        <v>246</v>
      </c>
      <c r="C2490" s="3" t="s">
        <v>4355</v>
      </c>
      <c r="D2490" s="6">
        <v>5000</v>
      </c>
      <c r="E2490" s="8">
        <v>5186</v>
      </c>
      <c r="F2490" t="s">
        <v>8218</v>
      </c>
      <c r="G2490" t="s">
        <v>8223</v>
      </c>
      <c r="H2490" t="s">
        <v>8245</v>
      </c>
      <c r="I2490">
        <v>1345079785</v>
      </c>
      <c r="J2490">
        <v>1342487785</v>
      </c>
      <c r="K2490" t="b">
        <v>1</v>
      </c>
      <c r="L2490">
        <v>96</v>
      </c>
      <c r="M2490" t="b">
        <v>1</v>
      </c>
      <c r="N2490" t="s">
        <v>8267</v>
      </c>
      <c r="O2490">
        <f>ROUND(E2490/D2490*100,0)</f>
        <v>104</v>
      </c>
      <c r="P2490">
        <f>IFERROR(ROUND(E2490/L2490,2),0)</f>
        <v>54.02</v>
      </c>
      <c r="Q2490" s="10" t="s">
        <v>8308</v>
      </c>
      <c r="R2490" t="s">
        <v>8313</v>
      </c>
      <c r="S2490" s="15">
        <f>(((I2490/60)/60)/24)+DATE(1970,1,1)</f>
        <v>41137.053067129629</v>
      </c>
    </row>
    <row r="2491" spans="1:19" ht="45" x14ac:dyDescent="0.25">
      <c r="A2491">
        <v>246</v>
      </c>
      <c r="B2491" s="3" t="s">
        <v>247</v>
      </c>
      <c r="C2491" s="3" t="s">
        <v>4356</v>
      </c>
      <c r="D2491" s="6">
        <v>5000</v>
      </c>
      <c r="E2491" s="8">
        <v>15273</v>
      </c>
      <c r="F2491" t="s">
        <v>8218</v>
      </c>
      <c r="G2491" t="s">
        <v>8223</v>
      </c>
      <c r="H2491" t="s">
        <v>8245</v>
      </c>
      <c r="I2491">
        <v>1292665405</v>
      </c>
      <c r="J2491">
        <v>1288341805</v>
      </c>
      <c r="K2491" t="b">
        <v>1</v>
      </c>
      <c r="L2491">
        <v>223</v>
      </c>
      <c r="M2491" t="b">
        <v>1</v>
      </c>
      <c r="N2491" t="s">
        <v>8267</v>
      </c>
      <c r="O2491">
        <f>ROUND(E2491/D2491*100,0)</f>
        <v>305</v>
      </c>
      <c r="P2491">
        <f>IFERROR(ROUND(E2491/L2491,2),0)</f>
        <v>68.489999999999995</v>
      </c>
      <c r="Q2491" s="10" t="s">
        <v>8308</v>
      </c>
      <c r="R2491" t="s">
        <v>8313</v>
      </c>
      <c r="S2491" s="15">
        <f>(((I2491/60)/60)/24)+DATE(1970,1,1)</f>
        <v>40530.405150462961</v>
      </c>
    </row>
    <row r="2492" spans="1:19" ht="60" x14ac:dyDescent="0.25">
      <c r="A2492">
        <v>247</v>
      </c>
      <c r="B2492" s="3" t="s">
        <v>248</v>
      </c>
      <c r="C2492" s="3" t="s">
        <v>4357</v>
      </c>
      <c r="D2492" s="6">
        <v>5000</v>
      </c>
      <c r="E2492" s="8">
        <v>6705</v>
      </c>
      <c r="F2492" t="s">
        <v>8218</v>
      </c>
      <c r="G2492" t="s">
        <v>8223</v>
      </c>
      <c r="H2492" t="s">
        <v>8245</v>
      </c>
      <c r="I2492">
        <v>1287200340</v>
      </c>
      <c r="J2492">
        <v>1284042614</v>
      </c>
      <c r="K2492" t="b">
        <v>1</v>
      </c>
      <c r="L2492">
        <v>62</v>
      </c>
      <c r="M2492" t="b">
        <v>1</v>
      </c>
      <c r="N2492" t="s">
        <v>8267</v>
      </c>
      <c r="O2492">
        <f>ROUND(E2492/D2492*100,0)</f>
        <v>134</v>
      </c>
      <c r="P2492">
        <f>IFERROR(ROUND(E2492/L2492,2),0)</f>
        <v>108.15</v>
      </c>
      <c r="Q2492" s="10" t="s">
        <v>8308</v>
      </c>
      <c r="R2492" t="s">
        <v>8313</v>
      </c>
      <c r="S2492" s="15">
        <f>(((I2492/60)/60)/24)+DATE(1970,1,1)</f>
        <v>40467.152083333334</v>
      </c>
    </row>
    <row r="2493" spans="1:19" ht="45" x14ac:dyDescent="0.25">
      <c r="A2493">
        <v>252</v>
      </c>
      <c r="B2493" s="3" t="s">
        <v>253</v>
      </c>
      <c r="C2493" s="3" t="s">
        <v>4362</v>
      </c>
      <c r="D2493" s="6">
        <v>5000</v>
      </c>
      <c r="E2493" s="8">
        <v>9228</v>
      </c>
      <c r="F2493" t="s">
        <v>8218</v>
      </c>
      <c r="G2493" t="s">
        <v>8223</v>
      </c>
      <c r="H2493" t="s">
        <v>8245</v>
      </c>
      <c r="I2493">
        <v>1275364740</v>
      </c>
      <c r="J2493">
        <v>1269878058</v>
      </c>
      <c r="K2493" t="b">
        <v>1</v>
      </c>
      <c r="L2493">
        <v>108</v>
      </c>
      <c r="M2493" t="b">
        <v>1</v>
      </c>
      <c r="N2493" t="s">
        <v>8267</v>
      </c>
      <c r="O2493">
        <f>ROUND(E2493/D2493*100,0)</f>
        <v>185</v>
      </c>
      <c r="P2493">
        <f>IFERROR(ROUND(E2493/L2493,2),0)</f>
        <v>85.44</v>
      </c>
      <c r="Q2493" s="10" t="s">
        <v>8308</v>
      </c>
      <c r="R2493" t="s">
        <v>8313</v>
      </c>
      <c r="S2493" s="15">
        <f>(((I2493/60)/60)/24)+DATE(1970,1,1)</f>
        <v>40330.165972222225</v>
      </c>
    </row>
    <row r="2494" spans="1:19" ht="60" x14ac:dyDescent="0.25">
      <c r="A2494">
        <v>264</v>
      </c>
      <c r="B2494" s="3" t="s">
        <v>265</v>
      </c>
      <c r="C2494" s="3" t="s">
        <v>4374</v>
      </c>
      <c r="D2494" s="6">
        <v>5000</v>
      </c>
      <c r="E2494" s="8">
        <v>5910</v>
      </c>
      <c r="F2494" t="s">
        <v>8218</v>
      </c>
      <c r="G2494" t="s">
        <v>8223</v>
      </c>
      <c r="H2494" t="s">
        <v>8245</v>
      </c>
      <c r="I2494">
        <v>1336747995</v>
      </c>
      <c r="J2494">
        <v>1334155995</v>
      </c>
      <c r="K2494" t="b">
        <v>1</v>
      </c>
      <c r="L2494">
        <v>91</v>
      </c>
      <c r="M2494" t="b">
        <v>1</v>
      </c>
      <c r="N2494" t="s">
        <v>8267</v>
      </c>
      <c r="O2494">
        <f>ROUND(E2494/D2494*100,0)</f>
        <v>118</v>
      </c>
      <c r="P2494">
        <f>IFERROR(ROUND(E2494/L2494,2),0)</f>
        <v>64.95</v>
      </c>
      <c r="Q2494" s="10" t="s">
        <v>8308</v>
      </c>
      <c r="R2494" t="s">
        <v>8313</v>
      </c>
      <c r="S2494" s="15">
        <f>(((I2494/60)/60)/24)+DATE(1970,1,1)</f>
        <v>41040.620312500003</v>
      </c>
    </row>
    <row r="2495" spans="1:19" ht="60" x14ac:dyDescent="0.25">
      <c r="A2495">
        <v>265</v>
      </c>
      <c r="B2495" s="3" t="s">
        <v>266</v>
      </c>
      <c r="C2495" s="3" t="s">
        <v>4375</v>
      </c>
      <c r="D2495" s="6">
        <v>5000</v>
      </c>
      <c r="E2495" s="8">
        <v>5555</v>
      </c>
      <c r="F2495" t="s">
        <v>8218</v>
      </c>
      <c r="G2495" t="s">
        <v>8223</v>
      </c>
      <c r="H2495" t="s">
        <v>8245</v>
      </c>
      <c r="I2495">
        <v>1273522560</v>
      </c>
      <c r="J2495">
        <v>1269928430</v>
      </c>
      <c r="K2495" t="b">
        <v>1</v>
      </c>
      <c r="L2495">
        <v>58</v>
      </c>
      <c r="M2495" t="b">
        <v>1</v>
      </c>
      <c r="N2495" t="s">
        <v>8267</v>
      </c>
      <c r="O2495">
        <f>ROUND(E2495/D2495*100,0)</f>
        <v>111</v>
      </c>
      <c r="P2495">
        <f>IFERROR(ROUND(E2495/L2495,2),0)</f>
        <v>95.78</v>
      </c>
      <c r="Q2495" s="10" t="s">
        <v>8308</v>
      </c>
      <c r="R2495" t="s">
        <v>8313</v>
      </c>
      <c r="S2495" s="15">
        <f>(((I2495/60)/60)/24)+DATE(1970,1,1)</f>
        <v>40308.844444444447</v>
      </c>
    </row>
    <row r="2496" spans="1:19" ht="60" x14ac:dyDescent="0.25">
      <c r="A2496">
        <v>268</v>
      </c>
      <c r="B2496" s="3" t="s">
        <v>269</v>
      </c>
      <c r="C2496" s="3" t="s">
        <v>4378</v>
      </c>
      <c r="D2496" s="6">
        <v>5000</v>
      </c>
      <c r="E2496" s="8">
        <v>5570</v>
      </c>
      <c r="F2496" t="s">
        <v>8218</v>
      </c>
      <c r="G2496" t="s">
        <v>8223</v>
      </c>
      <c r="H2496" t="s">
        <v>8245</v>
      </c>
      <c r="I2496">
        <v>1320640778</v>
      </c>
      <c r="J2496">
        <v>1316749178</v>
      </c>
      <c r="K2496" t="b">
        <v>1</v>
      </c>
      <c r="L2496">
        <v>111</v>
      </c>
      <c r="M2496" t="b">
        <v>1</v>
      </c>
      <c r="N2496" t="s">
        <v>8267</v>
      </c>
      <c r="O2496">
        <f>ROUND(E2496/D2496*100,0)</f>
        <v>111</v>
      </c>
      <c r="P2496">
        <f>IFERROR(ROUND(E2496/L2496,2),0)</f>
        <v>50.18</v>
      </c>
      <c r="Q2496" s="10" t="s">
        <v>8308</v>
      </c>
      <c r="R2496" t="s">
        <v>8313</v>
      </c>
      <c r="S2496" s="15">
        <f>(((I2496/60)/60)/24)+DATE(1970,1,1)</f>
        <v>40854.194189814814</v>
      </c>
    </row>
    <row r="2497" spans="1:19" ht="60" x14ac:dyDescent="0.25">
      <c r="A2497">
        <v>273</v>
      </c>
      <c r="B2497" s="3" t="s">
        <v>274</v>
      </c>
      <c r="C2497" s="3" t="s">
        <v>4383</v>
      </c>
      <c r="D2497" s="6">
        <v>5000</v>
      </c>
      <c r="E2497" s="8">
        <v>5388.79</v>
      </c>
      <c r="F2497" t="s">
        <v>8218</v>
      </c>
      <c r="G2497" t="s">
        <v>8223</v>
      </c>
      <c r="H2497" t="s">
        <v>8245</v>
      </c>
      <c r="I2497">
        <v>1309694266</v>
      </c>
      <c r="J2497">
        <v>1307102266</v>
      </c>
      <c r="K2497" t="b">
        <v>1</v>
      </c>
      <c r="L2497">
        <v>118</v>
      </c>
      <c r="M2497" t="b">
        <v>1</v>
      </c>
      <c r="N2497" t="s">
        <v>8267</v>
      </c>
      <c r="O2497">
        <f>ROUND(E2497/D2497*100,0)</f>
        <v>108</v>
      </c>
      <c r="P2497">
        <f>IFERROR(ROUND(E2497/L2497,2),0)</f>
        <v>45.67</v>
      </c>
      <c r="Q2497" s="10" t="s">
        <v>8308</v>
      </c>
      <c r="R2497" t="s">
        <v>8313</v>
      </c>
      <c r="S2497" s="15">
        <f>(((I2497/60)/60)/24)+DATE(1970,1,1)</f>
        <v>40727.498449074075</v>
      </c>
    </row>
    <row r="2498" spans="1:19" ht="45" x14ac:dyDescent="0.25">
      <c r="A2498">
        <v>291</v>
      </c>
      <c r="B2498" s="3" t="s">
        <v>292</v>
      </c>
      <c r="C2498" s="3" t="s">
        <v>4401</v>
      </c>
      <c r="D2498" s="6">
        <v>5000</v>
      </c>
      <c r="E2498" s="8">
        <v>6001</v>
      </c>
      <c r="F2498" t="s">
        <v>8218</v>
      </c>
      <c r="G2498" t="s">
        <v>8223</v>
      </c>
      <c r="H2498" t="s">
        <v>8245</v>
      </c>
      <c r="I2498">
        <v>1367366460</v>
      </c>
      <c r="J2498">
        <v>1365791246</v>
      </c>
      <c r="K2498" t="b">
        <v>1</v>
      </c>
      <c r="L2498">
        <v>128</v>
      </c>
      <c r="M2498" t="b">
        <v>1</v>
      </c>
      <c r="N2498" t="s">
        <v>8267</v>
      </c>
      <c r="O2498">
        <f>ROUND(E2498/D2498*100,0)</f>
        <v>120</v>
      </c>
      <c r="P2498">
        <f>IFERROR(ROUND(E2498/L2498,2),0)</f>
        <v>46.88</v>
      </c>
      <c r="Q2498" s="10" t="s">
        <v>8308</v>
      </c>
      <c r="R2498" t="s">
        <v>8313</v>
      </c>
      <c r="S2498" s="15">
        <f>(((I2498/60)/60)/24)+DATE(1970,1,1)</f>
        <v>41395.000694444447</v>
      </c>
    </row>
    <row r="2499" spans="1:19" ht="90" x14ac:dyDescent="0.25">
      <c r="A2499">
        <v>294</v>
      </c>
      <c r="B2499" s="3" t="s">
        <v>295</v>
      </c>
      <c r="C2499" s="3" t="s">
        <v>4404</v>
      </c>
      <c r="D2499" s="6">
        <v>5000</v>
      </c>
      <c r="E2499" s="8">
        <v>5000</v>
      </c>
      <c r="F2499" t="s">
        <v>8218</v>
      </c>
      <c r="G2499" t="s">
        <v>8223</v>
      </c>
      <c r="H2499" t="s">
        <v>8245</v>
      </c>
      <c r="I2499">
        <v>1279555200</v>
      </c>
      <c r="J2499">
        <v>1276480894</v>
      </c>
      <c r="K2499" t="b">
        <v>1</v>
      </c>
      <c r="L2499">
        <v>50</v>
      </c>
      <c r="M2499" t="b">
        <v>1</v>
      </c>
      <c r="N2499" t="s">
        <v>8267</v>
      </c>
      <c r="O2499">
        <f>ROUND(E2499/D2499*100,0)</f>
        <v>100</v>
      </c>
      <c r="P2499">
        <f>IFERROR(ROUND(E2499/L2499,2),0)</f>
        <v>100</v>
      </c>
      <c r="Q2499" s="10" t="s">
        <v>8308</v>
      </c>
      <c r="R2499" t="s">
        <v>8313</v>
      </c>
      <c r="S2499" s="15">
        <f>(((I2499/60)/60)/24)+DATE(1970,1,1)</f>
        <v>40378.666666666664</v>
      </c>
    </row>
    <row r="2500" spans="1:19" ht="45" x14ac:dyDescent="0.25">
      <c r="A2500">
        <v>318</v>
      </c>
      <c r="B2500" s="3" t="s">
        <v>319</v>
      </c>
      <c r="C2500" s="3" t="s">
        <v>4428</v>
      </c>
      <c r="D2500" s="6">
        <v>5000</v>
      </c>
      <c r="E2500" s="8">
        <v>14166</v>
      </c>
      <c r="F2500" t="s">
        <v>8218</v>
      </c>
      <c r="G2500" t="s">
        <v>8223</v>
      </c>
      <c r="H2500" t="s">
        <v>8245</v>
      </c>
      <c r="I2500">
        <v>1364342151</v>
      </c>
      <c r="J2500">
        <v>1361753751</v>
      </c>
      <c r="K2500" t="b">
        <v>1</v>
      </c>
      <c r="L2500">
        <v>284</v>
      </c>
      <c r="M2500" t="b">
        <v>1</v>
      </c>
      <c r="N2500" t="s">
        <v>8267</v>
      </c>
      <c r="O2500">
        <f>ROUND(E2500/D2500*100,0)</f>
        <v>283</v>
      </c>
      <c r="P2500">
        <f>IFERROR(ROUND(E2500/L2500,2),0)</f>
        <v>49.88</v>
      </c>
      <c r="Q2500" s="10" t="s">
        <v>8308</v>
      </c>
      <c r="R2500" t="s">
        <v>8313</v>
      </c>
      <c r="S2500" s="15">
        <f>(((I2500/60)/60)/24)+DATE(1970,1,1)</f>
        <v>41359.997118055559</v>
      </c>
    </row>
    <row r="2501" spans="1:19" ht="60" x14ac:dyDescent="0.25">
      <c r="A2501">
        <v>319</v>
      </c>
      <c r="B2501" s="3" t="s">
        <v>320</v>
      </c>
      <c r="C2501" s="3" t="s">
        <v>4429</v>
      </c>
      <c r="D2501" s="6">
        <v>5000</v>
      </c>
      <c r="E2501" s="8">
        <v>5634</v>
      </c>
      <c r="F2501" t="s">
        <v>8218</v>
      </c>
      <c r="G2501" t="s">
        <v>8223</v>
      </c>
      <c r="H2501" t="s">
        <v>8245</v>
      </c>
      <c r="I2501">
        <v>1265097540</v>
      </c>
      <c r="J2501">
        <v>1257538029</v>
      </c>
      <c r="K2501" t="b">
        <v>1</v>
      </c>
      <c r="L2501">
        <v>51</v>
      </c>
      <c r="M2501" t="b">
        <v>1</v>
      </c>
      <c r="N2501" t="s">
        <v>8267</v>
      </c>
      <c r="O2501">
        <f>ROUND(E2501/D2501*100,0)</f>
        <v>113</v>
      </c>
      <c r="P2501">
        <f>IFERROR(ROUND(E2501/L2501,2),0)</f>
        <v>110.47</v>
      </c>
      <c r="Q2501" s="10" t="s">
        <v>8308</v>
      </c>
      <c r="R2501" t="s">
        <v>8313</v>
      </c>
      <c r="S2501" s="15">
        <f>(((I2501/60)/60)/24)+DATE(1970,1,1)</f>
        <v>40211.332638888889</v>
      </c>
    </row>
    <row r="2502" spans="1:19" ht="45" x14ac:dyDescent="0.25">
      <c r="A2502">
        <v>388</v>
      </c>
      <c r="B2502" s="3" t="s">
        <v>389</v>
      </c>
      <c r="C2502" s="3" t="s">
        <v>4498</v>
      </c>
      <c r="D2502" s="6">
        <v>5000</v>
      </c>
      <c r="E2502" s="8">
        <v>6308</v>
      </c>
      <c r="F2502" t="s">
        <v>8218</v>
      </c>
      <c r="G2502" t="s">
        <v>8223</v>
      </c>
      <c r="H2502" t="s">
        <v>8245</v>
      </c>
      <c r="I2502">
        <v>1469670580</v>
      </c>
      <c r="J2502">
        <v>1467078580</v>
      </c>
      <c r="K2502" t="b">
        <v>0</v>
      </c>
      <c r="L2502">
        <v>71</v>
      </c>
      <c r="M2502" t="b">
        <v>1</v>
      </c>
      <c r="N2502" t="s">
        <v>8267</v>
      </c>
      <c r="O2502">
        <f>ROUND(E2502/D2502*100,0)</f>
        <v>126</v>
      </c>
      <c r="P2502">
        <f>IFERROR(ROUND(E2502/L2502,2),0)</f>
        <v>88.85</v>
      </c>
      <c r="Q2502" s="10" t="s">
        <v>8308</v>
      </c>
      <c r="R2502" t="s">
        <v>8313</v>
      </c>
      <c r="S2502" s="15">
        <f>(((I2502/60)/60)/24)+DATE(1970,1,1)</f>
        <v>42579.076157407413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 s="15">
        <f>(((I2503/60)/60)/24)+DATE(1970,1,1)</f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 s="15">
        <f>(((I2504/60)/60)/24)+DATE(1970,1,1)</f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 s="15">
        <f>(((I2505/60)/60)/24)+DATE(1970,1,1)</f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 s="15">
        <f>(((I2506/60)/60)/24)+DATE(1970,1,1)</f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 s="15">
        <f>(((I2507/60)/60)/24)+DATE(1970,1,1)</f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 s="15">
        <f>(((I2508/60)/60)/24)+DATE(1970,1,1)</f>
        <v>42280.875</v>
      </c>
    </row>
    <row r="2509" spans="1:19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 s="15">
        <f>(((I2509/60)/60)/24)+DATE(1970,1,1)</f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 s="15">
        <f>(((I2510/60)/60)/24)+DATE(1970,1,1)</f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 s="15">
        <f>(((I2511/60)/60)/24)+DATE(1970,1,1)</f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 s="15">
        <f>(((I2512/60)/60)/24)+DATE(1970,1,1)</f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 s="15">
        <f>(((I2513/60)/60)/24)+DATE(1970,1,1)</f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 s="15">
        <f>(((I2514/60)/60)/24)+DATE(1970,1,1)</f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 s="15">
        <f>(((I2515/60)/60)/24)+DATE(1970,1,1)</f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 s="15">
        <f>(((I2516/60)/60)/24)+DATE(1970,1,1)</f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 s="15">
        <f>(((I2517/60)/60)/24)+DATE(1970,1,1)</f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 s="15">
        <f>(((I2518/60)/60)/24)+DATE(1970,1,1)</f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 s="15">
        <f>(((I2519/60)/60)/24)+DATE(1970,1,1)</f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 s="15">
        <f>(((I2520/60)/60)/24)+DATE(1970,1,1)</f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 s="15">
        <f>(((I2521/60)/60)/24)+DATE(1970,1,1)</f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 s="15">
        <f>(((I2522/60)/60)/24)+DATE(1970,1,1)</f>
        <v>42658.806249999994</v>
      </c>
    </row>
    <row r="2523" spans="1:19" ht="45" x14ac:dyDescent="0.25">
      <c r="A2523">
        <v>403</v>
      </c>
      <c r="B2523" s="3" t="s">
        <v>404</v>
      </c>
      <c r="C2523" s="3" t="s">
        <v>4513</v>
      </c>
      <c r="D2523" s="6">
        <v>5000</v>
      </c>
      <c r="E2523" s="8">
        <v>5263</v>
      </c>
      <c r="F2523" t="s">
        <v>8218</v>
      </c>
      <c r="G2523" t="s">
        <v>8223</v>
      </c>
      <c r="H2523" t="s">
        <v>8245</v>
      </c>
      <c r="I2523">
        <v>1312960080</v>
      </c>
      <c r="J2523">
        <v>1308900441</v>
      </c>
      <c r="K2523" t="b">
        <v>0</v>
      </c>
      <c r="L2523">
        <v>70</v>
      </c>
      <c r="M2523" t="b">
        <v>1</v>
      </c>
      <c r="N2523" t="s">
        <v>8267</v>
      </c>
      <c r="O2523">
        <f>ROUND(E2523/D2523*100,0)</f>
        <v>105</v>
      </c>
      <c r="P2523">
        <f>IFERROR(ROUND(E2523/L2523,2),0)</f>
        <v>75.19</v>
      </c>
      <c r="Q2523" s="10" t="s">
        <v>8308</v>
      </c>
      <c r="R2523" t="s">
        <v>8313</v>
      </c>
      <c r="S2523" s="15">
        <f>(((I2523/60)/60)/24)+DATE(1970,1,1)</f>
        <v>40765.297222222223</v>
      </c>
    </row>
    <row r="2524" spans="1:19" ht="60" x14ac:dyDescent="0.25">
      <c r="A2524">
        <v>520</v>
      </c>
      <c r="B2524" s="3" t="s">
        <v>521</v>
      </c>
      <c r="C2524" s="3" t="s">
        <v>4630</v>
      </c>
      <c r="D2524" s="6">
        <v>5000</v>
      </c>
      <c r="E2524" s="8">
        <v>5105</v>
      </c>
      <c r="F2524" t="s">
        <v>8218</v>
      </c>
      <c r="G2524" t="s">
        <v>8224</v>
      </c>
      <c r="H2524" t="s">
        <v>8246</v>
      </c>
      <c r="I2524">
        <v>1449766261</v>
      </c>
      <c r="J2524">
        <v>1447174261</v>
      </c>
      <c r="K2524" t="b">
        <v>0</v>
      </c>
      <c r="L2524">
        <v>34</v>
      </c>
      <c r="M2524" t="b">
        <v>1</v>
      </c>
      <c r="N2524" t="s">
        <v>8269</v>
      </c>
      <c r="O2524">
        <f>ROUND(E2524/D2524*100,0)</f>
        <v>102</v>
      </c>
      <c r="P2524">
        <f>IFERROR(ROUND(E2524/L2524,2),0)</f>
        <v>150.15</v>
      </c>
      <c r="Q2524" s="10" t="s">
        <v>8315</v>
      </c>
      <c r="R2524" t="s">
        <v>8316</v>
      </c>
      <c r="S2524" s="15">
        <f>(((I2524/60)/60)/24)+DATE(1970,1,1)</f>
        <v>42348.702094907407</v>
      </c>
    </row>
    <row r="2525" spans="1:19" ht="60" x14ac:dyDescent="0.25">
      <c r="A2525">
        <v>521</v>
      </c>
      <c r="B2525" s="3" t="s">
        <v>522</v>
      </c>
      <c r="C2525" s="3" t="s">
        <v>4631</v>
      </c>
      <c r="D2525" s="6">
        <v>5000</v>
      </c>
      <c r="E2525" s="8">
        <v>5232</v>
      </c>
      <c r="F2525" t="s">
        <v>8218</v>
      </c>
      <c r="G2525" t="s">
        <v>8223</v>
      </c>
      <c r="H2525" t="s">
        <v>8245</v>
      </c>
      <c r="I2525">
        <v>1477976340</v>
      </c>
      <c r="J2525">
        <v>1475460819</v>
      </c>
      <c r="K2525" t="b">
        <v>0</v>
      </c>
      <c r="L2525">
        <v>56</v>
      </c>
      <c r="M2525" t="b">
        <v>1</v>
      </c>
      <c r="N2525" t="s">
        <v>8269</v>
      </c>
      <c r="O2525">
        <f>ROUND(E2525/D2525*100,0)</f>
        <v>105</v>
      </c>
      <c r="P2525">
        <f>IFERROR(ROUND(E2525/L2525,2),0)</f>
        <v>93.43</v>
      </c>
      <c r="Q2525" s="10" t="s">
        <v>8315</v>
      </c>
      <c r="R2525" t="s">
        <v>8316</v>
      </c>
      <c r="S2525" s="15">
        <f>(((I2525/60)/60)/24)+DATE(1970,1,1)</f>
        <v>42675.207638888889</v>
      </c>
    </row>
    <row r="2526" spans="1:19" ht="60" x14ac:dyDescent="0.25">
      <c r="A2526">
        <v>523</v>
      </c>
      <c r="B2526" s="3" t="s">
        <v>524</v>
      </c>
      <c r="C2526" s="3" t="s">
        <v>4633</v>
      </c>
      <c r="D2526" s="6">
        <v>5000</v>
      </c>
      <c r="E2526" s="8">
        <v>6030</v>
      </c>
      <c r="F2526" t="s">
        <v>8218</v>
      </c>
      <c r="G2526" t="s">
        <v>8223</v>
      </c>
      <c r="H2526" t="s">
        <v>8245</v>
      </c>
      <c r="I2526">
        <v>1442805076</v>
      </c>
      <c r="J2526">
        <v>1440213076</v>
      </c>
      <c r="K2526" t="b">
        <v>0</v>
      </c>
      <c r="L2526">
        <v>84</v>
      </c>
      <c r="M2526" t="b">
        <v>1</v>
      </c>
      <c r="N2526" t="s">
        <v>8269</v>
      </c>
      <c r="O2526">
        <f>ROUND(E2526/D2526*100,0)</f>
        <v>121</v>
      </c>
      <c r="P2526">
        <f>IFERROR(ROUND(E2526/L2526,2),0)</f>
        <v>71.790000000000006</v>
      </c>
      <c r="Q2526" s="10" t="s">
        <v>8315</v>
      </c>
      <c r="R2526" t="s">
        <v>8316</v>
      </c>
      <c r="S2526" s="15">
        <f>(((I2526/60)/60)/24)+DATE(1970,1,1)</f>
        <v>42268.13282407407</v>
      </c>
    </row>
    <row r="2527" spans="1:19" ht="60" x14ac:dyDescent="0.25">
      <c r="A2527">
        <v>538</v>
      </c>
      <c r="B2527" s="3" t="s">
        <v>539</v>
      </c>
      <c r="C2527" s="3" t="s">
        <v>4648</v>
      </c>
      <c r="D2527" s="6">
        <v>5000</v>
      </c>
      <c r="E2527" s="8">
        <v>15121</v>
      </c>
      <c r="F2527" t="s">
        <v>8218</v>
      </c>
      <c r="G2527" t="s">
        <v>8223</v>
      </c>
      <c r="H2527" t="s">
        <v>8245</v>
      </c>
      <c r="I2527">
        <v>1463166263</v>
      </c>
      <c r="J2527">
        <v>1460574263</v>
      </c>
      <c r="K2527" t="b">
        <v>0</v>
      </c>
      <c r="L2527">
        <v>60</v>
      </c>
      <c r="M2527" t="b">
        <v>1</v>
      </c>
      <c r="N2527" t="s">
        <v>8269</v>
      </c>
      <c r="O2527">
        <f>ROUND(E2527/D2527*100,0)</f>
        <v>302</v>
      </c>
      <c r="P2527">
        <f>IFERROR(ROUND(E2527/L2527,2),0)</f>
        <v>252.02</v>
      </c>
      <c r="Q2527" s="10" t="s">
        <v>8315</v>
      </c>
      <c r="R2527" t="s">
        <v>8316</v>
      </c>
      <c r="S2527" s="15">
        <f>(((I2527/60)/60)/24)+DATE(1970,1,1)</f>
        <v>42503.794710648144</v>
      </c>
    </row>
    <row r="2528" spans="1:19" ht="60" x14ac:dyDescent="0.25">
      <c r="A2528">
        <v>656</v>
      </c>
      <c r="B2528" s="3" t="s">
        <v>657</v>
      </c>
      <c r="C2528" s="3" t="s">
        <v>4766</v>
      </c>
      <c r="D2528" s="6">
        <v>5000</v>
      </c>
      <c r="E2528" s="8">
        <v>10678</v>
      </c>
      <c r="F2528" t="s">
        <v>8218</v>
      </c>
      <c r="G2528" t="s">
        <v>8223</v>
      </c>
      <c r="H2528" t="s">
        <v>8245</v>
      </c>
      <c r="I2528">
        <v>1460917119</v>
      </c>
      <c r="J2528">
        <v>1455736719</v>
      </c>
      <c r="K2528" t="b">
        <v>0</v>
      </c>
      <c r="L2528">
        <v>87</v>
      </c>
      <c r="M2528" t="b">
        <v>1</v>
      </c>
      <c r="N2528" t="s">
        <v>8271</v>
      </c>
      <c r="O2528">
        <f>ROUND(E2528/D2528*100,0)</f>
        <v>214</v>
      </c>
      <c r="P2528">
        <f>IFERROR(ROUND(E2528/L2528,2),0)</f>
        <v>122.74</v>
      </c>
      <c r="Q2528" s="10" t="s">
        <v>8317</v>
      </c>
      <c r="R2528" t="s">
        <v>8319</v>
      </c>
      <c r="S2528" s="15">
        <f>(((I2528/60)/60)/24)+DATE(1970,1,1)</f>
        <v>42477.762951388882</v>
      </c>
    </row>
    <row r="2529" spans="1:19" ht="45" x14ac:dyDescent="0.25">
      <c r="A2529">
        <v>723</v>
      </c>
      <c r="B2529" s="3" t="s">
        <v>724</v>
      </c>
      <c r="C2529" s="3" t="s">
        <v>4833</v>
      </c>
      <c r="D2529" s="6">
        <v>5000</v>
      </c>
      <c r="E2529" s="8">
        <v>5469</v>
      </c>
      <c r="F2529" t="s">
        <v>8218</v>
      </c>
      <c r="G2529" t="s">
        <v>8223</v>
      </c>
      <c r="H2529" t="s">
        <v>8245</v>
      </c>
      <c r="I2529">
        <v>1438228740</v>
      </c>
      <c r="J2529">
        <v>1435606549</v>
      </c>
      <c r="K2529" t="b">
        <v>0</v>
      </c>
      <c r="L2529">
        <v>100</v>
      </c>
      <c r="M2529" t="b">
        <v>1</v>
      </c>
      <c r="N2529" t="s">
        <v>8272</v>
      </c>
      <c r="O2529">
        <f>ROUND(E2529/D2529*100,0)</f>
        <v>109</v>
      </c>
      <c r="P2529">
        <f>IFERROR(ROUND(E2529/L2529,2),0)</f>
        <v>54.69</v>
      </c>
      <c r="Q2529" s="10" t="s">
        <v>8320</v>
      </c>
      <c r="R2529" t="s">
        <v>8321</v>
      </c>
      <c r="S2529" s="15">
        <f>(((I2529/60)/60)/24)+DATE(1970,1,1)</f>
        <v>42215.165972222225</v>
      </c>
    </row>
    <row r="2530" spans="1:19" ht="45" x14ac:dyDescent="0.25">
      <c r="A2530">
        <v>731</v>
      </c>
      <c r="B2530" s="3" t="s">
        <v>732</v>
      </c>
      <c r="C2530" s="3" t="s">
        <v>4841</v>
      </c>
      <c r="D2530" s="6">
        <v>5000</v>
      </c>
      <c r="E2530" s="8">
        <v>6300</v>
      </c>
      <c r="F2530" t="s">
        <v>8218</v>
      </c>
      <c r="G2530" t="s">
        <v>8223</v>
      </c>
      <c r="H2530" t="s">
        <v>8245</v>
      </c>
      <c r="I2530">
        <v>1327212000</v>
      </c>
      <c r="J2530">
        <v>1322852747</v>
      </c>
      <c r="K2530" t="b">
        <v>0</v>
      </c>
      <c r="L2530">
        <v>71</v>
      </c>
      <c r="M2530" t="b">
        <v>1</v>
      </c>
      <c r="N2530" t="s">
        <v>8272</v>
      </c>
      <c r="O2530">
        <f>ROUND(E2530/D2530*100,0)</f>
        <v>126</v>
      </c>
      <c r="P2530">
        <f>IFERROR(ROUND(E2530/L2530,2),0)</f>
        <v>88.73</v>
      </c>
      <c r="Q2530" s="10" t="s">
        <v>8320</v>
      </c>
      <c r="R2530" t="s">
        <v>8321</v>
      </c>
      <c r="S2530" s="15">
        <f>(((I2530/60)/60)/24)+DATE(1970,1,1)</f>
        <v>40930.25</v>
      </c>
    </row>
    <row r="2531" spans="1:19" ht="60" x14ac:dyDescent="0.25">
      <c r="A2531">
        <v>737</v>
      </c>
      <c r="B2531" s="3" t="s">
        <v>738</v>
      </c>
      <c r="C2531" s="3" t="s">
        <v>4847</v>
      </c>
      <c r="D2531" s="6">
        <v>5000</v>
      </c>
      <c r="E2531" s="8">
        <v>6120</v>
      </c>
      <c r="F2531" t="s">
        <v>8218</v>
      </c>
      <c r="G2531" t="s">
        <v>8223</v>
      </c>
      <c r="H2531" t="s">
        <v>8245</v>
      </c>
      <c r="I2531">
        <v>1392408000</v>
      </c>
      <c r="J2531">
        <v>1390890987</v>
      </c>
      <c r="K2531" t="b">
        <v>0</v>
      </c>
      <c r="L2531">
        <v>108</v>
      </c>
      <c r="M2531" t="b">
        <v>1</v>
      </c>
      <c r="N2531" t="s">
        <v>8272</v>
      </c>
      <c r="O2531">
        <f>ROUND(E2531/D2531*100,0)</f>
        <v>122</v>
      </c>
      <c r="P2531">
        <f>IFERROR(ROUND(E2531/L2531,2),0)</f>
        <v>56.67</v>
      </c>
      <c r="Q2531" s="10" t="s">
        <v>8320</v>
      </c>
      <c r="R2531" t="s">
        <v>8321</v>
      </c>
      <c r="S2531" s="15">
        <f>(((I2531/60)/60)/24)+DATE(1970,1,1)</f>
        <v>41684.833333333336</v>
      </c>
    </row>
    <row r="2532" spans="1:19" ht="45" x14ac:dyDescent="0.25">
      <c r="A2532">
        <v>744</v>
      </c>
      <c r="B2532" s="3" t="s">
        <v>745</v>
      </c>
      <c r="C2532" s="3" t="s">
        <v>4854</v>
      </c>
      <c r="D2532" s="6">
        <v>5000</v>
      </c>
      <c r="E2532" s="8">
        <v>5116</v>
      </c>
      <c r="F2532" t="s">
        <v>8218</v>
      </c>
      <c r="G2532" t="s">
        <v>8223</v>
      </c>
      <c r="H2532" t="s">
        <v>8245</v>
      </c>
      <c r="I2532">
        <v>1355439503</v>
      </c>
      <c r="J2532">
        <v>1352847503</v>
      </c>
      <c r="K2532" t="b">
        <v>0</v>
      </c>
      <c r="L2532">
        <v>62</v>
      </c>
      <c r="M2532" t="b">
        <v>1</v>
      </c>
      <c r="N2532" t="s">
        <v>8272</v>
      </c>
      <c r="O2532">
        <f>ROUND(E2532/D2532*100,0)</f>
        <v>102</v>
      </c>
      <c r="P2532">
        <f>IFERROR(ROUND(E2532/L2532,2),0)</f>
        <v>82.52</v>
      </c>
      <c r="Q2532" s="10" t="s">
        <v>8320</v>
      </c>
      <c r="R2532" t="s">
        <v>8321</v>
      </c>
      <c r="S2532" s="15">
        <f>(((I2532/60)/60)/24)+DATE(1970,1,1)</f>
        <v>41256.95721064815</v>
      </c>
    </row>
    <row r="2533" spans="1:19" ht="60" x14ac:dyDescent="0.25">
      <c r="A2533">
        <v>752</v>
      </c>
      <c r="B2533" s="3" t="s">
        <v>753</v>
      </c>
      <c r="C2533" s="3" t="s">
        <v>4862</v>
      </c>
      <c r="D2533" s="6">
        <v>5000</v>
      </c>
      <c r="E2533" s="8">
        <v>5585</v>
      </c>
      <c r="F2533" t="s">
        <v>8218</v>
      </c>
      <c r="G2533" t="s">
        <v>8225</v>
      </c>
      <c r="H2533" t="s">
        <v>8247</v>
      </c>
      <c r="I2533">
        <v>1476615600</v>
      </c>
      <c r="J2533">
        <v>1474884417</v>
      </c>
      <c r="K2533" t="b">
        <v>0</v>
      </c>
      <c r="L2533">
        <v>105</v>
      </c>
      <c r="M2533" t="b">
        <v>1</v>
      </c>
      <c r="N2533" t="s">
        <v>8272</v>
      </c>
      <c r="O2533">
        <f>ROUND(E2533/D2533*100,0)</f>
        <v>112</v>
      </c>
      <c r="P2533">
        <f>IFERROR(ROUND(E2533/L2533,2),0)</f>
        <v>53.19</v>
      </c>
      <c r="Q2533" s="10" t="s">
        <v>8320</v>
      </c>
      <c r="R2533" t="s">
        <v>8321</v>
      </c>
      <c r="S2533" s="15">
        <f>(((I2533/60)/60)/24)+DATE(1970,1,1)</f>
        <v>42659.458333333328</v>
      </c>
    </row>
    <row r="2534" spans="1:19" ht="45" x14ac:dyDescent="0.25">
      <c r="A2534">
        <v>759</v>
      </c>
      <c r="B2534" s="3" t="s">
        <v>760</v>
      </c>
      <c r="C2534" s="3" t="s">
        <v>4869</v>
      </c>
      <c r="D2534" s="6">
        <v>5000</v>
      </c>
      <c r="E2534" s="8">
        <v>5096</v>
      </c>
      <c r="F2534" t="s">
        <v>8218</v>
      </c>
      <c r="G2534" t="s">
        <v>8224</v>
      </c>
      <c r="H2534" t="s">
        <v>8246</v>
      </c>
      <c r="I2534">
        <v>1404892539</v>
      </c>
      <c r="J2534">
        <v>1401436539</v>
      </c>
      <c r="K2534" t="b">
        <v>0</v>
      </c>
      <c r="L2534">
        <v>99</v>
      </c>
      <c r="M2534" t="b">
        <v>1</v>
      </c>
      <c r="N2534" t="s">
        <v>8272</v>
      </c>
      <c r="O2534">
        <f>ROUND(E2534/D2534*100,0)</f>
        <v>102</v>
      </c>
      <c r="P2534">
        <f>IFERROR(ROUND(E2534/L2534,2),0)</f>
        <v>51.47</v>
      </c>
      <c r="Q2534" s="10" t="s">
        <v>8320</v>
      </c>
      <c r="R2534" t="s">
        <v>8321</v>
      </c>
      <c r="S2534" s="15">
        <f>(((I2534/60)/60)/24)+DATE(1970,1,1)</f>
        <v>41829.330312500002</v>
      </c>
    </row>
    <row r="2535" spans="1:19" ht="45" x14ac:dyDescent="0.25">
      <c r="A2535">
        <v>786</v>
      </c>
      <c r="B2535" s="3" t="s">
        <v>787</v>
      </c>
      <c r="C2535" s="3" t="s">
        <v>4896</v>
      </c>
      <c r="D2535" s="6">
        <v>5000</v>
      </c>
      <c r="E2535" s="8">
        <v>7140</v>
      </c>
      <c r="F2535" t="s">
        <v>8218</v>
      </c>
      <c r="G2535" t="s">
        <v>8223</v>
      </c>
      <c r="H2535" t="s">
        <v>8245</v>
      </c>
      <c r="I2535">
        <v>1336751220</v>
      </c>
      <c r="J2535">
        <v>1331774434</v>
      </c>
      <c r="K2535" t="b">
        <v>0</v>
      </c>
      <c r="L2535">
        <v>44</v>
      </c>
      <c r="M2535" t="b">
        <v>1</v>
      </c>
      <c r="N2535" t="s">
        <v>8274</v>
      </c>
      <c r="O2535">
        <f>ROUND(E2535/D2535*100,0)</f>
        <v>143</v>
      </c>
      <c r="P2535">
        <f>IFERROR(ROUND(E2535/L2535,2),0)</f>
        <v>162.27000000000001</v>
      </c>
      <c r="Q2535" s="10" t="s">
        <v>8323</v>
      </c>
      <c r="R2535" t="s">
        <v>8324</v>
      </c>
      <c r="S2535" s="15">
        <f>(((I2535/60)/60)/24)+DATE(1970,1,1)</f>
        <v>41040.657638888886</v>
      </c>
    </row>
    <row r="2536" spans="1:19" ht="60" x14ac:dyDescent="0.25">
      <c r="A2536">
        <v>799</v>
      </c>
      <c r="B2536" s="3" t="s">
        <v>800</v>
      </c>
      <c r="C2536" s="3" t="s">
        <v>4909</v>
      </c>
      <c r="D2536" s="6">
        <v>5000</v>
      </c>
      <c r="E2536" s="8">
        <v>5001</v>
      </c>
      <c r="F2536" t="s">
        <v>8218</v>
      </c>
      <c r="G2536" t="s">
        <v>8223</v>
      </c>
      <c r="H2536" t="s">
        <v>8245</v>
      </c>
      <c r="I2536">
        <v>1335542446</v>
      </c>
      <c r="J2536">
        <v>1332950446</v>
      </c>
      <c r="K2536" t="b">
        <v>0</v>
      </c>
      <c r="L2536">
        <v>28</v>
      </c>
      <c r="M2536" t="b">
        <v>1</v>
      </c>
      <c r="N2536" t="s">
        <v>8274</v>
      </c>
      <c r="O2536">
        <f>ROUND(E2536/D2536*100,0)</f>
        <v>100</v>
      </c>
      <c r="P2536">
        <f>IFERROR(ROUND(E2536/L2536,2),0)</f>
        <v>178.61</v>
      </c>
      <c r="Q2536" s="10" t="s">
        <v>8323</v>
      </c>
      <c r="R2536" t="s">
        <v>8324</v>
      </c>
      <c r="S2536" s="15">
        <f>(((I2536/60)/60)/24)+DATE(1970,1,1)</f>
        <v>41026.667199074072</v>
      </c>
    </row>
    <row r="2537" spans="1:19" ht="15.75" x14ac:dyDescent="0.25">
      <c r="A2537">
        <v>836</v>
      </c>
      <c r="B2537" s="3" t="s">
        <v>837</v>
      </c>
      <c r="C2537" s="3" t="s">
        <v>4946</v>
      </c>
      <c r="D2537" s="6">
        <v>5000</v>
      </c>
      <c r="E2537" s="8">
        <v>5046.5200000000004</v>
      </c>
      <c r="F2537" t="s">
        <v>8218</v>
      </c>
      <c r="G2537" t="s">
        <v>8223</v>
      </c>
      <c r="H2537" t="s">
        <v>8245</v>
      </c>
      <c r="I2537">
        <v>1381108918</v>
      </c>
      <c r="J2537">
        <v>1378516918</v>
      </c>
      <c r="K2537" t="b">
        <v>0</v>
      </c>
      <c r="L2537">
        <v>46</v>
      </c>
      <c r="M2537" t="b">
        <v>1</v>
      </c>
      <c r="N2537" t="s">
        <v>8274</v>
      </c>
      <c r="O2537">
        <f>ROUND(E2537/D2537*100,0)</f>
        <v>101</v>
      </c>
      <c r="P2537">
        <f>IFERROR(ROUND(E2537/L2537,2),0)</f>
        <v>109.71</v>
      </c>
      <c r="Q2537" s="10" t="s">
        <v>8323</v>
      </c>
      <c r="R2537" t="s">
        <v>8324</v>
      </c>
      <c r="S2537" s="15">
        <f>(((I2537/60)/60)/24)+DATE(1970,1,1)</f>
        <v>41554.056921296295</v>
      </c>
    </row>
    <row r="2538" spans="1:19" ht="45" x14ac:dyDescent="0.25">
      <c r="A2538">
        <v>839</v>
      </c>
      <c r="B2538" s="3" t="s">
        <v>840</v>
      </c>
      <c r="C2538" s="3" t="s">
        <v>4949</v>
      </c>
      <c r="D2538" s="6">
        <v>5000</v>
      </c>
      <c r="E2538" s="8">
        <v>5830.83</v>
      </c>
      <c r="F2538" t="s">
        <v>8218</v>
      </c>
      <c r="G2538" t="s">
        <v>8223</v>
      </c>
      <c r="H2538" t="s">
        <v>8245</v>
      </c>
      <c r="I2538">
        <v>1348337956</v>
      </c>
      <c r="J2538">
        <v>1345745956</v>
      </c>
      <c r="K2538" t="b">
        <v>0</v>
      </c>
      <c r="L2538">
        <v>96</v>
      </c>
      <c r="M2538" t="b">
        <v>1</v>
      </c>
      <c r="N2538" t="s">
        <v>8274</v>
      </c>
      <c r="O2538">
        <f>ROUND(E2538/D2538*100,0)</f>
        <v>117</v>
      </c>
      <c r="P2538">
        <f>IFERROR(ROUND(E2538/L2538,2),0)</f>
        <v>60.74</v>
      </c>
      <c r="Q2538" s="10" t="s">
        <v>8323</v>
      </c>
      <c r="R2538" t="s">
        <v>8324</v>
      </c>
      <c r="S2538" s="15">
        <f>(((I2538/60)/60)/24)+DATE(1970,1,1)</f>
        <v>41174.763379629629</v>
      </c>
    </row>
    <row r="2539" spans="1:19" ht="60" x14ac:dyDescent="0.25">
      <c r="A2539">
        <v>841</v>
      </c>
      <c r="B2539" s="3" t="s">
        <v>842</v>
      </c>
      <c r="C2539" s="3" t="s">
        <v>4951</v>
      </c>
      <c r="D2539" s="6">
        <v>5000</v>
      </c>
      <c r="E2539" s="8">
        <v>5066</v>
      </c>
      <c r="F2539" t="s">
        <v>8218</v>
      </c>
      <c r="G2539" t="s">
        <v>8223</v>
      </c>
      <c r="H2539" t="s">
        <v>8245</v>
      </c>
      <c r="I2539">
        <v>1415653663</v>
      </c>
      <c r="J2539">
        <v>1413058063</v>
      </c>
      <c r="K2539" t="b">
        <v>1</v>
      </c>
      <c r="L2539">
        <v>94</v>
      </c>
      <c r="M2539" t="b">
        <v>1</v>
      </c>
      <c r="N2539" t="s">
        <v>8275</v>
      </c>
      <c r="O2539">
        <f>ROUND(E2539/D2539*100,0)</f>
        <v>101</v>
      </c>
      <c r="P2539">
        <f>IFERROR(ROUND(E2539/L2539,2),0)</f>
        <v>53.89</v>
      </c>
      <c r="Q2539" s="10" t="s">
        <v>8323</v>
      </c>
      <c r="R2539" t="s">
        <v>8325</v>
      </c>
      <c r="S2539" s="15">
        <f>(((I2539/60)/60)/24)+DATE(1970,1,1)</f>
        <v>41953.88035879629</v>
      </c>
    </row>
    <row r="2540" spans="1:19" ht="45" x14ac:dyDescent="0.25">
      <c r="A2540">
        <v>845</v>
      </c>
      <c r="B2540" s="3" t="s">
        <v>846</v>
      </c>
      <c r="C2540" s="3" t="s">
        <v>4955</v>
      </c>
      <c r="D2540" s="6">
        <v>5000</v>
      </c>
      <c r="E2540" s="8">
        <v>6019.01</v>
      </c>
      <c r="F2540" t="s">
        <v>8218</v>
      </c>
      <c r="G2540" t="s">
        <v>8223</v>
      </c>
      <c r="H2540" t="s">
        <v>8245</v>
      </c>
      <c r="I2540">
        <v>1473047940</v>
      </c>
      <c r="J2540">
        <v>1469595396</v>
      </c>
      <c r="K2540" t="b">
        <v>0</v>
      </c>
      <c r="L2540">
        <v>177</v>
      </c>
      <c r="M2540" t="b">
        <v>1</v>
      </c>
      <c r="N2540" t="s">
        <v>8275</v>
      </c>
      <c r="O2540">
        <f>ROUND(E2540/D2540*100,0)</f>
        <v>120</v>
      </c>
      <c r="P2540">
        <f>IFERROR(ROUND(E2540/L2540,2),0)</f>
        <v>34.01</v>
      </c>
      <c r="Q2540" s="10" t="s">
        <v>8323</v>
      </c>
      <c r="R2540" t="s">
        <v>8325</v>
      </c>
      <c r="S2540" s="15">
        <f>(((I2540/60)/60)/24)+DATE(1970,1,1)</f>
        <v>42618.165972222225</v>
      </c>
    </row>
    <row r="2541" spans="1:19" ht="45" x14ac:dyDescent="0.25">
      <c r="A2541">
        <v>1034</v>
      </c>
      <c r="B2541" s="3" t="s">
        <v>1035</v>
      </c>
      <c r="C2541" s="3" t="s">
        <v>5144</v>
      </c>
      <c r="D2541" s="6">
        <v>5000</v>
      </c>
      <c r="E2541" s="8">
        <v>6500.09</v>
      </c>
      <c r="F2541" t="s">
        <v>8218</v>
      </c>
      <c r="G2541" t="s">
        <v>8223</v>
      </c>
      <c r="H2541" t="s">
        <v>8245</v>
      </c>
      <c r="I2541">
        <v>1470369540</v>
      </c>
      <c r="J2541">
        <v>1467604804</v>
      </c>
      <c r="K2541" t="b">
        <v>0</v>
      </c>
      <c r="L2541">
        <v>166</v>
      </c>
      <c r="M2541" t="b">
        <v>1</v>
      </c>
      <c r="N2541" t="s">
        <v>8278</v>
      </c>
      <c r="O2541">
        <f>ROUND(E2541/D2541*100,0)</f>
        <v>130</v>
      </c>
      <c r="P2541">
        <f>IFERROR(ROUND(E2541/L2541,2),0)</f>
        <v>39.159999999999997</v>
      </c>
      <c r="Q2541" s="10" t="s">
        <v>8323</v>
      </c>
      <c r="R2541" t="s">
        <v>8328</v>
      </c>
      <c r="S2541" s="15">
        <f>(((I2541/60)/60)/24)+DATE(1970,1,1)</f>
        <v>42587.165972222225</v>
      </c>
    </row>
    <row r="2542" spans="1:19" ht="60" x14ac:dyDescent="0.25">
      <c r="A2542">
        <v>1215</v>
      </c>
      <c r="B2542" s="3" t="s">
        <v>1216</v>
      </c>
      <c r="C2542" s="3" t="s">
        <v>5325</v>
      </c>
      <c r="D2542" s="6">
        <v>5000</v>
      </c>
      <c r="E2542" s="8">
        <v>39304.01</v>
      </c>
      <c r="F2542" t="s">
        <v>8218</v>
      </c>
      <c r="G2542" t="s">
        <v>8223</v>
      </c>
      <c r="H2542" t="s">
        <v>8245</v>
      </c>
      <c r="I2542">
        <v>1401487756</v>
      </c>
      <c r="J2542">
        <v>1398895756</v>
      </c>
      <c r="K2542" t="b">
        <v>0</v>
      </c>
      <c r="L2542">
        <v>549</v>
      </c>
      <c r="M2542" t="b">
        <v>1</v>
      </c>
      <c r="N2542" t="s">
        <v>8283</v>
      </c>
      <c r="O2542">
        <f>ROUND(E2542/D2542*100,0)</f>
        <v>786</v>
      </c>
      <c r="P2542">
        <f>IFERROR(ROUND(E2542/L2542,2),0)</f>
        <v>71.59</v>
      </c>
      <c r="Q2542" s="10" t="s">
        <v>8336</v>
      </c>
      <c r="R2542" t="s">
        <v>8337</v>
      </c>
      <c r="S2542" s="15">
        <f>(((I2542/60)/60)/24)+DATE(1970,1,1)</f>
        <v>41789.923101851848</v>
      </c>
    </row>
    <row r="2543" spans="1:19" ht="45" x14ac:dyDescent="0.25">
      <c r="A2543">
        <v>1249</v>
      </c>
      <c r="B2543" s="3" t="s">
        <v>1250</v>
      </c>
      <c r="C2543" s="3" t="s">
        <v>5359</v>
      </c>
      <c r="D2543" s="6">
        <v>5000</v>
      </c>
      <c r="E2543" s="8">
        <v>5222</v>
      </c>
      <c r="F2543" t="s">
        <v>8218</v>
      </c>
      <c r="G2543" t="s">
        <v>8223</v>
      </c>
      <c r="H2543" t="s">
        <v>8245</v>
      </c>
      <c r="I2543">
        <v>1341683211</v>
      </c>
      <c r="J2543">
        <v>1339091211</v>
      </c>
      <c r="K2543" t="b">
        <v>1</v>
      </c>
      <c r="L2543">
        <v>81</v>
      </c>
      <c r="M2543" t="b">
        <v>1</v>
      </c>
      <c r="N2543" t="s">
        <v>8274</v>
      </c>
      <c r="O2543">
        <f>ROUND(E2543/D2543*100,0)</f>
        <v>104</v>
      </c>
      <c r="P2543">
        <f>IFERROR(ROUND(E2543/L2543,2),0)</f>
        <v>64.47</v>
      </c>
      <c r="Q2543" s="10" t="s">
        <v>8323</v>
      </c>
      <c r="R2543" t="s">
        <v>8324</v>
      </c>
      <c r="S2543" s="15">
        <f>(((I2543/60)/60)/24)+DATE(1970,1,1)</f>
        <v>41097.74086805556</v>
      </c>
    </row>
    <row r="2544" spans="1:19" ht="60" x14ac:dyDescent="0.25">
      <c r="A2544">
        <v>1272</v>
      </c>
      <c r="B2544" s="3" t="s">
        <v>1273</v>
      </c>
      <c r="C2544" s="3" t="s">
        <v>5382</v>
      </c>
      <c r="D2544" s="6">
        <v>5000</v>
      </c>
      <c r="E2544" s="8">
        <v>5300</v>
      </c>
      <c r="F2544" t="s">
        <v>8218</v>
      </c>
      <c r="G2544" t="s">
        <v>8223</v>
      </c>
      <c r="H2544" t="s">
        <v>8245</v>
      </c>
      <c r="I2544">
        <v>1276574400</v>
      </c>
      <c r="J2544">
        <v>1270576379</v>
      </c>
      <c r="K2544" t="b">
        <v>1</v>
      </c>
      <c r="L2544">
        <v>28</v>
      </c>
      <c r="M2544" t="b">
        <v>1</v>
      </c>
      <c r="N2544" t="s">
        <v>8274</v>
      </c>
      <c r="O2544">
        <f>ROUND(E2544/D2544*100,0)</f>
        <v>106</v>
      </c>
      <c r="P2544">
        <f>IFERROR(ROUND(E2544/L2544,2),0)</f>
        <v>189.29</v>
      </c>
      <c r="Q2544" s="10" t="s">
        <v>8323</v>
      </c>
      <c r="R2544" t="s">
        <v>8324</v>
      </c>
      <c r="S2544" s="15">
        <f>(((I2544/60)/60)/24)+DATE(1970,1,1)</f>
        <v>40344.166666666664</v>
      </c>
    </row>
    <row r="2545" spans="1:19" ht="60" x14ac:dyDescent="0.25">
      <c r="A2545">
        <v>1349</v>
      </c>
      <c r="B2545" s="3" t="s">
        <v>1350</v>
      </c>
      <c r="C2545" s="3" t="s">
        <v>5459</v>
      </c>
      <c r="D2545" s="6">
        <v>5000</v>
      </c>
      <c r="E2545" s="8">
        <v>10210</v>
      </c>
      <c r="F2545" t="s">
        <v>8218</v>
      </c>
      <c r="G2545" t="s">
        <v>8228</v>
      </c>
      <c r="H2545" t="s">
        <v>8250</v>
      </c>
      <c r="I2545">
        <v>1450249140</v>
      </c>
      <c r="J2545">
        <v>1447055935</v>
      </c>
      <c r="K2545" t="b">
        <v>0</v>
      </c>
      <c r="L2545">
        <v>172</v>
      </c>
      <c r="M2545" t="b">
        <v>1</v>
      </c>
      <c r="N2545" t="s">
        <v>8272</v>
      </c>
      <c r="O2545">
        <f>ROUND(E2545/D2545*100,0)</f>
        <v>204</v>
      </c>
      <c r="P2545">
        <f>IFERROR(ROUND(E2545/L2545,2),0)</f>
        <v>59.36</v>
      </c>
      <c r="Q2545" s="10" t="s">
        <v>8320</v>
      </c>
      <c r="R2545" t="s">
        <v>8321</v>
      </c>
      <c r="S2545" s="15">
        <f>(((I2545/60)/60)/24)+DATE(1970,1,1)</f>
        <v>42354.290972222225</v>
      </c>
    </row>
    <row r="2546" spans="1:19" ht="60" x14ac:dyDescent="0.25">
      <c r="A2546">
        <v>1350</v>
      </c>
      <c r="B2546" s="3" t="s">
        <v>1351</v>
      </c>
      <c r="C2546" s="3" t="s">
        <v>5460</v>
      </c>
      <c r="D2546" s="6">
        <v>5000</v>
      </c>
      <c r="E2546" s="8">
        <v>5202.5</v>
      </c>
      <c r="F2546" t="s">
        <v>8218</v>
      </c>
      <c r="G2546" t="s">
        <v>8223</v>
      </c>
      <c r="H2546" t="s">
        <v>8245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8272</v>
      </c>
      <c r="O2546">
        <f>ROUND(E2546/D2546*100,0)</f>
        <v>104</v>
      </c>
      <c r="P2546">
        <f>IFERROR(ROUND(E2546/L2546,2),0)</f>
        <v>66.7</v>
      </c>
      <c r="Q2546" s="10" t="s">
        <v>8320</v>
      </c>
      <c r="R2546" t="s">
        <v>8321</v>
      </c>
      <c r="S2546" s="15">
        <f>(((I2546/60)/60)/24)+DATE(1970,1,1)</f>
        <v>42364.013124999998</v>
      </c>
    </row>
    <row r="2547" spans="1:19" ht="45" x14ac:dyDescent="0.25">
      <c r="A2547">
        <v>1367</v>
      </c>
      <c r="B2547" s="3" t="s">
        <v>1368</v>
      </c>
      <c r="C2547" s="3" t="s">
        <v>5477</v>
      </c>
      <c r="D2547" s="6">
        <v>5000</v>
      </c>
      <c r="E2547" s="8">
        <v>5713</v>
      </c>
      <c r="F2547" t="s">
        <v>8218</v>
      </c>
      <c r="G2547" t="s">
        <v>8223</v>
      </c>
      <c r="H2547" t="s">
        <v>8245</v>
      </c>
      <c r="I2547">
        <v>1447463050</v>
      </c>
      <c r="J2547">
        <v>1444867450</v>
      </c>
      <c r="K2547" t="b">
        <v>0</v>
      </c>
      <c r="L2547">
        <v>90</v>
      </c>
      <c r="M2547" t="b">
        <v>1</v>
      </c>
      <c r="N2547" t="s">
        <v>8274</v>
      </c>
      <c r="O2547">
        <f>ROUND(E2547/D2547*100,0)</f>
        <v>114</v>
      </c>
      <c r="P2547">
        <f>IFERROR(ROUND(E2547/L2547,2),0)</f>
        <v>63.48</v>
      </c>
      <c r="Q2547" s="10" t="s">
        <v>8323</v>
      </c>
      <c r="R2547" t="s">
        <v>8324</v>
      </c>
      <c r="S2547" s="15">
        <f>(((I2547/60)/60)/24)+DATE(1970,1,1)</f>
        <v>42322.044560185182</v>
      </c>
    </row>
    <row r="2548" spans="1:19" ht="45" x14ac:dyDescent="0.25">
      <c r="A2548">
        <v>1368</v>
      </c>
      <c r="B2548" s="3" t="s">
        <v>1369</v>
      </c>
      <c r="C2548" s="3" t="s">
        <v>5478</v>
      </c>
      <c r="D2548" s="6">
        <v>5000</v>
      </c>
      <c r="E2548" s="8">
        <v>5535</v>
      </c>
      <c r="F2548" t="s">
        <v>8218</v>
      </c>
      <c r="G2548" t="s">
        <v>8223</v>
      </c>
      <c r="H2548" t="s">
        <v>8245</v>
      </c>
      <c r="I2548">
        <v>1434342894</v>
      </c>
      <c r="J2548">
        <v>1432269294</v>
      </c>
      <c r="K2548" t="b">
        <v>0</v>
      </c>
      <c r="L2548">
        <v>87</v>
      </c>
      <c r="M2548" t="b">
        <v>1</v>
      </c>
      <c r="N2548" t="s">
        <v>8274</v>
      </c>
      <c r="O2548">
        <f>ROUND(E2548/D2548*100,0)</f>
        <v>111</v>
      </c>
      <c r="P2548">
        <f>IFERROR(ROUND(E2548/L2548,2),0)</f>
        <v>63.62</v>
      </c>
      <c r="Q2548" s="10" t="s">
        <v>8323</v>
      </c>
      <c r="R2548" t="s">
        <v>8324</v>
      </c>
      <c r="S2548" s="15">
        <f>(((I2548/60)/60)/24)+DATE(1970,1,1)</f>
        <v>42170.190902777773</v>
      </c>
    </row>
    <row r="2549" spans="1:19" ht="60" x14ac:dyDescent="0.25">
      <c r="A2549">
        <v>1381</v>
      </c>
      <c r="B2549" s="3" t="s">
        <v>1382</v>
      </c>
      <c r="C2549" s="3" t="s">
        <v>5491</v>
      </c>
      <c r="D2549" s="6">
        <v>5000</v>
      </c>
      <c r="E2549" s="8">
        <v>5355</v>
      </c>
      <c r="F2549" t="s">
        <v>8218</v>
      </c>
      <c r="G2549" t="s">
        <v>8223</v>
      </c>
      <c r="H2549" t="s">
        <v>8245</v>
      </c>
      <c r="I2549">
        <v>1482988125</v>
      </c>
      <c r="J2549">
        <v>1480396125</v>
      </c>
      <c r="K2549" t="b">
        <v>0</v>
      </c>
      <c r="L2549">
        <v>73</v>
      </c>
      <c r="M2549" t="b">
        <v>1</v>
      </c>
      <c r="N2549" t="s">
        <v>8274</v>
      </c>
      <c r="O2549">
        <f>ROUND(E2549/D2549*100,0)</f>
        <v>107</v>
      </c>
      <c r="P2549">
        <f>IFERROR(ROUND(E2549/L2549,2),0)</f>
        <v>73.36</v>
      </c>
      <c r="Q2549" s="10" t="s">
        <v>8323</v>
      </c>
      <c r="R2549" t="s">
        <v>8324</v>
      </c>
      <c r="S2549" s="15">
        <f>(((I2549/60)/60)/24)+DATE(1970,1,1)</f>
        <v>42733.214409722219</v>
      </c>
    </row>
    <row r="2550" spans="1:19" ht="60" x14ac:dyDescent="0.25">
      <c r="A2550">
        <v>1388</v>
      </c>
      <c r="B2550" s="3" t="s">
        <v>1389</v>
      </c>
      <c r="C2550" s="3" t="s">
        <v>5498</v>
      </c>
      <c r="D2550" s="6">
        <v>5000</v>
      </c>
      <c r="E2550" s="8">
        <v>6740.37</v>
      </c>
      <c r="F2550" t="s">
        <v>8218</v>
      </c>
      <c r="G2550" t="s">
        <v>8223</v>
      </c>
      <c r="H2550" t="s">
        <v>8245</v>
      </c>
      <c r="I2550">
        <v>1476720840</v>
      </c>
      <c r="J2550">
        <v>1474469117</v>
      </c>
      <c r="K2550" t="b">
        <v>0</v>
      </c>
      <c r="L2550">
        <v>112</v>
      </c>
      <c r="M2550" t="b">
        <v>1</v>
      </c>
      <c r="N2550" t="s">
        <v>8274</v>
      </c>
      <c r="O2550">
        <f>ROUND(E2550/D2550*100,0)</f>
        <v>135</v>
      </c>
      <c r="P2550">
        <f>IFERROR(ROUND(E2550/L2550,2),0)</f>
        <v>60.18</v>
      </c>
      <c r="Q2550" s="10" t="s">
        <v>8323</v>
      </c>
      <c r="R2550" t="s">
        <v>8324</v>
      </c>
      <c r="S2550" s="15">
        <f>(((I2550/60)/60)/24)+DATE(1970,1,1)</f>
        <v>42660.676388888889</v>
      </c>
    </row>
    <row r="2551" spans="1:19" ht="15.75" x14ac:dyDescent="0.25">
      <c r="A2551">
        <v>1464</v>
      </c>
      <c r="B2551" s="3" t="s">
        <v>1465</v>
      </c>
      <c r="C2551" s="3" t="s">
        <v>5574</v>
      </c>
      <c r="D2551" s="6">
        <v>5000</v>
      </c>
      <c r="E2551" s="8">
        <v>8160</v>
      </c>
      <c r="F2551" t="s">
        <v>8218</v>
      </c>
      <c r="G2551" t="s">
        <v>8223</v>
      </c>
      <c r="H2551" t="s">
        <v>8245</v>
      </c>
      <c r="I2551">
        <v>1361029958</v>
      </c>
      <c r="J2551">
        <v>1358437958</v>
      </c>
      <c r="K2551" t="b">
        <v>1</v>
      </c>
      <c r="L2551">
        <v>234</v>
      </c>
      <c r="M2551" t="b">
        <v>1</v>
      </c>
      <c r="N2551" t="s">
        <v>8286</v>
      </c>
      <c r="O2551">
        <f>ROUND(E2551/D2551*100,0)</f>
        <v>163</v>
      </c>
      <c r="P2551">
        <f>IFERROR(ROUND(E2551/L2551,2),0)</f>
        <v>34.869999999999997</v>
      </c>
      <c r="Q2551" s="10" t="s">
        <v>8320</v>
      </c>
      <c r="R2551" t="s">
        <v>8340</v>
      </c>
      <c r="S2551" s="15">
        <f>(((I2551/60)/60)/24)+DATE(1970,1,1)</f>
        <v>41321.661550925928</v>
      </c>
    </row>
    <row r="2552" spans="1:19" ht="60" x14ac:dyDescent="0.25">
      <c r="A2552">
        <v>1532</v>
      </c>
      <c r="B2552" s="3" t="s">
        <v>1533</v>
      </c>
      <c r="C2552" s="3" t="s">
        <v>5642</v>
      </c>
      <c r="D2552" s="6">
        <v>5000</v>
      </c>
      <c r="E2552" s="8">
        <v>24201</v>
      </c>
      <c r="F2552" t="s">
        <v>8218</v>
      </c>
      <c r="G2552" t="s">
        <v>8225</v>
      </c>
      <c r="H2552" t="s">
        <v>8247</v>
      </c>
      <c r="I2552">
        <v>1455548400</v>
      </c>
      <c r="J2552">
        <v>1453461865</v>
      </c>
      <c r="K2552" t="b">
        <v>1</v>
      </c>
      <c r="L2552">
        <v>294</v>
      </c>
      <c r="M2552" t="b">
        <v>1</v>
      </c>
      <c r="N2552" t="s">
        <v>8283</v>
      </c>
      <c r="O2552">
        <f>ROUND(E2552/D2552*100,0)</f>
        <v>484</v>
      </c>
      <c r="P2552">
        <f>IFERROR(ROUND(E2552/L2552,2),0)</f>
        <v>82.32</v>
      </c>
      <c r="Q2552" s="10" t="s">
        <v>8336</v>
      </c>
      <c r="R2552" t="s">
        <v>8337</v>
      </c>
      <c r="S2552" s="15">
        <f>(((I2552/60)/60)/24)+DATE(1970,1,1)</f>
        <v>42415.625</v>
      </c>
    </row>
    <row r="2553" spans="1:19" ht="60" x14ac:dyDescent="0.25">
      <c r="A2553">
        <v>1614</v>
      </c>
      <c r="B2553" s="3" t="s">
        <v>1615</v>
      </c>
      <c r="C2553" s="3" t="s">
        <v>5724</v>
      </c>
      <c r="D2553" s="6">
        <v>5000</v>
      </c>
      <c r="E2553" s="8">
        <v>5135</v>
      </c>
      <c r="F2553" t="s">
        <v>8218</v>
      </c>
      <c r="G2553" t="s">
        <v>8223</v>
      </c>
      <c r="H2553" t="s">
        <v>8245</v>
      </c>
      <c r="I2553">
        <v>1407085200</v>
      </c>
      <c r="J2553">
        <v>1401924769</v>
      </c>
      <c r="K2553" t="b">
        <v>0</v>
      </c>
      <c r="L2553">
        <v>77</v>
      </c>
      <c r="M2553" t="b">
        <v>1</v>
      </c>
      <c r="N2553" t="s">
        <v>8274</v>
      </c>
      <c r="O2553">
        <f>ROUND(E2553/D2553*100,0)</f>
        <v>103</v>
      </c>
      <c r="P2553">
        <f>IFERROR(ROUND(E2553/L2553,2),0)</f>
        <v>66.69</v>
      </c>
      <c r="Q2553" s="10" t="s">
        <v>8323</v>
      </c>
      <c r="R2553" t="s">
        <v>8324</v>
      </c>
      <c r="S2553" s="15">
        <f>(((I2553/60)/60)/24)+DATE(1970,1,1)</f>
        <v>41854.708333333336</v>
      </c>
    </row>
    <row r="2554" spans="1:19" ht="45" x14ac:dyDescent="0.25">
      <c r="A2554">
        <v>1621</v>
      </c>
      <c r="B2554" s="3" t="s">
        <v>1622</v>
      </c>
      <c r="C2554" s="3" t="s">
        <v>5731</v>
      </c>
      <c r="D2554" s="6">
        <v>5000</v>
      </c>
      <c r="E2554" s="8">
        <v>6060</v>
      </c>
      <c r="F2554" t="s">
        <v>8218</v>
      </c>
      <c r="G2554" t="s">
        <v>8223</v>
      </c>
      <c r="H2554" t="s">
        <v>8245</v>
      </c>
      <c r="I2554">
        <v>1338177540</v>
      </c>
      <c r="J2554">
        <v>1333550015</v>
      </c>
      <c r="K2554" t="b">
        <v>0</v>
      </c>
      <c r="L2554">
        <v>37</v>
      </c>
      <c r="M2554" t="b">
        <v>1</v>
      </c>
      <c r="N2554" t="s">
        <v>8274</v>
      </c>
      <c r="O2554">
        <f>ROUND(E2554/D2554*100,0)</f>
        <v>121</v>
      </c>
      <c r="P2554">
        <f>IFERROR(ROUND(E2554/L2554,2),0)</f>
        <v>163.78</v>
      </c>
      <c r="Q2554" s="10" t="s">
        <v>8323</v>
      </c>
      <c r="R2554" t="s">
        <v>8324</v>
      </c>
      <c r="S2554" s="15">
        <f>(((I2554/60)/60)/24)+DATE(1970,1,1)</f>
        <v>41057.165972222225</v>
      </c>
    </row>
    <row r="2555" spans="1:19" ht="30" x14ac:dyDescent="0.25">
      <c r="A2555">
        <v>1643</v>
      </c>
      <c r="B2555" s="3" t="s">
        <v>1644</v>
      </c>
      <c r="C2555" s="3" t="s">
        <v>5753</v>
      </c>
      <c r="D2555" s="6">
        <v>5000</v>
      </c>
      <c r="E2555" s="8">
        <v>6235</v>
      </c>
      <c r="F2555" t="s">
        <v>8218</v>
      </c>
      <c r="G2555" t="s">
        <v>8223</v>
      </c>
      <c r="H2555" t="s">
        <v>8245</v>
      </c>
      <c r="I2555">
        <v>1348516012</v>
      </c>
      <c r="J2555">
        <v>1345924012</v>
      </c>
      <c r="K2555" t="b">
        <v>0</v>
      </c>
      <c r="L2555">
        <v>37</v>
      </c>
      <c r="M2555" t="b">
        <v>1</v>
      </c>
      <c r="N2555" t="s">
        <v>8290</v>
      </c>
      <c r="O2555">
        <f>ROUND(E2555/D2555*100,0)</f>
        <v>125</v>
      </c>
      <c r="P2555">
        <f>IFERROR(ROUND(E2555/L2555,2),0)</f>
        <v>168.51</v>
      </c>
      <c r="Q2555" s="10" t="s">
        <v>8323</v>
      </c>
      <c r="R2555" t="s">
        <v>8344</v>
      </c>
      <c r="S2555" s="15">
        <f>(((I2555/60)/60)/24)+DATE(1970,1,1)</f>
        <v>41176.824212962965</v>
      </c>
    </row>
    <row r="2556" spans="1:19" ht="45" x14ac:dyDescent="0.25">
      <c r="A2556">
        <v>1645</v>
      </c>
      <c r="B2556" s="3" t="s">
        <v>1646</v>
      </c>
      <c r="C2556" s="3" t="s">
        <v>5755</v>
      </c>
      <c r="D2556" s="6">
        <v>5000</v>
      </c>
      <c r="E2556" s="8">
        <v>5540</v>
      </c>
      <c r="F2556" t="s">
        <v>8218</v>
      </c>
      <c r="G2556" t="s">
        <v>8223</v>
      </c>
      <c r="H2556" t="s">
        <v>8245</v>
      </c>
      <c r="I2556">
        <v>1379515740</v>
      </c>
      <c r="J2556">
        <v>1378306140</v>
      </c>
      <c r="K2556" t="b">
        <v>0</v>
      </c>
      <c r="L2556">
        <v>10</v>
      </c>
      <c r="M2556" t="b">
        <v>1</v>
      </c>
      <c r="N2556" t="s">
        <v>8290</v>
      </c>
      <c r="O2556">
        <f>ROUND(E2556/D2556*100,0)</f>
        <v>111</v>
      </c>
      <c r="P2556">
        <f>IFERROR(ROUND(E2556/L2556,2),0)</f>
        <v>554</v>
      </c>
      <c r="Q2556" s="10" t="s">
        <v>8323</v>
      </c>
      <c r="R2556" t="s">
        <v>8344</v>
      </c>
      <c r="S2556" s="15">
        <f>(((I2556/60)/60)/24)+DATE(1970,1,1)</f>
        <v>41535.617361111108</v>
      </c>
    </row>
    <row r="2557" spans="1:19" ht="45" x14ac:dyDescent="0.25">
      <c r="A2557">
        <v>1647</v>
      </c>
      <c r="B2557" s="3" t="s">
        <v>1648</v>
      </c>
      <c r="C2557" s="3" t="s">
        <v>5757</v>
      </c>
      <c r="D2557" s="6">
        <v>5000</v>
      </c>
      <c r="E2557" s="8">
        <v>5236</v>
      </c>
      <c r="F2557" t="s">
        <v>8218</v>
      </c>
      <c r="G2557" t="s">
        <v>8223</v>
      </c>
      <c r="H2557" t="s">
        <v>8245</v>
      </c>
      <c r="I2557">
        <v>1339235377</v>
      </c>
      <c r="J2557">
        <v>1336643377</v>
      </c>
      <c r="K2557" t="b">
        <v>0</v>
      </c>
      <c r="L2557">
        <v>46</v>
      </c>
      <c r="M2557" t="b">
        <v>1</v>
      </c>
      <c r="N2557" t="s">
        <v>8290</v>
      </c>
      <c r="O2557">
        <f>ROUND(E2557/D2557*100,0)</f>
        <v>105</v>
      </c>
      <c r="P2557">
        <f>IFERROR(ROUND(E2557/L2557,2),0)</f>
        <v>113.83</v>
      </c>
      <c r="Q2557" s="10" t="s">
        <v>8323</v>
      </c>
      <c r="R2557" t="s">
        <v>8344</v>
      </c>
      <c r="S2557" s="15">
        <f>(((I2557/60)/60)/24)+DATE(1970,1,1)</f>
        <v>41069.409456018519</v>
      </c>
    </row>
    <row r="2558" spans="1:19" ht="45" x14ac:dyDescent="0.25">
      <c r="A2558">
        <v>1653</v>
      </c>
      <c r="B2558" s="3" t="s">
        <v>1654</v>
      </c>
      <c r="C2558" s="3" t="s">
        <v>5763</v>
      </c>
      <c r="D2558" s="6">
        <v>5000</v>
      </c>
      <c r="E2558" s="8">
        <v>8711.52</v>
      </c>
      <c r="F2558" t="s">
        <v>8218</v>
      </c>
      <c r="G2558" t="s">
        <v>8223</v>
      </c>
      <c r="H2558" t="s">
        <v>8245</v>
      </c>
      <c r="I2558">
        <v>1303675296</v>
      </c>
      <c r="J2558">
        <v>1300996896</v>
      </c>
      <c r="K2558" t="b">
        <v>0</v>
      </c>
      <c r="L2558">
        <v>168</v>
      </c>
      <c r="M2558" t="b">
        <v>1</v>
      </c>
      <c r="N2558" t="s">
        <v>8290</v>
      </c>
      <c r="O2558">
        <f>ROUND(E2558/D2558*100,0)</f>
        <v>174</v>
      </c>
      <c r="P2558">
        <f>IFERROR(ROUND(E2558/L2558,2),0)</f>
        <v>51.85</v>
      </c>
      <c r="Q2558" s="10" t="s">
        <v>8323</v>
      </c>
      <c r="R2558" t="s">
        <v>8344</v>
      </c>
      <c r="S2558" s="15">
        <f>(((I2558/60)/60)/24)+DATE(1970,1,1)</f>
        <v>40657.834444444445</v>
      </c>
    </row>
    <row r="2559" spans="1:19" ht="60" x14ac:dyDescent="0.25">
      <c r="A2559">
        <v>1674</v>
      </c>
      <c r="B2559" s="3" t="s">
        <v>1675</v>
      </c>
      <c r="C2559" s="3" t="s">
        <v>5784</v>
      </c>
      <c r="D2559" s="6">
        <v>5000</v>
      </c>
      <c r="E2559" s="8">
        <v>10085</v>
      </c>
      <c r="F2559" t="s">
        <v>8218</v>
      </c>
      <c r="G2559" t="s">
        <v>8223</v>
      </c>
      <c r="H2559" t="s">
        <v>8245</v>
      </c>
      <c r="I2559">
        <v>1471503540</v>
      </c>
      <c r="J2559">
        <v>1468852306</v>
      </c>
      <c r="K2559" t="b">
        <v>0</v>
      </c>
      <c r="L2559">
        <v>113</v>
      </c>
      <c r="M2559" t="b">
        <v>1</v>
      </c>
      <c r="N2559" t="s">
        <v>8290</v>
      </c>
      <c r="O2559">
        <f>ROUND(E2559/D2559*100,0)</f>
        <v>202</v>
      </c>
      <c r="P2559">
        <f>IFERROR(ROUND(E2559/L2559,2),0)</f>
        <v>89.25</v>
      </c>
      <c r="Q2559" s="10" t="s">
        <v>8323</v>
      </c>
      <c r="R2559" t="s">
        <v>8344</v>
      </c>
      <c r="S2559" s="15">
        <f>(((I2559/60)/60)/24)+DATE(1970,1,1)</f>
        <v>42600.290972222225</v>
      </c>
    </row>
    <row r="2560" spans="1:19" ht="60" x14ac:dyDescent="0.25">
      <c r="A2560">
        <v>1750</v>
      </c>
      <c r="B2560" s="3" t="s">
        <v>1751</v>
      </c>
      <c r="C2560" s="3" t="s">
        <v>5860</v>
      </c>
      <c r="D2560" s="6">
        <v>5000</v>
      </c>
      <c r="E2560" s="8">
        <v>10081</v>
      </c>
      <c r="F2560" t="s">
        <v>8218</v>
      </c>
      <c r="G2560" t="s">
        <v>8223</v>
      </c>
      <c r="H2560" t="s">
        <v>8245</v>
      </c>
      <c r="I2560">
        <v>1461096304</v>
      </c>
      <c r="J2560">
        <v>1458936304</v>
      </c>
      <c r="K2560" t="b">
        <v>0</v>
      </c>
      <c r="L2560">
        <v>125</v>
      </c>
      <c r="M2560" t="b">
        <v>1</v>
      </c>
      <c r="N2560" t="s">
        <v>8283</v>
      </c>
      <c r="O2560">
        <f>ROUND(E2560/D2560*100,0)</f>
        <v>202</v>
      </c>
      <c r="P2560">
        <f>IFERROR(ROUND(E2560/L2560,2),0)</f>
        <v>80.650000000000006</v>
      </c>
      <c r="Q2560" s="10" t="s">
        <v>8336</v>
      </c>
      <c r="R2560" t="s">
        <v>8337</v>
      </c>
      <c r="S2560" s="15">
        <f>(((I2560/60)/60)/24)+DATE(1970,1,1)</f>
        <v>42479.836851851855</v>
      </c>
    </row>
    <row r="2561" spans="1:19" ht="45" x14ac:dyDescent="0.25">
      <c r="A2561">
        <v>1757</v>
      </c>
      <c r="B2561" s="3" t="s">
        <v>1758</v>
      </c>
      <c r="C2561" s="3" t="s">
        <v>5867</v>
      </c>
      <c r="D2561" s="6">
        <v>5000</v>
      </c>
      <c r="E2561" s="8">
        <v>5800</v>
      </c>
      <c r="F2561" t="s">
        <v>8218</v>
      </c>
      <c r="G2561" t="s">
        <v>8223</v>
      </c>
      <c r="H2561" t="s">
        <v>8245</v>
      </c>
      <c r="I2561">
        <v>1485631740</v>
      </c>
      <c r="J2561">
        <v>1483041083</v>
      </c>
      <c r="K2561" t="b">
        <v>0</v>
      </c>
      <c r="L2561">
        <v>14</v>
      </c>
      <c r="M2561" t="b">
        <v>1</v>
      </c>
      <c r="N2561" t="s">
        <v>8283</v>
      </c>
      <c r="O2561">
        <f>ROUND(E2561/D2561*100,0)</f>
        <v>116</v>
      </c>
      <c r="P2561">
        <f>IFERROR(ROUND(E2561/L2561,2),0)</f>
        <v>414.29</v>
      </c>
      <c r="Q2561" s="10" t="s">
        <v>8336</v>
      </c>
      <c r="R2561" t="s">
        <v>8337</v>
      </c>
      <c r="S2561" s="15">
        <f>(((I2561/60)/60)/24)+DATE(1970,1,1)</f>
        <v>42763.811805555553</v>
      </c>
    </row>
    <row r="2562" spans="1:19" ht="30" x14ac:dyDescent="0.25">
      <c r="A2562">
        <v>1759</v>
      </c>
      <c r="B2562" s="3" t="s">
        <v>1760</v>
      </c>
      <c r="C2562" s="3" t="s">
        <v>5869</v>
      </c>
      <c r="D2562" s="6">
        <v>5000</v>
      </c>
      <c r="E2562" s="8">
        <v>5330</v>
      </c>
      <c r="F2562" t="s">
        <v>8218</v>
      </c>
      <c r="G2562" t="s">
        <v>8223</v>
      </c>
      <c r="H2562" t="s">
        <v>8245</v>
      </c>
      <c r="I2562">
        <v>1427309629</v>
      </c>
      <c r="J2562">
        <v>1425585229</v>
      </c>
      <c r="K2562" t="b">
        <v>0</v>
      </c>
      <c r="L2562">
        <v>49</v>
      </c>
      <c r="M2562" t="b">
        <v>1</v>
      </c>
      <c r="N2562" t="s">
        <v>8283</v>
      </c>
      <c r="O2562">
        <f>ROUND(E2562/D2562*100,0)</f>
        <v>107</v>
      </c>
      <c r="P2562">
        <f>IFERROR(ROUND(E2562/L2562,2),0)</f>
        <v>108.78</v>
      </c>
      <c r="Q2562" s="10" t="s">
        <v>8336</v>
      </c>
      <c r="R2562" t="s">
        <v>8337</v>
      </c>
      <c r="S2562" s="15">
        <f>(((I2562/60)/60)/24)+DATE(1970,1,1)</f>
        <v>42088.787372685183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 s="15">
        <f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 s="15">
        <f>(((I2564/60)/60)/24)+DATE(1970,1,1)</f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 s="15">
        <f>(((I2565/60)/60)/24)+DATE(1970,1,1)</f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 s="15">
        <f>(((I2566/60)/60)/24)+DATE(1970,1,1)</f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 s="15">
        <f>(((I2567/60)/60)/24)+DATE(1970,1,1)</f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 s="15">
        <f>(((I2568/60)/60)/24)+DATE(1970,1,1)</f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 s="15">
        <f>(((I2569/60)/60)/24)+DATE(1970,1,1)</f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 s="15">
        <f>(((I2570/60)/60)/24)+DATE(1970,1,1)</f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 s="15">
        <f>(((I2571/60)/60)/24)+DATE(1970,1,1)</f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 s="15">
        <f>(((I2572/60)/60)/24)+DATE(1970,1,1)</f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 s="15">
        <f>(((I2573/60)/60)/24)+DATE(1970,1,1)</f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 s="15">
        <f>(((I2574/60)/60)/24)+DATE(1970,1,1)</f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5">
        <f>(((I2575/60)/60)/24)+DATE(1970,1,1)</f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 s="15">
        <f>(((I2576/60)/60)/24)+DATE(1970,1,1)</f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 s="15">
        <f>(((I2577/60)/60)/24)+DATE(1970,1,1)</f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 s="15">
        <f>(((I2578/60)/60)/24)+DATE(1970,1,1)</f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 s="15">
        <f>(((I2579/60)/60)/24)+DATE(1970,1,1)</f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5">
        <f>(((I2580/60)/60)/24)+DATE(1970,1,1)</f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 s="15">
        <f>(((I2581/60)/60)/24)+DATE(1970,1,1)</f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 s="15">
        <f>(((I2582/60)/60)/24)+DATE(1970,1,1)</f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 s="15">
        <f>(((I2583/60)/60)/24)+DATE(1970,1,1)</f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 s="15">
        <f>(((I2584/60)/60)/24)+DATE(1970,1,1)</f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8334</v>
      </c>
      <c r="R2585" t="s">
        <v>8335</v>
      </c>
      <c r="S2585" s="15">
        <f>(((I2585/60)/60)/24)+DATE(1970,1,1)</f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 s="15">
        <f>(((I2586/60)/60)/24)+DATE(1970,1,1)</f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 s="15">
        <f>(((I2587/60)/60)/24)+DATE(1970,1,1)</f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 s="15">
        <f>(((I2588/60)/60)/24)+DATE(1970,1,1)</f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 s="15">
        <f>(((I2589/60)/60)/24)+DATE(1970,1,1)</f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 s="15">
        <f>(((I2590/60)/60)/24)+DATE(1970,1,1)</f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 s="15">
        <f>(((I2591/60)/60)/24)+DATE(1970,1,1)</f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 s="15">
        <f>(((I2592/60)/60)/24)+DATE(1970,1,1)</f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 s="15">
        <f>(((I2593/60)/60)/24)+DATE(1970,1,1)</f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 s="15">
        <f>(((I2594/60)/60)/24)+DATE(1970,1,1)</f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 s="15">
        <f>(((I2595/60)/60)/24)+DATE(1970,1,1)</f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 s="15">
        <f>(((I2596/60)/60)/24)+DATE(1970,1,1)</f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 s="15">
        <f>(((I2597/60)/60)/24)+DATE(1970,1,1)</f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 s="15">
        <f>(((I2598/60)/60)/24)+DATE(1970,1,1)</f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 s="15">
        <f>(((I2599/60)/60)/24)+DATE(1970,1,1)</f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 s="15">
        <f>(((I2600/60)/60)/24)+DATE(1970,1,1)</f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 s="15">
        <f>(((I2601/60)/60)/24)+DATE(1970,1,1)</f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 s="15">
        <f>(((I2602/60)/60)/24)+DATE(1970,1,1)</f>
        <v>42454.858796296292</v>
      </c>
    </row>
    <row r="2603" spans="1:19" ht="60" x14ac:dyDescent="0.25">
      <c r="A2603">
        <v>1760</v>
      </c>
      <c r="B2603" s="3" t="s">
        <v>1761</v>
      </c>
      <c r="C2603" s="3" t="s">
        <v>5870</v>
      </c>
      <c r="D2603" s="6">
        <v>5000</v>
      </c>
      <c r="E2603" s="8">
        <v>8272</v>
      </c>
      <c r="F2603" t="s">
        <v>8218</v>
      </c>
      <c r="G2603" t="s">
        <v>8223</v>
      </c>
      <c r="H2603" t="s">
        <v>8245</v>
      </c>
      <c r="I2603">
        <v>1456416513</v>
      </c>
      <c r="J2603">
        <v>1454688513</v>
      </c>
      <c r="K2603" t="b">
        <v>0</v>
      </c>
      <c r="L2603">
        <v>102</v>
      </c>
      <c r="M2603" t="b">
        <v>1</v>
      </c>
      <c r="N2603" t="s">
        <v>8283</v>
      </c>
      <c r="O2603">
        <f>ROUND(E2603/D2603*100,0)</f>
        <v>165</v>
      </c>
      <c r="P2603">
        <f>IFERROR(ROUND(E2603/L2603,2),0)</f>
        <v>81.099999999999994</v>
      </c>
      <c r="Q2603" s="10" t="s">
        <v>8336</v>
      </c>
      <c r="R2603" t="s">
        <v>8337</v>
      </c>
      <c r="S2603" s="15">
        <f>(((I2603/60)/60)/24)+DATE(1970,1,1)</f>
        <v>42425.67260416667</v>
      </c>
    </row>
    <row r="2604" spans="1:19" ht="30" x14ac:dyDescent="0.25">
      <c r="A2604">
        <v>1836</v>
      </c>
      <c r="B2604" s="3" t="s">
        <v>1837</v>
      </c>
      <c r="C2604" s="3" t="s">
        <v>5946</v>
      </c>
      <c r="D2604" s="6">
        <v>5000</v>
      </c>
      <c r="E2604" s="8">
        <v>10017</v>
      </c>
      <c r="F2604" t="s">
        <v>8218</v>
      </c>
      <c r="G2604" t="s">
        <v>8223</v>
      </c>
      <c r="H2604" t="s">
        <v>8245</v>
      </c>
      <c r="I2604">
        <v>1361129129</v>
      </c>
      <c r="J2604">
        <v>1359660329</v>
      </c>
      <c r="K2604" t="b">
        <v>0</v>
      </c>
      <c r="L2604">
        <v>55</v>
      </c>
      <c r="M2604" t="b">
        <v>1</v>
      </c>
      <c r="N2604" t="s">
        <v>8274</v>
      </c>
      <c r="O2604">
        <f>ROUND(E2604/D2604*100,0)</f>
        <v>200</v>
      </c>
      <c r="P2604">
        <f>IFERROR(ROUND(E2604/L2604,2),0)</f>
        <v>182.13</v>
      </c>
      <c r="Q2604" s="10" t="s">
        <v>8323</v>
      </c>
      <c r="R2604" t="s">
        <v>8324</v>
      </c>
      <c r="S2604" s="15">
        <f>(((I2604/60)/60)/24)+DATE(1970,1,1)</f>
        <v>41322.809363425928</v>
      </c>
    </row>
    <row r="2605" spans="1:19" ht="60" x14ac:dyDescent="0.25">
      <c r="A2605">
        <v>1934</v>
      </c>
      <c r="B2605" s="3" t="s">
        <v>1935</v>
      </c>
      <c r="C2605" s="3" t="s">
        <v>6044</v>
      </c>
      <c r="D2605" s="6">
        <v>5000</v>
      </c>
      <c r="E2605" s="8">
        <v>6181</v>
      </c>
      <c r="F2605" t="s">
        <v>8218</v>
      </c>
      <c r="G2605" t="s">
        <v>8223</v>
      </c>
      <c r="H2605" t="s">
        <v>8245</v>
      </c>
      <c r="I2605">
        <v>1324789200</v>
      </c>
      <c r="J2605">
        <v>1321649321</v>
      </c>
      <c r="K2605" t="b">
        <v>0</v>
      </c>
      <c r="L2605">
        <v>77</v>
      </c>
      <c r="M2605" t="b">
        <v>1</v>
      </c>
      <c r="N2605" t="s">
        <v>8277</v>
      </c>
      <c r="O2605">
        <f>ROUND(E2605/D2605*100,0)</f>
        <v>124</v>
      </c>
      <c r="P2605">
        <f>IFERROR(ROUND(E2605/L2605,2),0)</f>
        <v>80.27</v>
      </c>
      <c r="Q2605" s="10" t="s">
        <v>8323</v>
      </c>
      <c r="R2605" t="s">
        <v>8327</v>
      </c>
      <c r="S2605" s="15">
        <f>(((I2605/60)/60)/24)+DATE(1970,1,1)</f>
        <v>40902.208333333336</v>
      </c>
    </row>
    <row r="2606" spans="1:19" ht="45" x14ac:dyDescent="0.25">
      <c r="A2606">
        <v>1965</v>
      </c>
      <c r="B2606" s="3" t="s">
        <v>1966</v>
      </c>
      <c r="C2606" s="3" t="s">
        <v>6075</v>
      </c>
      <c r="D2606" s="6">
        <v>5000</v>
      </c>
      <c r="E2606" s="8">
        <v>13114</v>
      </c>
      <c r="F2606" t="s">
        <v>8218</v>
      </c>
      <c r="G2606" t="s">
        <v>8223</v>
      </c>
      <c r="H2606" t="s">
        <v>8245</v>
      </c>
      <c r="I2606">
        <v>1326330000</v>
      </c>
      <c r="J2606">
        <v>1324433310</v>
      </c>
      <c r="K2606" t="b">
        <v>1</v>
      </c>
      <c r="L2606">
        <v>103</v>
      </c>
      <c r="M2606" t="b">
        <v>1</v>
      </c>
      <c r="N2606" t="s">
        <v>8293</v>
      </c>
      <c r="O2606">
        <f>ROUND(E2606/D2606*100,0)</f>
        <v>262</v>
      </c>
      <c r="P2606">
        <f>IFERROR(ROUND(E2606/L2606,2),0)</f>
        <v>127.32</v>
      </c>
      <c r="Q2606" s="10" t="s">
        <v>8317</v>
      </c>
      <c r="R2606" t="s">
        <v>8347</v>
      </c>
      <c r="S2606" s="15">
        <f>(((I2606/60)/60)/24)+DATE(1970,1,1)</f>
        <v>40920.041666666664</v>
      </c>
    </row>
    <row r="2607" spans="1:19" ht="45" x14ac:dyDescent="0.25">
      <c r="A2607">
        <v>1970</v>
      </c>
      <c r="B2607" s="3" t="s">
        <v>1971</v>
      </c>
      <c r="C2607" s="3" t="s">
        <v>6080</v>
      </c>
      <c r="D2607" s="6">
        <v>5000</v>
      </c>
      <c r="E2607" s="8">
        <v>56590</v>
      </c>
      <c r="F2607" t="s">
        <v>8218</v>
      </c>
      <c r="G2607" t="s">
        <v>8223</v>
      </c>
      <c r="H2607" t="s">
        <v>8245</v>
      </c>
      <c r="I2607">
        <v>1366429101</v>
      </c>
      <c r="J2607">
        <v>1361248701</v>
      </c>
      <c r="K2607" t="b">
        <v>1</v>
      </c>
      <c r="L2607">
        <v>701</v>
      </c>
      <c r="M2607" t="b">
        <v>1</v>
      </c>
      <c r="N2607" t="s">
        <v>8293</v>
      </c>
      <c r="O2607">
        <f>ROUND(E2607/D2607*100,0)</f>
        <v>1132</v>
      </c>
      <c r="P2607">
        <f>IFERROR(ROUND(E2607/L2607,2),0)</f>
        <v>80.73</v>
      </c>
      <c r="Q2607" s="10" t="s">
        <v>8317</v>
      </c>
      <c r="R2607" t="s">
        <v>8347</v>
      </c>
      <c r="S2607" s="15">
        <f>(((I2607/60)/60)/24)+DATE(1970,1,1)</f>
        <v>41384.151631944449</v>
      </c>
    </row>
    <row r="2608" spans="1:19" ht="45" x14ac:dyDescent="0.25">
      <c r="A2608">
        <v>2012</v>
      </c>
      <c r="B2608" s="3" t="s">
        <v>2013</v>
      </c>
      <c r="C2608" s="3" t="s">
        <v>6122</v>
      </c>
      <c r="D2608" s="6">
        <v>5000</v>
      </c>
      <c r="E2608" s="8">
        <v>11745</v>
      </c>
      <c r="F2608" t="s">
        <v>8218</v>
      </c>
      <c r="G2608" t="s">
        <v>8223</v>
      </c>
      <c r="H2608" t="s">
        <v>8245</v>
      </c>
      <c r="I2608">
        <v>1423165441</v>
      </c>
      <c r="J2608">
        <v>1420573441</v>
      </c>
      <c r="K2608" t="b">
        <v>1</v>
      </c>
      <c r="L2608">
        <v>183</v>
      </c>
      <c r="M2608" t="b">
        <v>1</v>
      </c>
      <c r="N2608" t="s">
        <v>8293</v>
      </c>
      <c r="O2608">
        <f>ROUND(E2608/D2608*100,0)</f>
        <v>235</v>
      </c>
      <c r="P2608">
        <f>IFERROR(ROUND(E2608/L2608,2),0)</f>
        <v>64.180000000000007</v>
      </c>
      <c r="Q2608" s="10" t="s">
        <v>8317</v>
      </c>
      <c r="R2608" t="s">
        <v>8347</v>
      </c>
      <c r="S2608" s="15">
        <f>(((I2608/60)/60)/24)+DATE(1970,1,1)</f>
        <v>42040.822233796294</v>
      </c>
    </row>
    <row r="2609" spans="1:19" ht="60" x14ac:dyDescent="0.25">
      <c r="A2609">
        <v>2021</v>
      </c>
      <c r="B2609" s="3" t="s">
        <v>2022</v>
      </c>
      <c r="C2609" s="3" t="s">
        <v>6131</v>
      </c>
      <c r="D2609" s="6">
        <v>5000</v>
      </c>
      <c r="E2609" s="8">
        <v>14055</v>
      </c>
      <c r="F2609" t="s">
        <v>8218</v>
      </c>
      <c r="G2609" t="s">
        <v>8223</v>
      </c>
      <c r="H2609" t="s">
        <v>8245</v>
      </c>
      <c r="I2609">
        <v>1411522897</v>
      </c>
      <c r="J2609">
        <v>1407634897</v>
      </c>
      <c r="K2609" t="b">
        <v>1</v>
      </c>
      <c r="L2609">
        <v>95</v>
      </c>
      <c r="M2609" t="b">
        <v>1</v>
      </c>
      <c r="N2609" t="s">
        <v>8293</v>
      </c>
      <c r="O2609">
        <f>ROUND(E2609/D2609*100,0)</f>
        <v>281</v>
      </c>
      <c r="P2609">
        <f>IFERROR(ROUND(E2609/L2609,2),0)</f>
        <v>147.94999999999999</v>
      </c>
      <c r="Q2609" s="10" t="s">
        <v>8317</v>
      </c>
      <c r="R2609" t="s">
        <v>8347</v>
      </c>
      <c r="S2609" s="15">
        <f>(((I2609/60)/60)/24)+DATE(1970,1,1)</f>
        <v>41906.070567129631</v>
      </c>
    </row>
    <row r="2610" spans="1:19" ht="60" x14ac:dyDescent="0.25">
      <c r="A2610">
        <v>2053</v>
      </c>
      <c r="B2610" s="3" t="s">
        <v>2054</v>
      </c>
      <c r="C2610" s="3" t="s">
        <v>6163</v>
      </c>
      <c r="D2610" s="6">
        <v>5000</v>
      </c>
      <c r="E2610" s="8">
        <v>5051</v>
      </c>
      <c r="F2610" t="s">
        <v>8218</v>
      </c>
      <c r="G2610" t="s">
        <v>8223</v>
      </c>
      <c r="H2610" t="s">
        <v>8245</v>
      </c>
      <c r="I2610">
        <v>1448466551</v>
      </c>
      <c r="J2610">
        <v>1445870951</v>
      </c>
      <c r="K2610" t="b">
        <v>0</v>
      </c>
      <c r="L2610">
        <v>121</v>
      </c>
      <c r="M2610" t="b">
        <v>1</v>
      </c>
      <c r="N2610" t="s">
        <v>8293</v>
      </c>
      <c r="O2610">
        <f>ROUND(E2610/D2610*100,0)</f>
        <v>101</v>
      </c>
      <c r="P2610">
        <f>IFERROR(ROUND(E2610/L2610,2),0)</f>
        <v>41.74</v>
      </c>
      <c r="Q2610" s="10" t="s">
        <v>8317</v>
      </c>
      <c r="R2610" t="s">
        <v>8347</v>
      </c>
      <c r="S2610" s="15">
        <f>(((I2610/60)/60)/24)+DATE(1970,1,1)</f>
        <v>42333.659155092595</v>
      </c>
    </row>
    <row r="2611" spans="1:19" ht="60" x14ac:dyDescent="0.25">
      <c r="A2611">
        <v>2061</v>
      </c>
      <c r="B2611" s="3" t="s">
        <v>2062</v>
      </c>
      <c r="C2611" s="3" t="s">
        <v>6171</v>
      </c>
      <c r="D2611" s="6">
        <v>5000</v>
      </c>
      <c r="E2611" s="8">
        <v>5396</v>
      </c>
      <c r="F2611" t="s">
        <v>8218</v>
      </c>
      <c r="G2611" t="s">
        <v>8223</v>
      </c>
      <c r="H2611" t="s">
        <v>8245</v>
      </c>
      <c r="I2611">
        <v>1483208454</v>
      </c>
      <c r="J2611">
        <v>1480616454</v>
      </c>
      <c r="K2611" t="b">
        <v>0</v>
      </c>
      <c r="L2611">
        <v>35</v>
      </c>
      <c r="M2611" t="b">
        <v>1</v>
      </c>
      <c r="N2611" t="s">
        <v>8293</v>
      </c>
      <c r="O2611">
        <f>ROUND(E2611/D2611*100,0)</f>
        <v>108</v>
      </c>
      <c r="P2611">
        <f>IFERROR(ROUND(E2611/L2611,2),0)</f>
        <v>154.16999999999999</v>
      </c>
      <c r="Q2611" s="10" t="s">
        <v>8317</v>
      </c>
      <c r="R2611" t="s">
        <v>8347</v>
      </c>
      <c r="S2611" s="15">
        <f>(((I2611/60)/60)/24)+DATE(1970,1,1)</f>
        <v>42735.764513888891</v>
      </c>
    </row>
    <row r="2612" spans="1:19" ht="60" x14ac:dyDescent="0.25">
      <c r="A2612">
        <v>2114</v>
      </c>
      <c r="B2612" s="3" t="s">
        <v>2115</v>
      </c>
      <c r="C2612" s="3" t="s">
        <v>6224</v>
      </c>
      <c r="D2612" s="6">
        <v>5000</v>
      </c>
      <c r="E2612" s="8">
        <v>5235</v>
      </c>
      <c r="F2612" t="s">
        <v>8218</v>
      </c>
      <c r="G2612" t="s">
        <v>8223</v>
      </c>
      <c r="H2612" t="s">
        <v>8245</v>
      </c>
      <c r="I2612">
        <v>1291870740</v>
      </c>
      <c r="J2612">
        <v>1286480070</v>
      </c>
      <c r="K2612" t="b">
        <v>0</v>
      </c>
      <c r="L2612">
        <v>147</v>
      </c>
      <c r="M2612" t="b">
        <v>1</v>
      </c>
      <c r="N2612" t="s">
        <v>8277</v>
      </c>
      <c r="O2612">
        <f>ROUND(E2612/D2612*100,0)</f>
        <v>105</v>
      </c>
      <c r="P2612">
        <f>IFERROR(ROUND(E2612/L2612,2),0)</f>
        <v>35.61</v>
      </c>
      <c r="Q2612" s="10" t="s">
        <v>8323</v>
      </c>
      <c r="R2612" t="s">
        <v>8327</v>
      </c>
      <c r="S2612" s="15">
        <f>(((I2612/60)/60)/24)+DATE(1970,1,1)</f>
        <v>40521.207638888889</v>
      </c>
    </row>
    <row r="2613" spans="1:19" ht="45" x14ac:dyDescent="0.25">
      <c r="A2613">
        <v>2176</v>
      </c>
      <c r="B2613" s="3" t="s">
        <v>2177</v>
      </c>
      <c r="C2613" s="3" t="s">
        <v>6286</v>
      </c>
      <c r="D2613" s="6">
        <v>5000</v>
      </c>
      <c r="E2613" s="8">
        <v>6301</v>
      </c>
      <c r="F2613" t="s">
        <v>8218</v>
      </c>
      <c r="G2613" t="s">
        <v>8223</v>
      </c>
      <c r="H2613" t="s">
        <v>8245</v>
      </c>
      <c r="I2613">
        <v>1430579509</v>
      </c>
      <c r="J2613">
        <v>1427987509</v>
      </c>
      <c r="K2613" t="b">
        <v>0</v>
      </c>
      <c r="L2613">
        <v>71</v>
      </c>
      <c r="M2613" t="b">
        <v>1</v>
      </c>
      <c r="N2613" t="s">
        <v>8274</v>
      </c>
      <c r="O2613">
        <f>ROUND(E2613/D2613*100,0)</f>
        <v>126</v>
      </c>
      <c r="P2613">
        <f>IFERROR(ROUND(E2613/L2613,2),0)</f>
        <v>88.75</v>
      </c>
      <c r="Q2613" s="10" t="s">
        <v>8323</v>
      </c>
      <c r="R2613" t="s">
        <v>8324</v>
      </c>
      <c r="S2613" s="15">
        <f>(((I2613/60)/60)/24)+DATE(1970,1,1)</f>
        <v>42126.633206018523</v>
      </c>
    </row>
    <row r="2614" spans="1:19" ht="45" x14ac:dyDescent="0.25">
      <c r="A2614">
        <v>2180</v>
      </c>
      <c r="B2614" s="3" t="s">
        <v>2181</v>
      </c>
      <c r="C2614" s="3" t="s">
        <v>6290</v>
      </c>
      <c r="D2614" s="6">
        <v>5000</v>
      </c>
      <c r="E2614" s="8">
        <v>5359.21</v>
      </c>
      <c r="F2614" t="s">
        <v>8218</v>
      </c>
      <c r="G2614" t="s">
        <v>8223</v>
      </c>
      <c r="H2614" t="s">
        <v>8245</v>
      </c>
      <c r="I2614">
        <v>1447434268</v>
      </c>
      <c r="J2614">
        <v>1443801868</v>
      </c>
      <c r="K2614" t="b">
        <v>0</v>
      </c>
      <c r="L2614">
        <v>78</v>
      </c>
      <c r="M2614" t="b">
        <v>1</v>
      </c>
      <c r="N2614" t="s">
        <v>8274</v>
      </c>
      <c r="O2614">
        <f>ROUND(E2614/D2614*100,0)</f>
        <v>107</v>
      </c>
      <c r="P2614">
        <f>IFERROR(ROUND(E2614/L2614,2),0)</f>
        <v>68.709999999999994</v>
      </c>
      <c r="Q2614" s="10" t="s">
        <v>8323</v>
      </c>
      <c r="R2614" t="s">
        <v>8324</v>
      </c>
      <c r="S2614" s="15">
        <f>(((I2614/60)/60)/24)+DATE(1970,1,1)</f>
        <v>42321.711435185185</v>
      </c>
    </row>
    <row r="2615" spans="1:19" ht="60" x14ac:dyDescent="0.25">
      <c r="A2615">
        <v>2185</v>
      </c>
      <c r="B2615" s="3" t="s">
        <v>2186</v>
      </c>
      <c r="C2615" s="3" t="s">
        <v>6295</v>
      </c>
      <c r="D2615" s="6">
        <v>5000</v>
      </c>
      <c r="E2615" s="8">
        <v>92848.5</v>
      </c>
      <c r="F2615" t="s">
        <v>8218</v>
      </c>
      <c r="G2615" t="s">
        <v>8224</v>
      </c>
      <c r="H2615" t="s">
        <v>8246</v>
      </c>
      <c r="I2615">
        <v>1364286239</v>
      </c>
      <c r="J2615">
        <v>1360830239</v>
      </c>
      <c r="K2615" t="b">
        <v>0</v>
      </c>
      <c r="L2615">
        <v>623</v>
      </c>
      <c r="M2615" t="b">
        <v>1</v>
      </c>
      <c r="N2615" t="s">
        <v>8295</v>
      </c>
      <c r="O2615">
        <f>ROUND(E2615/D2615*100,0)</f>
        <v>1857</v>
      </c>
      <c r="P2615">
        <f>IFERROR(ROUND(E2615/L2615,2),0)</f>
        <v>149.03</v>
      </c>
      <c r="Q2615" s="10" t="s">
        <v>8331</v>
      </c>
      <c r="R2615" t="s">
        <v>8349</v>
      </c>
      <c r="S2615" s="15">
        <f>(((I2615/60)/60)/24)+DATE(1970,1,1)</f>
        <v>41359.349988425929</v>
      </c>
    </row>
    <row r="2616" spans="1:19" ht="45" x14ac:dyDescent="0.25">
      <c r="A2616">
        <v>2232</v>
      </c>
      <c r="B2616" s="3" t="s">
        <v>2233</v>
      </c>
      <c r="C2616" s="3" t="s">
        <v>6342</v>
      </c>
      <c r="D2616" s="6">
        <v>5000</v>
      </c>
      <c r="E2616" s="8">
        <v>24790</v>
      </c>
      <c r="F2616" t="s">
        <v>8218</v>
      </c>
      <c r="G2616" t="s">
        <v>8223</v>
      </c>
      <c r="H2616" t="s">
        <v>8245</v>
      </c>
      <c r="I2616">
        <v>1405738800</v>
      </c>
      <c r="J2616">
        <v>1402945408</v>
      </c>
      <c r="K2616" t="b">
        <v>0</v>
      </c>
      <c r="L2616">
        <v>988</v>
      </c>
      <c r="M2616" t="b">
        <v>1</v>
      </c>
      <c r="N2616" t="s">
        <v>8295</v>
      </c>
      <c r="O2616">
        <f>ROUND(E2616/D2616*100,0)</f>
        <v>496</v>
      </c>
      <c r="P2616">
        <f>IFERROR(ROUND(E2616/L2616,2),0)</f>
        <v>25.09</v>
      </c>
      <c r="Q2616" s="10" t="s">
        <v>8331</v>
      </c>
      <c r="R2616" t="s">
        <v>8349</v>
      </c>
      <c r="S2616" s="15">
        <f>(((I2616/60)/60)/24)+DATE(1970,1,1)</f>
        <v>41839.125</v>
      </c>
    </row>
    <row r="2617" spans="1:19" ht="45" x14ac:dyDescent="0.25">
      <c r="A2617">
        <v>2240</v>
      </c>
      <c r="B2617" s="3" t="s">
        <v>2241</v>
      </c>
      <c r="C2617" s="3" t="s">
        <v>6350</v>
      </c>
      <c r="D2617" s="6">
        <v>5000</v>
      </c>
      <c r="E2617" s="8">
        <v>13534</v>
      </c>
      <c r="F2617" t="s">
        <v>8218</v>
      </c>
      <c r="G2617" t="s">
        <v>8223</v>
      </c>
      <c r="H2617" t="s">
        <v>8245</v>
      </c>
      <c r="I2617">
        <v>1461354544</v>
      </c>
      <c r="J2617">
        <v>1458762544</v>
      </c>
      <c r="K2617" t="b">
        <v>0</v>
      </c>
      <c r="L2617">
        <v>96</v>
      </c>
      <c r="M2617" t="b">
        <v>1</v>
      </c>
      <c r="N2617" t="s">
        <v>8295</v>
      </c>
      <c r="O2617">
        <f>ROUND(E2617/D2617*100,0)</f>
        <v>271</v>
      </c>
      <c r="P2617">
        <f>IFERROR(ROUND(E2617/L2617,2),0)</f>
        <v>140.97999999999999</v>
      </c>
      <c r="Q2617" s="10" t="s">
        <v>8331</v>
      </c>
      <c r="R2617" t="s">
        <v>8349</v>
      </c>
      <c r="S2617" s="15">
        <f>(((I2617/60)/60)/24)+DATE(1970,1,1)</f>
        <v>42482.825740740736</v>
      </c>
    </row>
    <row r="2618" spans="1:19" ht="45" x14ac:dyDescent="0.25">
      <c r="A2618">
        <v>2244</v>
      </c>
      <c r="B2618" s="3" t="s">
        <v>2245</v>
      </c>
      <c r="C2618" s="3" t="s">
        <v>6354</v>
      </c>
      <c r="D2618" s="6">
        <v>5000</v>
      </c>
      <c r="E2618" s="8">
        <v>18851</v>
      </c>
      <c r="F2618" t="s">
        <v>8218</v>
      </c>
      <c r="G2618" t="s">
        <v>8223</v>
      </c>
      <c r="H2618" t="s">
        <v>8245</v>
      </c>
      <c r="I2618">
        <v>1476649800</v>
      </c>
      <c r="J2618">
        <v>1475609946</v>
      </c>
      <c r="K2618" t="b">
        <v>0</v>
      </c>
      <c r="L2618">
        <v>290</v>
      </c>
      <c r="M2618" t="b">
        <v>1</v>
      </c>
      <c r="N2618" t="s">
        <v>8295</v>
      </c>
      <c r="O2618">
        <f>ROUND(E2618/D2618*100,0)</f>
        <v>377</v>
      </c>
      <c r="P2618">
        <f>IFERROR(ROUND(E2618/L2618,2),0)</f>
        <v>65</v>
      </c>
      <c r="Q2618" s="10" t="s">
        <v>8331</v>
      </c>
      <c r="R2618" t="s">
        <v>8349</v>
      </c>
      <c r="S2618" s="15">
        <f>(((I2618/60)/60)/24)+DATE(1970,1,1)</f>
        <v>42659.854166666672</v>
      </c>
    </row>
    <row r="2619" spans="1:19" ht="60" x14ac:dyDescent="0.25">
      <c r="A2619">
        <v>2294</v>
      </c>
      <c r="B2619" s="3" t="s">
        <v>2295</v>
      </c>
      <c r="C2619" s="3" t="s">
        <v>6404</v>
      </c>
      <c r="D2619" s="6">
        <v>5000</v>
      </c>
      <c r="E2619" s="8">
        <v>7304.04</v>
      </c>
      <c r="F2619" t="s">
        <v>8218</v>
      </c>
      <c r="G2619" t="s">
        <v>8223</v>
      </c>
      <c r="H2619" t="s">
        <v>8245</v>
      </c>
      <c r="I2619">
        <v>1358702480</v>
      </c>
      <c r="J2619">
        <v>1356110480</v>
      </c>
      <c r="K2619" t="b">
        <v>0</v>
      </c>
      <c r="L2619">
        <v>112</v>
      </c>
      <c r="M2619" t="b">
        <v>1</v>
      </c>
      <c r="N2619" t="s">
        <v>8274</v>
      </c>
      <c r="O2619">
        <f>ROUND(E2619/D2619*100,0)</f>
        <v>146</v>
      </c>
      <c r="P2619">
        <f>IFERROR(ROUND(E2619/L2619,2),0)</f>
        <v>65.209999999999994</v>
      </c>
      <c r="Q2619" s="10" t="s">
        <v>8323</v>
      </c>
      <c r="R2619" t="s">
        <v>8324</v>
      </c>
      <c r="S2619" s="15">
        <f>(((I2619/60)/60)/24)+DATE(1970,1,1)</f>
        <v>41294.72314814815</v>
      </c>
    </row>
    <row r="2620" spans="1:19" ht="30" x14ac:dyDescent="0.25">
      <c r="A2620">
        <v>2301</v>
      </c>
      <c r="B2620" s="3" t="s">
        <v>2302</v>
      </c>
      <c r="C2620" s="3" t="s">
        <v>6411</v>
      </c>
      <c r="D2620" s="6">
        <v>5000</v>
      </c>
      <c r="E2620" s="8">
        <v>6680.22</v>
      </c>
      <c r="F2620" t="s">
        <v>8218</v>
      </c>
      <c r="G2620" t="s">
        <v>8223</v>
      </c>
      <c r="H2620" t="s">
        <v>8245</v>
      </c>
      <c r="I2620">
        <v>1371785496</v>
      </c>
      <c r="J2620">
        <v>1369193496</v>
      </c>
      <c r="K2620" t="b">
        <v>1</v>
      </c>
      <c r="L2620">
        <v>211</v>
      </c>
      <c r="M2620" t="b">
        <v>1</v>
      </c>
      <c r="N2620" t="s">
        <v>8277</v>
      </c>
      <c r="O2620">
        <f>ROUND(E2620/D2620*100,0)</f>
        <v>134</v>
      </c>
      <c r="P2620">
        <f>IFERROR(ROUND(E2620/L2620,2),0)</f>
        <v>31.66</v>
      </c>
      <c r="Q2620" s="10" t="s">
        <v>8323</v>
      </c>
      <c r="R2620" t="s">
        <v>8327</v>
      </c>
      <c r="S2620" s="15">
        <f>(((I2620/60)/60)/24)+DATE(1970,1,1)</f>
        <v>41446.146944444445</v>
      </c>
    </row>
    <row r="2621" spans="1:19" ht="30" x14ac:dyDescent="0.25">
      <c r="A2621">
        <v>2313</v>
      </c>
      <c r="B2621" s="3" t="s">
        <v>2314</v>
      </c>
      <c r="C2621" s="3" t="s">
        <v>6423</v>
      </c>
      <c r="D2621" s="6">
        <v>5000</v>
      </c>
      <c r="E2621" s="8">
        <v>8792.02</v>
      </c>
      <c r="F2621" t="s">
        <v>8218</v>
      </c>
      <c r="G2621" t="s">
        <v>8223</v>
      </c>
      <c r="H2621" t="s">
        <v>8245</v>
      </c>
      <c r="I2621">
        <v>1336086026</v>
      </c>
      <c r="J2621">
        <v>1333494026</v>
      </c>
      <c r="K2621" t="b">
        <v>1</v>
      </c>
      <c r="L2621">
        <v>157</v>
      </c>
      <c r="M2621" t="b">
        <v>1</v>
      </c>
      <c r="N2621" t="s">
        <v>8277</v>
      </c>
      <c r="O2621">
        <f>ROUND(E2621/D2621*100,0)</f>
        <v>176</v>
      </c>
      <c r="P2621">
        <f>IFERROR(ROUND(E2621/L2621,2),0)</f>
        <v>56</v>
      </c>
      <c r="Q2621" s="10" t="s">
        <v>8323</v>
      </c>
      <c r="R2621" t="s">
        <v>8327</v>
      </c>
      <c r="S2621" s="15">
        <f>(((I2621/60)/60)/24)+DATE(1970,1,1)</f>
        <v>41032.958634259259</v>
      </c>
    </row>
    <row r="2622" spans="1:19" ht="60" x14ac:dyDescent="0.25">
      <c r="A2622">
        <v>2318</v>
      </c>
      <c r="B2622" s="3" t="s">
        <v>2319</v>
      </c>
      <c r="C2622" s="3" t="s">
        <v>6428</v>
      </c>
      <c r="D2622" s="6">
        <v>5000</v>
      </c>
      <c r="E2622" s="8">
        <v>6053</v>
      </c>
      <c r="F2622" t="s">
        <v>8218</v>
      </c>
      <c r="G2622" t="s">
        <v>8223</v>
      </c>
      <c r="H2622" t="s">
        <v>8245</v>
      </c>
      <c r="I2622">
        <v>1253937540</v>
      </c>
      <c r="J2622">
        <v>1251214014</v>
      </c>
      <c r="K2622" t="b">
        <v>1</v>
      </c>
      <c r="L2622">
        <v>163</v>
      </c>
      <c r="M2622" t="b">
        <v>1</v>
      </c>
      <c r="N2622" t="s">
        <v>8277</v>
      </c>
      <c r="O2622">
        <f>ROUND(E2622/D2622*100,0)</f>
        <v>121</v>
      </c>
      <c r="P2622">
        <f>IFERROR(ROUND(E2622/L2622,2),0)</f>
        <v>37.130000000000003</v>
      </c>
      <c r="Q2622" s="10" t="s">
        <v>8323</v>
      </c>
      <c r="R2622" t="s">
        <v>8327</v>
      </c>
      <c r="S2622" s="15">
        <f>(((I2622/60)/60)/24)+DATE(1970,1,1)</f>
        <v>40082.165972222225</v>
      </c>
    </row>
    <row r="2623" spans="1:19" ht="60" x14ac:dyDescent="0.25">
      <c r="A2623">
        <v>2320</v>
      </c>
      <c r="B2623" s="3" t="s">
        <v>2321</v>
      </c>
      <c r="C2623" s="3" t="s">
        <v>6430</v>
      </c>
      <c r="D2623" s="6">
        <v>5000</v>
      </c>
      <c r="E2623" s="8">
        <v>5433</v>
      </c>
      <c r="F2623" t="s">
        <v>8218</v>
      </c>
      <c r="G2623" t="s">
        <v>8223</v>
      </c>
      <c r="H2623" t="s">
        <v>8245</v>
      </c>
      <c r="I2623">
        <v>1396463800</v>
      </c>
      <c r="J2623">
        <v>1393443400</v>
      </c>
      <c r="K2623" t="b">
        <v>1</v>
      </c>
      <c r="L2623">
        <v>89</v>
      </c>
      <c r="M2623" t="b">
        <v>1</v>
      </c>
      <c r="N2623" t="s">
        <v>8277</v>
      </c>
      <c r="O2623">
        <f>ROUND(E2623/D2623*100,0)</f>
        <v>109</v>
      </c>
      <c r="P2623">
        <f>IFERROR(ROUND(E2623/L2623,2),0)</f>
        <v>61.04</v>
      </c>
      <c r="Q2623" s="10" t="s">
        <v>8323</v>
      </c>
      <c r="R2623" t="s">
        <v>8327</v>
      </c>
      <c r="S2623" s="15">
        <f>(((I2623/60)/60)/24)+DATE(1970,1,1)</f>
        <v>41731.775462962964</v>
      </c>
    </row>
    <row r="2624" spans="1:19" ht="60" x14ac:dyDescent="0.25">
      <c r="A2624">
        <v>2445</v>
      </c>
      <c r="B2624" s="3" t="s">
        <v>2446</v>
      </c>
      <c r="C2624" s="3" t="s">
        <v>6555</v>
      </c>
      <c r="D2624" s="6">
        <v>5000</v>
      </c>
      <c r="E2624" s="8">
        <v>8640</v>
      </c>
      <c r="F2624" t="s">
        <v>8218</v>
      </c>
      <c r="G2624" t="s">
        <v>8223</v>
      </c>
      <c r="H2624" t="s">
        <v>8245</v>
      </c>
      <c r="I2624">
        <v>1443242021</v>
      </c>
      <c r="J2624">
        <v>1440650021</v>
      </c>
      <c r="K2624" t="b">
        <v>0</v>
      </c>
      <c r="L2624">
        <v>115</v>
      </c>
      <c r="M2624" t="b">
        <v>1</v>
      </c>
      <c r="N2624" t="s">
        <v>8296</v>
      </c>
      <c r="O2624">
        <f>ROUND(E2624/D2624*100,0)</f>
        <v>173</v>
      </c>
      <c r="P2624">
        <f>IFERROR(ROUND(E2624/L2624,2),0)</f>
        <v>75.13</v>
      </c>
      <c r="Q2624" s="10" t="s">
        <v>8334</v>
      </c>
      <c r="R2624" t="s">
        <v>8350</v>
      </c>
      <c r="S2624" s="15">
        <f>(((I2624/60)/60)/24)+DATE(1970,1,1)</f>
        <v>42273.190057870372</v>
      </c>
    </row>
    <row r="2625" spans="1:19" ht="60" x14ac:dyDescent="0.25">
      <c r="A2625">
        <v>2446</v>
      </c>
      <c r="B2625" s="3" t="s">
        <v>2447</v>
      </c>
      <c r="C2625" s="3" t="s">
        <v>6556</v>
      </c>
      <c r="D2625" s="6">
        <v>5000</v>
      </c>
      <c r="E2625" s="8">
        <v>8399</v>
      </c>
      <c r="F2625" t="s">
        <v>8218</v>
      </c>
      <c r="G2625" t="s">
        <v>8223</v>
      </c>
      <c r="H2625" t="s">
        <v>8245</v>
      </c>
      <c r="I2625">
        <v>1480174071</v>
      </c>
      <c r="J2625">
        <v>1477578471</v>
      </c>
      <c r="K2625" t="b">
        <v>0</v>
      </c>
      <c r="L2625">
        <v>111</v>
      </c>
      <c r="M2625" t="b">
        <v>1</v>
      </c>
      <c r="N2625" t="s">
        <v>8296</v>
      </c>
      <c r="O2625">
        <f>ROUND(E2625/D2625*100,0)</f>
        <v>168</v>
      </c>
      <c r="P2625">
        <f>IFERROR(ROUND(E2625/L2625,2),0)</f>
        <v>75.67</v>
      </c>
      <c r="Q2625" s="10" t="s">
        <v>8334</v>
      </c>
      <c r="R2625" t="s">
        <v>8350</v>
      </c>
      <c r="S2625" s="15">
        <f>(((I2625/60)/60)/24)+DATE(1970,1,1)</f>
        <v>42700.64434027778</v>
      </c>
    </row>
    <row r="2626" spans="1:19" ht="60" x14ac:dyDescent="0.25">
      <c r="A2626">
        <v>2458</v>
      </c>
      <c r="B2626" s="3" t="s">
        <v>2459</v>
      </c>
      <c r="C2626" s="3" t="s">
        <v>6568</v>
      </c>
      <c r="D2626" s="6">
        <v>5000</v>
      </c>
      <c r="E2626" s="8">
        <v>5509</v>
      </c>
      <c r="F2626" t="s">
        <v>8218</v>
      </c>
      <c r="G2626" t="s">
        <v>8223</v>
      </c>
      <c r="H2626" t="s">
        <v>8245</v>
      </c>
      <c r="I2626">
        <v>1465498800</v>
      </c>
      <c r="J2626">
        <v>1462481718</v>
      </c>
      <c r="K2626" t="b">
        <v>0</v>
      </c>
      <c r="L2626">
        <v>80</v>
      </c>
      <c r="M2626" t="b">
        <v>1</v>
      </c>
      <c r="N2626" t="s">
        <v>8296</v>
      </c>
      <c r="O2626">
        <f>ROUND(E2626/D2626*100,0)</f>
        <v>110</v>
      </c>
      <c r="P2626">
        <f>IFERROR(ROUND(E2626/L2626,2),0)</f>
        <v>68.86</v>
      </c>
      <c r="Q2626" s="10" t="s">
        <v>8334</v>
      </c>
      <c r="R2626" t="s">
        <v>8350</v>
      </c>
      <c r="S2626" s="15">
        <f>(((I2626/60)/60)/24)+DATE(1970,1,1)</f>
        <v>42530.791666666672</v>
      </c>
    </row>
    <row r="2627" spans="1:19" ht="60" x14ac:dyDescent="0.25">
      <c r="A2627">
        <v>2474</v>
      </c>
      <c r="B2627" s="3" t="s">
        <v>2475</v>
      </c>
      <c r="C2627" s="3" t="s">
        <v>6584</v>
      </c>
      <c r="D2627" s="6">
        <v>5000</v>
      </c>
      <c r="E2627" s="8">
        <v>5000.18</v>
      </c>
      <c r="F2627" t="s">
        <v>8218</v>
      </c>
      <c r="G2627" t="s">
        <v>8223</v>
      </c>
      <c r="H2627" t="s">
        <v>8245</v>
      </c>
      <c r="I2627">
        <v>1286756176</v>
      </c>
      <c r="J2627">
        <v>1282868176</v>
      </c>
      <c r="K2627" t="b">
        <v>0</v>
      </c>
      <c r="L2627">
        <v>38</v>
      </c>
      <c r="M2627" t="b">
        <v>1</v>
      </c>
      <c r="N2627" t="s">
        <v>8277</v>
      </c>
      <c r="O2627">
        <f>ROUND(E2627/D2627*100,0)</f>
        <v>100</v>
      </c>
      <c r="P2627">
        <f>IFERROR(ROUND(E2627/L2627,2),0)</f>
        <v>131.58000000000001</v>
      </c>
      <c r="Q2627" s="10" t="s">
        <v>8323</v>
      </c>
      <c r="R2627" t="s">
        <v>8327</v>
      </c>
      <c r="S2627" s="15">
        <f>(((I2627/60)/60)/24)+DATE(1970,1,1)</f>
        <v>40462.011296296296</v>
      </c>
    </row>
    <row r="2628" spans="1:19" ht="60" x14ac:dyDescent="0.25">
      <c r="A2628">
        <v>2522</v>
      </c>
      <c r="B2628" s="3" t="s">
        <v>2522</v>
      </c>
      <c r="C2628" s="3" t="s">
        <v>6632</v>
      </c>
      <c r="D2628" s="6">
        <v>5000</v>
      </c>
      <c r="E2628" s="8">
        <v>5000</v>
      </c>
      <c r="F2628" t="s">
        <v>8218</v>
      </c>
      <c r="G2628" t="s">
        <v>8223</v>
      </c>
      <c r="H2628" t="s">
        <v>8245</v>
      </c>
      <c r="I2628">
        <v>1461336720</v>
      </c>
      <c r="J2628">
        <v>1459431960</v>
      </c>
      <c r="K2628" t="b">
        <v>0</v>
      </c>
      <c r="L2628">
        <v>27</v>
      </c>
      <c r="M2628" t="b">
        <v>1</v>
      </c>
      <c r="N2628" t="s">
        <v>8298</v>
      </c>
      <c r="O2628">
        <f>ROUND(E2628/D2628*100,0)</f>
        <v>100</v>
      </c>
      <c r="P2628">
        <f>IFERROR(ROUND(E2628/L2628,2),0)</f>
        <v>185.19</v>
      </c>
      <c r="Q2628" s="10" t="s">
        <v>8323</v>
      </c>
      <c r="R2628" t="s">
        <v>8352</v>
      </c>
      <c r="S2628" s="15">
        <f>(((I2628/60)/60)/24)+DATE(1970,1,1)</f>
        <v>42482.619444444441</v>
      </c>
    </row>
    <row r="2629" spans="1:19" ht="45" x14ac:dyDescent="0.25">
      <c r="A2629">
        <v>2544</v>
      </c>
      <c r="B2629" s="3" t="s">
        <v>2544</v>
      </c>
      <c r="C2629" s="3" t="s">
        <v>6654</v>
      </c>
      <c r="D2629" s="6">
        <v>5000</v>
      </c>
      <c r="E2629" s="8">
        <v>5041</v>
      </c>
      <c r="F2629" t="s">
        <v>8218</v>
      </c>
      <c r="G2629" t="s">
        <v>8223</v>
      </c>
      <c r="H2629" t="s">
        <v>8245</v>
      </c>
      <c r="I2629">
        <v>1341750569</v>
      </c>
      <c r="J2629">
        <v>1339158569</v>
      </c>
      <c r="K2629" t="b">
        <v>0</v>
      </c>
      <c r="L2629">
        <v>57</v>
      </c>
      <c r="M2629" t="b">
        <v>1</v>
      </c>
      <c r="N2629" t="s">
        <v>8298</v>
      </c>
      <c r="O2629">
        <f>ROUND(E2629/D2629*100,0)</f>
        <v>101</v>
      </c>
      <c r="P2629">
        <f>IFERROR(ROUND(E2629/L2629,2),0)</f>
        <v>88.44</v>
      </c>
      <c r="Q2629" s="10" t="s">
        <v>8323</v>
      </c>
      <c r="R2629" t="s">
        <v>8352</v>
      </c>
      <c r="S2629" s="15">
        <f>(((I2629/60)/60)/24)+DATE(1970,1,1)</f>
        <v>41098.520474537036</v>
      </c>
    </row>
    <row r="2630" spans="1:19" ht="45" x14ac:dyDescent="0.25">
      <c r="A2630">
        <v>2629</v>
      </c>
      <c r="B2630" s="3" t="s">
        <v>2629</v>
      </c>
      <c r="C2630" s="3" t="s">
        <v>6739</v>
      </c>
      <c r="D2630" s="6">
        <v>5000</v>
      </c>
      <c r="E2630" s="8">
        <v>6387</v>
      </c>
      <c r="F2630" t="s">
        <v>8218</v>
      </c>
      <c r="G2630" t="s">
        <v>8224</v>
      </c>
      <c r="H2630" t="s">
        <v>8246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8299</v>
      </c>
      <c r="O2630">
        <f>ROUND(E2630/D2630*100,0)</f>
        <v>128</v>
      </c>
      <c r="P2630">
        <f>IFERROR(ROUND(E2630/L2630,2),0)</f>
        <v>63.87</v>
      </c>
      <c r="Q2630" s="10" t="s">
        <v>8317</v>
      </c>
      <c r="R2630" t="s">
        <v>8353</v>
      </c>
      <c r="S2630" s="15">
        <f>(((I2630/60)/60)/24)+DATE(1970,1,1)</f>
        <v>42138.538449074069</v>
      </c>
    </row>
    <row r="2631" spans="1:19" ht="60" x14ac:dyDescent="0.25">
      <c r="A2631">
        <v>2633</v>
      </c>
      <c r="B2631" s="3" t="s">
        <v>2633</v>
      </c>
      <c r="C2631" s="3" t="s">
        <v>6743</v>
      </c>
      <c r="D2631" s="6">
        <v>5000</v>
      </c>
      <c r="E2631" s="8">
        <v>17731</v>
      </c>
      <c r="F2631" t="s">
        <v>8218</v>
      </c>
      <c r="G2631" t="s">
        <v>8223</v>
      </c>
      <c r="H2631" t="s">
        <v>8245</v>
      </c>
      <c r="I2631">
        <v>1393542000</v>
      </c>
      <c r="J2631">
        <v>1390938332</v>
      </c>
      <c r="K2631" t="b">
        <v>0</v>
      </c>
      <c r="L2631">
        <v>199</v>
      </c>
      <c r="M2631" t="b">
        <v>1</v>
      </c>
      <c r="N2631" t="s">
        <v>8299</v>
      </c>
      <c r="O2631">
        <f>ROUND(E2631/D2631*100,0)</f>
        <v>355</v>
      </c>
      <c r="P2631">
        <f>IFERROR(ROUND(E2631/L2631,2),0)</f>
        <v>89.1</v>
      </c>
      <c r="Q2631" s="10" t="s">
        <v>8317</v>
      </c>
      <c r="R2631" t="s">
        <v>8353</v>
      </c>
      <c r="S2631" s="15">
        <f>(((I2631/60)/60)/24)+DATE(1970,1,1)</f>
        <v>41697.958333333336</v>
      </c>
    </row>
    <row r="2632" spans="1:19" ht="45" x14ac:dyDescent="0.25">
      <c r="A2632">
        <v>2661</v>
      </c>
      <c r="B2632" s="3" t="s">
        <v>2661</v>
      </c>
      <c r="C2632" s="3" t="s">
        <v>6771</v>
      </c>
      <c r="D2632" s="6">
        <v>5000</v>
      </c>
      <c r="E2632" s="8">
        <v>5145</v>
      </c>
      <c r="F2632" t="s">
        <v>8218</v>
      </c>
      <c r="G2632" t="s">
        <v>8223</v>
      </c>
      <c r="H2632" t="s">
        <v>8245</v>
      </c>
      <c r="I2632">
        <v>1382742010</v>
      </c>
      <c r="J2632">
        <v>1380150010</v>
      </c>
      <c r="K2632" t="b">
        <v>0</v>
      </c>
      <c r="L2632">
        <v>60</v>
      </c>
      <c r="M2632" t="b">
        <v>1</v>
      </c>
      <c r="N2632" t="s">
        <v>8300</v>
      </c>
      <c r="O2632">
        <f>ROUND(E2632/D2632*100,0)</f>
        <v>103</v>
      </c>
      <c r="P2632">
        <f>IFERROR(ROUND(E2632/L2632,2),0)</f>
        <v>85.75</v>
      </c>
      <c r="Q2632" s="10" t="s">
        <v>8317</v>
      </c>
      <c r="R2632" t="s">
        <v>8354</v>
      </c>
      <c r="S2632" s="15">
        <f>(((I2632/60)/60)/24)+DATE(1970,1,1)</f>
        <v>41572.958449074074</v>
      </c>
    </row>
    <row r="2633" spans="1:19" ht="60" x14ac:dyDescent="0.25">
      <c r="A2633">
        <v>2722</v>
      </c>
      <c r="B2633" s="3" t="s">
        <v>2722</v>
      </c>
      <c r="C2633" s="3" t="s">
        <v>6832</v>
      </c>
      <c r="D2633" s="6">
        <v>5000</v>
      </c>
      <c r="E2633" s="8">
        <v>12627</v>
      </c>
      <c r="F2633" t="s">
        <v>8218</v>
      </c>
      <c r="G2633" t="s">
        <v>8223</v>
      </c>
      <c r="H2633" t="s">
        <v>8245</v>
      </c>
      <c r="I2633">
        <v>1485722053</v>
      </c>
      <c r="J2633">
        <v>1480538053</v>
      </c>
      <c r="K2633" t="b">
        <v>0</v>
      </c>
      <c r="L2633">
        <v>185</v>
      </c>
      <c r="M2633" t="b">
        <v>1</v>
      </c>
      <c r="N2633" t="s">
        <v>8293</v>
      </c>
      <c r="O2633">
        <f>ROUND(E2633/D2633*100,0)</f>
        <v>253</v>
      </c>
      <c r="P2633">
        <f>IFERROR(ROUND(E2633/L2633,2),0)</f>
        <v>68.25</v>
      </c>
      <c r="Q2633" s="10" t="s">
        <v>8317</v>
      </c>
      <c r="R2633" t="s">
        <v>8347</v>
      </c>
      <c r="S2633" s="15">
        <f>(((I2633/60)/60)/24)+DATE(1970,1,1)</f>
        <v>42764.857094907406</v>
      </c>
    </row>
    <row r="2634" spans="1:19" ht="45" x14ac:dyDescent="0.25">
      <c r="A2634">
        <v>2738</v>
      </c>
      <c r="B2634" s="3" t="s">
        <v>2738</v>
      </c>
      <c r="C2634" s="3" t="s">
        <v>6848</v>
      </c>
      <c r="D2634" s="6">
        <v>5000</v>
      </c>
      <c r="E2634" s="8">
        <v>7397</v>
      </c>
      <c r="F2634" t="s">
        <v>8218</v>
      </c>
      <c r="G2634" t="s">
        <v>8223</v>
      </c>
      <c r="H2634" t="s">
        <v>8245</v>
      </c>
      <c r="I2634">
        <v>1478402804</v>
      </c>
      <c r="J2634">
        <v>1473218804</v>
      </c>
      <c r="K2634" t="b">
        <v>0</v>
      </c>
      <c r="L2634">
        <v>15</v>
      </c>
      <c r="M2634" t="b">
        <v>1</v>
      </c>
      <c r="N2634" t="s">
        <v>8293</v>
      </c>
      <c r="O2634">
        <f>ROUND(E2634/D2634*100,0)</f>
        <v>148</v>
      </c>
      <c r="P2634">
        <f>IFERROR(ROUND(E2634/L2634,2),0)</f>
        <v>493.13</v>
      </c>
      <c r="Q2634" s="10" t="s">
        <v>8317</v>
      </c>
      <c r="R2634" t="s">
        <v>8347</v>
      </c>
      <c r="S2634" s="15">
        <f>(((I2634/60)/60)/24)+DATE(1970,1,1)</f>
        <v>42680.143564814818</v>
      </c>
    </row>
    <row r="2635" spans="1:19" ht="45" x14ac:dyDescent="0.25">
      <c r="A2635">
        <v>2785</v>
      </c>
      <c r="B2635" s="3" t="s">
        <v>2785</v>
      </c>
      <c r="C2635" s="3" t="s">
        <v>6895</v>
      </c>
      <c r="D2635" s="6">
        <v>5000</v>
      </c>
      <c r="E2635" s="8">
        <v>5234</v>
      </c>
      <c r="F2635" t="s">
        <v>8218</v>
      </c>
      <c r="G2635" t="s">
        <v>8223</v>
      </c>
      <c r="H2635" t="s">
        <v>8245</v>
      </c>
      <c r="I2635">
        <v>1470430800</v>
      </c>
      <c r="J2635">
        <v>1467865967</v>
      </c>
      <c r="K2635" t="b">
        <v>0</v>
      </c>
      <c r="L2635">
        <v>142</v>
      </c>
      <c r="M2635" t="b">
        <v>1</v>
      </c>
      <c r="N2635" t="s">
        <v>8269</v>
      </c>
      <c r="O2635">
        <f>ROUND(E2635/D2635*100,0)</f>
        <v>105</v>
      </c>
      <c r="P2635">
        <f>IFERROR(ROUND(E2635/L2635,2),0)</f>
        <v>36.86</v>
      </c>
      <c r="Q2635" s="10" t="s">
        <v>8315</v>
      </c>
      <c r="R2635" t="s">
        <v>8316</v>
      </c>
      <c r="S2635" s="15">
        <f>(((I2635/60)/60)/24)+DATE(1970,1,1)</f>
        <v>42587.875</v>
      </c>
    </row>
    <row r="2636" spans="1:19" ht="60" x14ac:dyDescent="0.25">
      <c r="A2636">
        <v>2798</v>
      </c>
      <c r="B2636" s="3" t="s">
        <v>2798</v>
      </c>
      <c r="C2636" s="3" t="s">
        <v>6908</v>
      </c>
      <c r="D2636" s="6">
        <v>5000</v>
      </c>
      <c r="E2636" s="8">
        <v>5070</v>
      </c>
      <c r="F2636" t="s">
        <v>8218</v>
      </c>
      <c r="G2636" t="s">
        <v>8224</v>
      </c>
      <c r="H2636" t="s">
        <v>8246</v>
      </c>
      <c r="I2636">
        <v>1438358400</v>
      </c>
      <c r="J2636">
        <v>1437063121</v>
      </c>
      <c r="K2636" t="b">
        <v>0</v>
      </c>
      <c r="L2636">
        <v>139</v>
      </c>
      <c r="M2636" t="b">
        <v>1</v>
      </c>
      <c r="N2636" t="s">
        <v>8269</v>
      </c>
      <c r="O2636">
        <f>ROUND(E2636/D2636*100,0)</f>
        <v>101</v>
      </c>
      <c r="P2636">
        <f>IFERROR(ROUND(E2636/L2636,2),0)</f>
        <v>36.47</v>
      </c>
      <c r="Q2636" s="10" t="s">
        <v>8315</v>
      </c>
      <c r="R2636" t="s">
        <v>8316</v>
      </c>
      <c r="S2636" s="15">
        <f>(((I2636/60)/60)/24)+DATE(1970,1,1)</f>
        <v>42216.666666666672</v>
      </c>
    </row>
    <row r="2637" spans="1:19" ht="60" x14ac:dyDescent="0.25">
      <c r="A2637">
        <v>2799</v>
      </c>
      <c r="B2637" s="3" t="s">
        <v>2799</v>
      </c>
      <c r="C2637" s="3" t="s">
        <v>6909</v>
      </c>
      <c r="D2637" s="6">
        <v>5000</v>
      </c>
      <c r="E2637" s="8">
        <v>5831.74</v>
      </c>
      <c r="F2637" t="s">
        <v>8218</v>
      </c>
      <c r="G2637" t="s">
        <v>8224</v>
      </c>
      <c r="H2637" t="s">
        <v>8246</v>
      </c>
      <c r="I2637">
        <v>1466179200</v>
      </c>
      <c r="J2637">
        <v>1463466070</v>
      </c>
      <c r="K2637" t="b">
        <v>0</v>
      </c>
      <c r="L2637">
        <v>130</v>
      </c>
      <c r="M2637" t="b">
        <v>1</v>
      </c>
      <c r="N2637" t="s">
        <v>8269</v>
      </c>
      <c r="O2637">
        <f>ROUND(E2637/D2637*100,0)</f>
        <v>117</v>
      </c>
      <c r="P2637">
        <f>IFERROR(ROUND(E2637/L2637,2),0)</f>
        <v>44.86</v>
      </c>
      <c r="Q2637" s="10" t="s">
        <v>8315</v>
      </c>
      <c r="R2637" t="s">
        <v>8316</v>
      </c>
      <c r="S2637" s="15">
        <f>(((I2637/60)/60)/24)+DATE(1970,1,1)</f>
        <v>42538.666666666672</v>
      </c>
    </row>
    <row r="2638" spans="1:19" ht="30" x14ac:dyDescent="0.25">
      <c r="A2638">
        <v>2807</v>
      </c>
      <c r="B2638" s="3" t="s">
        <v>2807</v>
      </c>
      <c r="C2638" s="3" t="s">
        <v>6917</v>
      </c>
      <c r="D2638" s="6">
        <v>5000</v>
      </c>
      <c r="E2638" s="8">
        <v>6300</v>
      </c>
      <c r="F2638" t="s">
        <v>8218</v>
      </c>
      <c r="G2638" t="s">
        <v>8223</v>
      </c>
      <c r="H2638" t="s">
        <v>8245</v>
      </c>
      <c r="I2638">
        <v>1435611438</v>
      </c>
      <c r="J2638">
        <v>1433019438</v>
      </c>
      <c r="K2638" t="b">
        <v>0</v>
      </c>
      <c r="L2638">
        <v>93</v>
      </c>
      <c r="M2638" t="b">
        <v>1</v>
      </c>
      <c r="N2638" t="s">
        <v>8269</v>
      </c>
      <c r="O2638">
        <f>ROUND(E2638/D2638*100,0)</f>
        <v>126</v>
      </c>
      <c r="P2638">
        <f>IFERROR(ROUND(E2638/L2638,2),0)</f>
        <v>67.739999999999995</v>
      </c>
      <c r="Q2638" s="10" t="s">
        <v>8315</v>
      </c>
      <c r="R2638" t="s">
        <v>8316</v>
      </c>
      <c r="S2638" s="15">
        <f>(((I2638/60)/60)/24)+DATE(1970,1,1)</f>
        <v>42184.873124999998</v>
      </c>
    </row>
    <row r="2639" spans="1:19" ht="45" x14ac:dyDescent="0.25">
      <c r="A2639">
        <v>2812</v>
      </c>
      <c r="B2639" s="3" t="s">
        <v>2812</v>
      </c>
      <c r="C2639" s="3" t="s">
        <v>6922</v>
      </c>
      <c r="D2639" s="6">
        <v>5000</v>
      </c>
      <c r="E2639" s="8">
        <v>5665</v>
      </c>
      <c r="F2639" t="s">
        <v>8218</v>
      </c>
      <c r="G2639" t="s">
        <v>8228</v>
      </c>
      <c r="H2639" t="s">
        <v>8250</v>
      </c>
      <c r="I2639">
        <v>1428292800</v>
      </c>
      <c r="J2639">
        <v>1424368298</v>
      </c>
      <c r="K2639" t="b">
        <v>0</v>
      </c>
      <c r="L2639">
        <v>83</v>
      </c>
      <c r="M2639" t="b">
        <v>1</v>
      </c>
      <c r="N2639" t="s">
        <v>8269</v>
      </c>
      <c r="O2639">
        <f>ROUND(E2639/D2639*100,0)</f>
        <v>113</v>
      </c>
      <c r="P2639">
        <f>IFERROR(ROUND(E2639/L2639,2),0)</f>
        <v>68.25</v>
      </c>
      <c r="Q2639" s="10" t="s">
        <v>8315</v>
      </c>
      <c r="R2639" t="s">
        <v>8316</v>
      </c>
      <c r="S2639" s="15">
        <f>(((I2639/60)/60)/24)+DATE(1970,1,1)</f>
        <v>42100.166666666672</v>
      </c>
    </row>
    <row r="2640" spans="1:19" ht="60" x14ac:dyDescent="0.25">
      <c r="A2640">
        <v>2819</v>
      </c>
      <c r="B2640" s="3" t="s">
        <v>2819</v>
      </c>
      <c r="C2640" s="3" t="s">
        <v>6929</v>
      </c>
      <c r="D2640" s="6">
        <v>5000</v>
      </c>
      <c r="E2640" s="8">
        <v>5240</v>
      </c>
      <c r="F2640" t="s">
        <v>8218</v>
      </c>
      <c r="G2640" t="s">
        <v>8224</v>
      </c>
      <c r="H2640" t="s">
        <v>8246</v>
      </c>
      <c r="I2640">
        <v>1434285409</v>
      </c>
      <c r="J2640">
        <v>1431693409</v>
      </c>
      <c r="K2640" t="b">
        <v>0</v>
      </c>
      <c r="L2640">
        <v>104</v>
      </c>
      <c r="M2640" t="b">
        <v>1</v>
      </c>
      <c r="N2640" t="s">
        <v>8269</v>
      </c>
      <c r="O2640">
        <f>ROUND(E2640/D2640*100,0)</f>
        <v>105</v>
      </c>
      <c r="P2640">
        <f>IFERROR(ROUND(E2640/L2640,2),0)</f>
        <v>50.38</v>
      </c>
      <c r="Q2640" s="10" t="s">
        <v>8315</v>
      </c>
      <c r="R2640" t="s">
        <v>8316</v>
      </c>
      <c r="S2640" s="15">
        <f>(((I2640/60)/60)/24)+DATE(1970,1,1)</f>
        <v>42169.525567129633</v>
      </c>
    </row>
    <row r="2641" spans="1:19" ht="60" x14ac:dyDescent="0.25">
      <c r="A2641">
        <v>2961</v>
      </c>
      <c r="B2641" s="3" t="s">
        <v>2961</v>
      </c>
      <c r="C2641" s="3" t="s">
        <v>7071</v>
      </c>
      <c r="D2641" s="6">
        <v>5000</v>
      </c>
      <c r="E2641" s="8">
        <v>5481</v>
      </c>
      <c r="F2641" t="s">
        <v>8218</v>
      </c>
      <c r="G2641" t="s">
        <v>8223</v>
      </c>
      <c r="H2641" t="s">
        <v>8245</v>
      </c>
      <c r="I2641">
        <v>1427342400</v>
      </c>
      <c r="J2641">
        <v>1424927159</v>
      </c>
      <c r="K2641" t="b">
        <v>0</v>
      </c>
      <c r="L2641">
        <v>108</v>
      </c>
      <c r="M2641" t="b">
        <v>1</v>
      </c>
      <c r="N2641" t="s">
        <v>8269</v>
      </c>
      <c r="O2641">
        <f>ROUND(E2641/D2641*100,0)</f>
        <v>110</v>
      </c>
      <c r="P2641">
        <f>IFERROR(ROUND(E2641/L2641,2),0)</f>
        <v>50.75</v>
      </c>
      <c r="Q2641" s="10" t="s">
        <v>8315</v>
      </c>
      <c r="R2641" t="s">
        <v>8316</v>
      </c>
      <c r="S2641" s="15">
        <f>(((I2641/60)/60)/24)+DATE(1970,1,1)</f>
        <v>42089.166666666672</v>
      </c>
    </row>
    <row r="2642" spans="1:19" ht="60" x14ac:dyDescent="0.25">
      <c r="A2642">
        <v>2964</v>
      </c>
      <c r="B2642" s="3" t="s">
        <v>2964</v>
      </c>
      <c r="C2642" s="3" t="s">
        <v>7074</v>
      </c>
      <c r="D2642" s="6">
        <v>5000</v>
      </c>
      <c r="E2642" s="8">
        <v>5035.6899999999996</v>
      </c>
      <c r="F2642" t="s">
        <v>8218</v>
      </c>
      <c r="G2642" t="s">
        <v>8223</v>
      </c>
      <c r="H2642" t="s">
        <v>8245</v>
      </c>
      <c r="I2642">
        <v>1407360720</v>
      </c>
      <c r="J2642">
        <v>1404769819</v>
      </c>
      <c r="K2642" t="b">
        <v>0</v>
      </c>
      <c r="L2642">
        <v>196</v>
      </c>
      <c r="M2642" t="b">
        <v>1</v>
      </c>
      <c r="N2642" t="s">
        <v>8269</v>
      </c>
      <c r="O2642">
        <f>ROUND(E2642/D2642*100,0)</f>
        <v>101</v>
      </c>
      <c r="P2642">
        <f>IFERROR(ROUND(E2642/L2642,2),0)</f>
        <v>25.69</v>
      </c>
      <c r="Q2642" s="10" t="s">
        <v>8315</v>
      </c>
      <c r="R2642" t="s">
        <v>8316</v>
      </c>
      <c r="S2642" s="15">
        <f>(((I2642/60)/60)/24)+DATE(1970,1,1)</f>
        <v>41857.897222222222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 s="15">
        <f>(((I2643/60)/60)/24)+DATE(1970,1,1)</f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 s="15">
        <f>(((I2644/60)/60)/24)+DATE(1970,1,1)</f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 s="15">
        <f>(((I2645/60)/60)/24)+DATE(1970,1,1)</f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 s="15">
        <f>(((I2646/60)/60)/24)+DATE(1970,1,1)</f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 s="15">
        <f>(((I2647/60)/60)/24)+DATE(1970,1,1)</f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 s="15">
        <f>(((I2648/60)/60)/24)+DATE(1970,1,1)</f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 s="15">
        <f>(((I2649/60)/60)/24)+DATE(1970,1,1)</f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 s="15">
        <f>(((I2650/60)/60)/24)+DATE(1970,1,1)</f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 s="15">
        <f>(((I2651/60)/60)/24)+DATE(1970,1,1)</f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 s="15">
        <f>(((I2652/60)/60)/24)+DATE(1970,1,1)</f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 s="15">
        <f>(((I2653/60)/60)/24)+DATE(1970,1,1)</f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 s="15">
        <f>(((I2654/60)/60)/24)+DATE(1970,1,1)</f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 s="15">
        <f>(((I2655/60)/60)/24)+DATE(1970,1,1)</f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 s="15">
        <f>(((I2656/60)/60)/24)+DATE(1970,1,1)</f>
        <v>42115.559328703705</v>
      </c>
    </row>
    <row r="2657" spans="1:19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 s="15">
        <f>(((I2657/60)/60)/24)+DATE(1970,1,1)</f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 s="15">
        <f>(((I2658/60)/60)/24)+DATE(1970,1,1)</f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 s="15">
        <f>(((I2659/60)/60)/24)+DATE(1970,1,1)</f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 s="15">
        <f>(((I2660/60)/60)/24)+DATE(1970,1,1)</f>
        <v>42581.884189814817</v>
      </c>
    </row>
    <row r="2661" spans="1:19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 s="15">
        <f>(((I2661/60)/60)/24)+DATE(1970,1,1)</f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 s="15">
        <f>(((I2662/60)/60)/24)+DATE(1970,1,1)</f>
        <v>42332.754837962959</v>
      </c>
    </row>
    <row r="2663" spans="1:19" ht="45" x14ac:dyDescent="0.25">
      <c r="A2663">
        <v>2967</v>
      </c>
      <c r="B2663" s="3" t="s">
        <v>2967</v>
      </c>
      <c r="C2663" s="3" t="s">
        <v>7077</v>
      </c>
      <c r="D2663" s="6">
        <v>5000</v>
      </c>
      <c r="E2663" s="8">
        <v>5696</v>
      </c>
      <c r="F2663" t="s">
        <v>8218</v>
      </c>
      <c r="G2663" t="s">
        <v>8223</v>
      </c>
      <c r="H2663" t="s">
        <v>8245</v>
      </c>
      <c r="I2663">
        <v>1425872692</v>
      </c>
      <c r="J2663">
        <v>1423284292</v>
      </c>
      <c r="K2663" t="b">
        <v>0</v>
      </c>
      <c r="L2663">
        <v>71</v>
      </c>
      <c r="M2663" t="b">
        <v>1</v>
      </c>
      <c r="N2663" t="s">
        <v>8269</v>
      </c>
      <c r="O2663">
        <f>ROUND(E2663/D2663*100,0)</f>
        <v>114</v>
      </c>
      <c r="P2663">
        <f>IFERROR(ROUND(E2663/L2663,2),0)</f>
        <v>80.23</v>
      </c>
      <c r="Q2663" s="10" t="s">
        <v>8315</v>
      </c>
      <c r="R2663" t="s">
        <v>8316</v>
      </c>
      <c r="S2663" s="15">
        <f>(((I2663/60)/60)/24)+DATE(1970,1,1)</f>
        <v>42072.156157407408</v>
      </c>
    </row>
    <row r="2664" spans="1:19" ht="60" x14ac:dyDescent="0.25">
      <c r="A2664">
        <v>2973</v>
      </c>
      <c r="B2664" s="3" t="s">
        <v>2973</v>
      </c>
      <c r="C2664" s="3" t="s">
        <v>7083</v>
      </c>
      <c r="D2664" s="6">
        <v>5000</v>
      </c>
      <c r="E2664" s="8">
        <v>8740</v>
      </c>
      <c r="F2664" t="s">
        <v>8218</v>
      </c>
      <c r="G2664" t="s">
        <v>8223</v>
      </c>
      <c r="H2664" t="s">
        <v>8245</v>
      </c>
      <c r="I2664">
        <v>1451620800</v>
      </c>
      <c r="J2664">
        <v>1449171508</v>
      </c>
      <c r="K2664" t="b">
        <v>0</v>
      </c>
      <c r="L2664">
        <v>33</v>
      </c>
      <c r="M2664" t="b">
        <v>1</v>
      </c>
      <c r="N2664" t="s">
        <v>8269</v>
      </c>
      <c r="O2664">
        <f>ROUND(E2664/D2664*100,0)</f>
        <v>175</v>
      </c>
      <c r="P2664">
        <f>IFERROR(ROUND(E2664/L2664,2),0)</f>
        <v>264.85000000000002</v>
      </c>
      <c r="Q2664" s="10" t="s">
        <v>8315</v>
      </c>
      <c r="R2664" t="s">
        <v>8316</v>
      </c>
      <c r="S2664" s="15">
        <f>(((I2664/60)/60)/24)+DATE(1970,1,1)</f>
        <v>42370.166666666672</v>
      </c>
    </row>
    <row r="2665" spans="1:19" ht="60" x14ac:dyDescent="0.25">
      <c r="A2665">
        <v>2974</v>
      </c>
      <c r="B2665" s="3" t="s">
        <v>2974</v>
      </c>
      <c r="C2665" s="3" t="s">
        <v>7084</v>
      </c>
      <c r="D2665" s="6">
        <v>5000</v>
      </c>
      <c r="E2665" s="8">
        <v>5100</v>
      </c>
      <c r="F2665" t="s">
        <v>8218</v>
      </c>
      <c r="G2665" t="s">
        <v>8223</v>
      </c>
      <c r="H2665" t="s">
        <v>8245</v>
      </c>
      <c r="I2665">
        <v>1411695300</v>
      </c>
      <c r="J2665">
        <v>1409275671</v>
      </c>
      <c r="K2665" t="b">
        <v>0</v>
      </c>
      <c r="L2665">
        <v>87</v>
      </c>
      <c r="M2665" t="b">
        <v>1</v>
      </c>
      <c r="N2665" t="s">
        <v>8269</v>
      </c>
      <c r="O2665">
        <f>ROUND(E2665/D2665*100,0)</f>
        <v>102</v>
      </c>
      <c r="P2665">
        <f>IFERROR(ROUND(E2665/L2665,2),0)</f>
        <v>58.62</v>
      </c>
      <c r="Q2665" s="10" t="s">
        <v>8315</v>
      </c>
      <c r="R2665" t="s">
        <v>8316</v>
      </c>
      <c r="S2665" s="15">
        <f>(((I2665/60)/60)/24)+DATE(1970,1,1)</f>
        <v>41908.065972222219</v>
      </c>
    </row>
    <row r="2666" spans="1:19" ht="60" x14ac:dyDescent="0.25">
      <c r="A2666">
        <v>2979</v>
      </c>
      <c r="B2666" s="3" t="s">
        <v>2979</v>
      </c>
      <c r="C2666" s="3" t="s">
        <v>7089</v>
      </c>
      <c r="D2666" s="6">
        <v>5000</v>
      </c>
      <c r="E2666" s="8">
        <v>5070</v>
      </c>
      <c r="F2666" t="s">
        <v>8218</v>
      </c>
      <c r="G2666" t="s">
        <v>8223</v>
      </c>
      <c r="H2666" t="s">
        <v>8245</v>
      </c>
      <c r="I2666">
        <v>1420524000</v>
      </c>
      <c r="J2666">
        <v>1419104823</v>
      </c>
      <c r="K2666" t="b">
        <v>0</v>
      </c>
      <c r="L2666">
        <v>46</v>
      </c>
      <c r="M2666" t="b">
        <v>1</v>
      </c>
      <c r="N2666" t="s">
        <v>8269</v>
      </c>
      <c r="O2666">
        <f>ROUND(E2666/D2666*100,0)</f>
        <v>101</v>
      </c>
      <c r="P2666">
        <f>IFERROR(ROUND(E2666/L2666,2),0)</f>
        <v>110.22</v>
      </c>
      <c r="Q2666" s="10" t="s">
        <v>8315</v>
      </c>
      <c r="R2666" t="s">
        <v>8316</v>
      </c>
      <c r="S2666" s="15">
        <f>(((I2666/60)/60)/24)+DATE(1970,1,1)</f>
        <v>42010.25</v>
      </c>
    </row>
    <row r="2667" spans="1:19" ht="45" x14ac:dyDescent="0.25">
      <c r="A2667">
        <v>2982</v>
      </c>
      <c r="B2667" s="3" t="s">
        <v>2982</v>
      </c>
      <c r="C2667" s="3" t="s">
        <v>7092</v>
      </c>
      <c r="D2667" s="6">
        <v>5000</v>
      </c>
      <c r="E2667" s="8">
        <v>5103</v>
      </c>
      <c r="F2667" t="s">
        <v>8218</v>
      </c>
      <c r="G2667" t="s">
        <v>8224</v>
      </c>
      <c r="H2667" t="s">
        <v>8246</v>
      </c>
      <c r="I2667">
        <v>1455208143</v>
      </c>
      <c r="J2667">
        <v>1452616143</v>
      </c>
      <c r="K2667" t="b">
        <v>1</v>
      </c>
      <c r="L2667">
        <v>59</v>
      </c>
      <c r="M2667" t="b">
        <v>1</v>
      </c>
      <c r="N2667" t="s">
        <v>8301</v>
      </c>
      <c r="O2667">
        <f>ROUND(E2667/D2667*100,0)</f>
        <v>102</v>
      </c>
      <c r="P2667">
        <f>IFERROR(ROUND(E2667/L2667,2),0)</f>
        <v>86.49</v>
      </c>
      <c r="Q2667" s="10" t="s">
        <v>8315</v>
      </c>
      <c r="R2667" t="s">
        <v>8355</v>
      </c>
      <c r="S2667" s="15">
        <f>(((I2667/60)/60)/24)+DATE(1970,1,1)</f>
        <v>42411.686840277776</v>
      </c>
    </row>
    <row r="2668" spans="1:19" ht="60" x14ac:dyDescent="0.25">
      <c r="A2668">
        <v>3024</v>
      </c>
      <c r="B2668" s="3" t="s">
        <v>3024</v>
      </c>
      <c r="C2668" s="3" t="s">
        <v>7134</v>
      </c>
      <c r="D2668" s="6">
        <v>5000</v>
      </c>
      <c r="E2668" s="8">
        <v>12321</v>
      </c>
      <c r="F2668" t="s">
        <v>8218</v>
      </c>
      <c r="G2668" t="s">
        <v>8223</v>
      </c>
      <c r="H2668" t="s">
        <v>8245</v>
      </c>
      <c r="I2668">
        <v>1349567475</v>
      </c>
      <c r="J2668">
        <v>1346975475</v>
      </c>
      <c r="K2668" t="b">
        <v>0</v>
      </c>
      <c r="L2668">
        <v>182</v>
      </c>
      <c r="M2668" t="b">
        <v>1</v>
      </c>
      <c r="N2668" t="s">
        <v>8301</v>
      </c>
      <c r="O2668">
        <f>ROUND(E2668/D2668*100,0)</f>
        <v>246</v>
      </c>
      <c r="P2668">
        <f>IFERROR(ROUND(E2668/L2668,2),0)</f>
        <v>67.7</v>
      </c>
      <c r="Q2668" s="10" t="s">
        <v>8315</v>
      </c>
      <c r="R2668" t="s">
        <v>8355</v>
      </c>
      <c r="S2668" s="15">
        <f>(((I2668/60)/60)/24)+DATE(1970,1,1)</f>
        <v>41188.993923611109</v>
      </c>
    </row>
    <row r="2669" spans="1:19" ht="30" x14ac:dyDescent="0.25">
      <c r="A2669">
        <v>3028</v>
      </c>
      <c r="B2669" s="3" t="s">
        <v>3028</v>
      </c>
      <c r="C2669" s="3" t="s">
        <v>7138</v>
      </c>
      <c r="D2669" s="6">
        <v>5000</v>
      </c>
      <c r="E2669" s="8">
        <v>8401</v>
      </c>
      <c r="F2669" t="s">
        <v>8218</v>
      </c>
      <c r="G2669" t="s">
        <v>8223</v>
      </c>
      <c r="H2669" t="s">
        <v>8245</v>
      </c>
      <c r="I2669">
        <v>1471242025</v>
      </c>
      <c r="J2669">
        <v>1468650025</v>
      </c>
      <c r="K2669" t="b">
        <v>0</v>
      </c>
      <c r="L2669">
        <v>99</v>
      </c>
      <c r="M2669" t="b">
        <v>1</v>
      </c>
      <c r="N2669" t="s">
        <v>8301</v>
      </c>
      <c r="O2669">
        <f>ROUND(E2669/D2669*100,0)</f>
        <v>168</v>
      </c>
      <c r="P2669">
        <f>IFERROR(ROUND(E2669/L2669,2),0)</f>
        <v>84.86</v>
      </c>
      <c r="Q2669" s="10" t="s">
        <v>8315</v>
      </c>
      <c r="R2669" t="s">
        <v>8355</v>
      </c>
      <c r="S2669" s="15">
        <f>(((I2669/60)/60)/24)+DATE(1970,1,1)</f>
        <v>42597.264178240745</v>
      </c>
    </row>
    <row r="2670" spans="1:19" ht="60" x14ac:dyDescent="0.25">
      <c r="A2670">
        <v>3048</v>
      </c>
      <c r="B2670" s="3" t="s">
        <v>3048</v>
      </c>
      <c r="C2670" s="3" t="s">
        <v>7158</v>
      </c>
      <c r="D2670" s="6">
        <v>5000</v>
      </c>
      <c r="E2670" s="8">
        <v>8320</v>
      </c>
      <c r="F2670" t="s">
        <v>8218</v>
      </c>
      <c r="G2670" t="s">
        <v>8223</v>
      </c>
      <c r="H2670" t="s">
        <v>8245</v>
      </c>
      <c r="I2670">
        <v>1420060920</v>
      </c>
      <c r="J2670">
        <v>1417556262</v>
      </c>
      <c r="K2670" t="b">
        <v>0</v>
      </c>
      <c r="L2670">
        <v>47</v>
      </c>
      <c r="M2670" t="b">
        <v>1</v>
      </c>
      <c r="N2670" t="s">
        <v>8301</v>
      </c>
      <c r="O2670">
        <f>ROUND(E2670/D2670*100,0)</f>
        <v>166</v>
      </c>
      <c r="P2670">
        <f>IFERROR(ROUND(E2670/L2670,2),0)</f>
        <v>177.02</v>
      </c>
      <c r="Q2670" s="10" t="s">
        <v>8315</v>
      </c>
      <c r="R2670" t="s">
        <v>8355</v>
      </c>
      <c r="S2670" s="15">
        <f>(((I2670/60)/60)/24)+DATE(1970,1,1)</f>
        <v>42004.890277777777</v>
      </c>
    </row>
    <row r="2671" spans="1:19" ht="45" x14ac:dyDescent="0.25">
      <c r="A2671">
        <v>3155</v>
      </c>
      <c r="B2671" s="3" t="s">
        <v>3155</v>
      </c>
      <c r="C2671" s="3" t="s">
        <v>7265</v>
      </c>
      <c r="D2671" s="6">
        <v>5000</v>
      </c>
      <c r="E2671" s="8">
        <v>9425.23</v>
      </c>
      <c r="F2671" t="s">
        <v>8218</v>
      </c>
      <c r="G2671" t="s">
        <v>8224</v>
      </c>
      <c r="H2671" t="s">
        <v>8246</v>
      </c>
      <c r="I2671">
        <v>1356004725</v>
      </c>
      <c r="J2671">
        <v>1353412725</v>
      </c>
      <c r="K2671" t="b">
        <v>1</v>
      </c>
      <c r="L2671">
        <v>302</v>
      </c>
      <c r="M2671" t="b">
        <v>1</v>
      </c>
      <c r="N2671" t="s">
        <v>8269</v>
      </c>
      <c r="O2671">
        <f>ROUND(E2671/D2671*100,0)</f>
        <v>189</v>
      </c>
      <c r="P2671">
        <f>IFERROR(ROUND(E2671/L2671,2),0)</f>
        <v>31.21</v>
      </c>
      <c r="Q2671" s="10" t="s">
        <v>8315</v>
      </c>
      <c r="R2671" t="s">
        <v>8316</v>
      </c>
      <c r="S2671" s="15">
        <f>(((I2671/60)/60)/24)+DATE(1970,1,1)</f>
        <v>41263.499131944445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 s="15">
        <f>(((I2672/60)/60)/24)+DATE(1970,1,1)</f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 s="15">
        <f>(((I2673/60)/60)/24)+DATE(1970,1,1)</f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 s="15">
        <f>(((I2674/60)/60)/24)+DATE(1970,1,1)</f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 s="15">
        <f>(((I2675/60)/60)/24)+DATE(1970,1,1)</f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 s="15">
        <f>(((I2676/60)/60)/24)+DATE(1970,1,1)</f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 s="15">
        <f>(((I2677/60)/60)/24)+DATE(1970,1,1)</f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 s="15">
        <f>(((I2678/60)/60)/24)+DATE(1970,1,1)</f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 s="15">
        <f>(((I2679/60)/60)/24)+DATE(1970,1,1)</f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 s="15">
        <f>(((I2680/60)/60)/24)+DATE(1970,1,1)</f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 s="15">
        <f>(((I2681/60)/60)/24)+DATE(1970,1,1)</f>
        <v>42063.001087962963</v>
      </c>
    </row>
    <row r="2682" spans="1:19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 s="15">
        <f>(((I2682/60)/60)/24)+DATE(1970,1,1)</f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 s="15">
        <f>(((I2683/60)/60)/24)+DATE(1970,1,1)</f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 s="15">
        <f>(((I2684/60)/60)/24)+DATE(1970,1,1)</f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 s="15">
        <f>(((I2685/60)/60)/24)+DATE(1970,1,1)</f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 s="15">
        <f>(((I2686/60)/60)/24)+DATE(1970,1,1)</f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 s="15">
        <f>(((I2687/60)/60)/24)+DATE(1970,1,1)</f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 s="15">
        <f>(((I2688/60)/60)/24)+DATE(1970,1,1)</f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 s="15">
        <f>(((I2689/60)/60)/24)+DATE(1970,1,1)</f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 s="15">
        <f>(((I2690/60)/60)/24)+DATE(1970,1,1)</f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 s="15">
        <f>(((I2691/60)/60)/24)+DATE(1970,1,1)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 s="15">
        <f>(((I2692/60)/60)/24)+DATE(1970,1,1)</f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 s="15">
        <f>(((I2693/60)/60)/24)+DATE(1970,1,1)</f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 s="15">
        <f>(((I2694/60)/60)/24)+DATE(1970,1,1)</f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 s="15">
        <f>(((I2695/60)/60)/24)+DATE(1970,1,1)</f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 s="15">
        <f>(((I2696/60)/60)/24)+DATE(1970,1,1)</f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 s="15">
        <f>(((I2697/60)/60)/24)+DATE(1970,1,1)</f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 s="15">
        <f>(((I2698/60)/60)/24)+DATE(1970,1,1)</f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 s="15">
        <f>(((I2699/60)/60)/24)+DATE(1970,1,1)</f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 s="15">
        <f>(((I2700/60)/60)/24)+DATE(1970,1,1)</f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8334</v>
      </c>
      <c r="R2701" t="s">
        <v>8335</v>
      </c>
      <c r="S2701" s="15">
        <f>(((I2701/60)/60)/24)+DATE(1970,1,1)</f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 s="15">
        <f>(((I2702/60)/60)/24)+DATE(1970,1,1)</f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5">
        <f>(((I2703/60)/60)/24)+DATE(1970,1,1)</f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5">
        <f>(((I2704/60)/60)/24)+DATE(1970,1,1)</f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5">
        <f>(((I2705/60)/60)/24)+DATE(1970,1,1)</f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5">
        <f>(((I2706/60)/60)/24)+DATE(1970,1,1)</f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5">
        <f>(((I2707/60)/60)/24)+DATE(1970,1,1)</f>
        <v>42818.874513888892</v>
      </c>
    </row>
    <row r="2708" spans="1:19" ht="30" x14ac:dyDescent="0.25">
      <c r="A2708">
        <v>3158</v>
      </c>
      <c r="B2708" s="3" t="s">
        <v>3158</v>
      </c>
      <c r="C2708" s="3" t="s">
        <v>7268</v>
      </c>
      <c r="D2708" s="6">
        <v>5000</v>
      </c>
      <c r="E2708" s="8">
        <v>5700</v>
      </c>
      <c r="F2708" t="s">
        <v>8218</v>
      </c>
      <c r="G2708" t="s">
        <v>8223</v>
      </c>
      <c r="H2708" t="s">
        <v>8245</v>
      </c>
      <c r="I2708">
        <v>1374523752</v>
      </c>
      <c r="J2708">
        <v>1371931752</v>
      </c>
      <c r="K2708" t="b">
        <v>1</v>
      </c>
      <c r="L2708">
        <v>69</v>
      </c>
      <c r="M2708" t="b">
        <v>1</v>
      </c>
      <c r="N2708" t="s">
        <v>8269</v>
      </c>
      <c r="O2708">
        <f>ROUND(E2708/D2708*100,0)</f>
        <v>114</v>
      </c>
      <c r="P2708">
        <f>IFERROR(ROUND(E2708/L2708,2),0)</f>
        <v>82.61</v>
      </c>
      <c r="Q2708" s="10" t="s">
        <v>8315</v>
      </c>
      <c r="R2708" t="s">
        <v>8316</v>
      </c>
      <c r="S2708" s="15">
        <f>(((I2708/60)/60)/24)+DATE(1970,1,1)</f>
        <v>41477.839722222219</v>
      </c>
    </row>
    <row r="2709" spans="1:19" ht="60" x14ac:dyDescent="0.25">
      <c r="A2709">
        <v>3175</v>
      </c>
      <c r="B2709" s="3" t="s">
        <v>3175</v>
      </c>
      <c r="C2709" s="3" t="s">
        <v>7285</v>
      </c>
      <c r="D2709" s="6">
        <v>5000</v>
      </c>
      <c r="E2709" s="8">
        <v>5478</v>
      </c>
      <c r="F2709" t="s">
        <v>8218</v>
      </c>
      <c r="G2709" t="s">
        <v>8223</v>
      </c>
      <c r="H2709" t="s">
        <v>8245</v>
      </c>
      <c r="I2709">
        <v>1297977427</v>
      </c>
      <c r="J2709">
        <v>1292793427</v>
      </c>
      <c r="K2709" t="b">
        <v>1</v>
      </c>
      <c r="L2709">
        <v>60</v>
      </c>
      <c r="M2709" t="b">
        <v>1</v>
      </c>
      <c r="N2709" t="s">
        <v>8269</v>
      </c>
      <c r="O2709">
        <f>ROUND(E2709/D2709*100,0)</f>
        <v>110</v>
      </c>
      <c r="P2709">
        <f>IFERROR(ROUND(E2709/L2709,2),0)</f>
        <v>91.3</v>
      </c>
      <c r="Q2709" s="10" t="s">
        <v>8315</v>
      </c>
      <c r="R2709" t="s">
        <v>8316</v>
      </c>
      <c r="S2709" s="15">
        <f>(((I2709/60)/60)/24)+DATE(1970,1,1)</f>
        <v>40591.886886574073</v>
      </c>
    </row>
    <row r="2710" spans="1:19" ht="45" x14ac:dyDescent="0.25">
      <c r="A2710">
        <v>3208</v>
      </c>
      <c r="B2710" s="3" t="s">
        <v>3208</v>
      </c>
      <c r="C2710" s="3" t="s">
        <v>7318</v>
      </c>
      <c r="D2710" s="6">
        <v>5000</v>
      </c>
      <c r="E2710" s="8">
        <v>5175</v>
      </c>
      <c r="F2710" t="s">
        <v>8218</v>
      </c>
      <c r="G2710" t="s">
        <v>8223</v>
      </c>
      <c r="H2710" t="s">
        <v>8245</v>
      </c>
      <c r="I2710">
        <v>1406557877</v>
      </c>
      <c r="J2710">
        <v>1404743477</v>
      </c>
      <c r="K2710" t="b">
        <v>1</v>
      </c>
      <c r="L2710">
        <v>82</v>
      </c>
      <c r="M2710" t="b">
        <v>1</v>
      </c>
      <c r="N2710" t="s">
        <v>8269</v>
      </c>
      <c r="O2710">
        <f>ROUND(E2710/D2710*100,0)</f>
        <v>104</v>
      </c>
      <c r="P2710">
        <f>IFERROR(ROUND(E2710/L2710,2),0)</f>
        <v>63.11</v>
      </c>
      <c r="Q2710" s="10" t="s">
        <v>8315</v>
      </c>
      <c r="R2710" t="s">
        <v>8316</v>
      </c>
      <c r="S2710" s="15">
        <f>(((I2710/60)/60)/24)+DATE(1970,1,1)</f>
        <v>41848.605057870373</v>
      </c>
    </row>
    <row r="2711" spans="1:19" ht="45" x14ac:dyDescent="0.25">
      <c r="A2711">
        <v>3233</v>
      </c>
      <c r="B2711" s="3" t="s">
        <v>3233</v>
      </c>
      <c r="C2711" s="3" t="s">
        <v>7343</v>
      </c>
      <c r="D2711" s="6">
        <v>5000</v>
      </c>
      <c r="E2711" s="8">
        <v>5940</v>
      </c>
      <c r="F2711" t="s">
        <v>8218</v>
      </c>
      <c r="G2711" t="s">
        <v>8223</v>
      </c>
      <c r="H2711" t="s">
        <v>8245</v>
      </c>
      <c r="I2711">
        <v>1488482355</v>
      </c>
      <c r="J2711">
        <v>1485890355</v>
      </c>
      <c r="K2711" t="b">
        <v>0</v>
      </c>
      <c r="L2711">
        <v>61</v>
      </c>
      <c r="M2711" t="b">
        <v>1</v>
      </c>
      <c r="N2711" t="s">
        <v>8269</v>
      </c>
      <c r="O2711">
        <f>ROUND(E2711/D2711*100,0)</f>
        <v>119</v>
      </c>
      <c r="P2711">
        <f>IFERROR(ROUND(E2711/L2711,2),0)</f>
        <v>97.38</v>
      </c>
      <c r="Q2711" s="10" t="s">
        <v>8315</v>
      </c>
      <c r="R2711" t="s">
        <v>8316</v>
      </c>
      <c r="S2711" s="15">
        <f>(((I2711/60)/60)/24)+DATE(1970,1,1)</f>
        <v>42796.805034722223</v>
      </c>
    </row>
    <row r="2712" spans="1:19" ht="45" x14ac:dyDescent="0.25">
      <c r="A2712">
        <v>3260</v>
      </c>
      <c r="B2712" s="3" t="s">
        <v>3260</v>
      </c>
      <c r="C2712" s="3" t="s">
        <v>7370</v>
      </c>
      <c r="D2712" s="6">
        <v>5000</v>
      </c>
      <c r="E2712" s="8">
        <v>5462</v>
      </c>
      <c r="F2712" t="s">
        <v>8218</v>
      </c>
      <c r="G2712" t="s">
        <v>8223</v>
      </c>
      <c r="H2712" t="s">
        <v>8245</v>
      </c>
      <c r="I2712">
        <v>1448903318</v>
      </c>
      <c r="J2712">
        <v>1445875718</v>
      </c>
      <c r="K2712" t="b">
        <v>1</v>
      </c>
      <c r="L2712">
        <v>73</v>
      </c>
      <c r="M2712" t="b">
        <v>1</v>
      </c>
      <c r="N2712" t="s">
        <v>8269</v>
      </c>
      <c r="O2712">
        <f>ROUND(E2712/D2712*100,0)</f>
        <v>109</v>
      </c>
      <c r="P2712">
        <f>IFERROR(ROUND(E2712/L2712,2),0)</f>
        <v>74.819999999999993</v>
      </c>
      <c r="Q2712" s="10" t="s">
        <v>8315</v>
      </c>
      <c r="R2712" t="s">
        <v>8316</v>
      </c>
      <c r="S2712" s="15">
        <f>(((I2712/60)/60)/24)+DATE(1970,1,1)</f>
        <v>42338.714328703703</v>
      </c>
    </row>
    <row r="2713" spans="1:19" ht="60" x14ac:dyDescent="0.25">
      <c r="A2713">
        <v>3277</v>
      </c>
      <c r="B2713" s="3" t="s">
        <v>3277</v>
      </c>
      <c r="C2713" s="3" t="s">
        <v>7387</v>
      </c>
      <c r="D2713" s="6">
        <v>5000</v>
      </c>
      <c r="E2713" s="8">
        <v>5430</v>
      </c>
      <c r="F2713" t="s">
        <v>8218</v>
      </c>
      <c r="G2713" t="s">
        <v>8224</v>
      </c>
      <c r="H2713" t="s">
        <v>8246</v>
      </c>
      <c r="I2713">
        <v>1416331406</v>
      </c>
      <c r="J2713">
        <v>1413735806</v>
      </c>
      <c r="K2713" t="b">
        <v>1</v>
      </c>
      <c r="L2713">
        <v>100</v>
      </c>
      <c r="M2713" t="b">
        <v>1</v>
      </c>
      <c r="N2713" t="s">
        <v>8269</v>
      </c>
      <c r="O2713">
        <f>ROUND(E2713/D2713*100,0)</f>
        <v>109</v>
      </c>
      <c r="P2713">
        <f>IFERROR(ROUND(E2713/L2713,2),0)</f>
        <v>54.3</v>
      </c>
      <c r="Q2713" s="10" t="s">
        <v>8315</v>
      </c>
      <c r="R2713" t="s">
        <v>8316</v>
      </c>
      <c r="S2713" s="15">
        <f>(((I2713/60)/60)/24)+DATE(1970,1,1)</f>
        <v>41961.724606481483</v>
      </c>
    </row>
    <row r="2714" spans="1:19" ht="45" x14ac:dyDescent="0.25">
      <c r="A2714">
        <v>3281</v>
      </c>
      <c r="B2714" s="3" t="s">
        <v>3281</v>
      </c>
      <c r="C2714" s="3" t="s">
        <v>7391</v>
      </c>
      <c r="D2714" s="6">
        <v>5000</v>
      </c>
      <c r="E2714" s="8">
        <v>6080</v>
      </c>
      <c r="F2714" t="s">
        <v>8218</v>
      </c>
      <c r="G2714" t="s">
        <v>8223</v>
      </c>
      <c r="H2714" t="s">
        <v>8245</v>
      </c>
      <c r="I2714">
        <v>1441153705</v>
      </c>
      <c r="J2714">
        <v>1438561705</v>
      </c>
      <c r="K2714" t="b">
        <v>0</v>
      </c>
      <c r="L2714">
        <v>47</v>
      </c>
      <c r="M2714" t="b">
        <v>1</v>
      </c>
      <c r="N2714" t="s">
        <v>8269</v>
      </c>
      <c r="O2714">
        <f>ROUND(E2714/D2714*100,0)</f>
        <v>122</v>
      </c>
      <c r="P2714">
        <f>IFERROR(ROUND(E2714/L2714,2),0)</f>
        <v>129.36000000000001</v>
      </c>
      <c r="Q2714" s="10" t="s">
        <v>8315</v>
      </c>
      <c r="R2714" t="s">
        <v>8316</v>
      </c>
      <c r="S2714" s="15">
        <f>(((I2714/60)/60)/24)+DATE(1970,1,1)</f>
        <v>42249.019733796296</v>
      </c>
    </row>
    <row r="2715" spans="1:19" ht="60" x14ac:dyDescent="0.25">
      <c r="A2715">
        <v>3331</v>
      </c>
      <c r="B2715" s="3" t="s">
        <v>3331</v>
      </c>
      <c r="C2715" s="3" t="s">
        <v>7441</v>
      </c>
      <c r="D2715" s="6">
        <v>5000</v>
      </c>
      <c r="E2715" s="8">
        <v>5226</v>
      </c>
      <c r="F2715" t="s">
        <v>8218</v>
      </c>
      <c r="G2715" t="s">
        <v>8223</v>
      </c>
      <c r="H2715" t="s">
        <v>8245</v>
      </c>
      <c r="I2715">
        <v>1444149886</v>
      </c>
      <c r="J2715">
        <v>1441125886</v>
      </c>
      <c r="K2715" t="b">
        <v>0</v>
      </c>
      <c r="L2715">
        <v>65</v>
      </c>
      <c r="M2715" t="b">
        <v>1</v>
      </c>
      <c r="N2715" t="s">
        <v>8269</v>
      </c>
      <c r="O2715">
        <f>ROUND(E2715/D2715*100,0)</f>
        <v>105</v>
      </c>
      <c r="P2715">
        <f>IFERROR(ROUND(E2715/L2715,2),0)</f>
        <v>80.400000000000006</v>
      </c>
      <c r="Q2715" s="10" t="s">
        <v>8315</v>
      </c>
      <c r="R2715" t="s">
        <v>8316</v>
      </c>
      <c r="S2715" s="15">
        <f>(((I2715/60)/60)/24)+DATE(1970,1,1)</f>
        <v>42283.697754629626</v>
      </c>
    </row>
    <row r="2716" spans="1:19" ht="60" x14ac:dyDescent="0.25">
      <c r="A2716">
        <v>3335</v>
      </c>
      <c r="B2716" s="3" t="s">
        <v>3335</v>
      </c>
      <c r="C2716" s="3" t="s">
        <v>7445</v>
      </c>
      <c r="D2716" s="6">
        <v>5000</v>
      </c>
      <c r="E2716" s="8">
        <v>5016</v>
      </c>
      <c r="F2716" t="s">
        <v>8218</v>
      </c>
      <c r="G2716" t="s">
        <v>8224</v>
      </c>
      <c r="H2716" t="s">
        <v>8246</v>
      </c>
      <c r="I2716">
        <v>1407106800</v>
      </c>
      <c r="J2716">
        <v>1404749446</v>
      </c>
      <c r="K2716" t="b">
        <v>0</v>
      </c>
      <c r="L2716">
        <v>63</v>
      </c>
      <c r="M2716" t="b">
        <v>1</v>
      </c>
      <c r="N2716" t="s">
        <v>8269</v>
      </c>
      <c r="O2716">
        <f>ROUND(E2716/D2716*100,0)</f>
        <v>100</v>
      </c>
      <c r="P2716">
        <f>IFERROR(ROUND(E2716/L2716,2),0)</f>
        <v>79.62</v>
      </c>
      <c r="Q2716" s="10" t="s">
        <v>8315</v>
      </c>
      <c r="R2716" t="s">
        <v>8316</v>
      </c>
      <c r="S2716" s="15">
        <f>(((I2716/60)/60)/24)+DATE(1970,1,1)</f>
        <v>41854.958333333336</v>
      </c>
    </row>
    <row r="2717" spans="1:19" ht="60" x14ac:dyDescent="0.25">
      <c r="A2717">
        <v>3351</v>
      </c>
      <c r="B2717" s="3" t="s">
        <v>3350</v>
      </c>
      <c r="C2717" s="3" t="s">
        <v>7461</v>
      </c>
      <c r="D2717" s="6">
        <v>5000</v>
      </c>
      <c r="E2717" s="8">
        <v>5055</v>
      </c>
      <c r="F2717" t="s">
        <v>8218</v>
      </c>
      <c r="G2717" t="s">
        <v>8224</v>
      </c>
      <c r="H2717" t="s">
        <v>8246</v>
      </c>
      <c r="I2717">
        <v>1406113200</v>
      </c>
      <c r="J2717">
        <v>1402910965</v>
      </c>
      <c r="K2717" t="b">
        <v>0</v>
      </c>
      <c r="L2717">
        <v>54</v>
      </c>
      <c r="M2717" t="b">
        <v>1</v>
      </c>
      <c r="N2717" t="s">
        <v>8269</v>
      </c>
      <c r="O2717">
        <f>ROUND(E2717/D2717*100,0)</f>
        <v>101</v>
      </c>
      <c r="P2717">
        <f>IFERROR(ROUND(E2717/L2717,2),0)</f>
        <v>93.61</v>
      </c>
      <c r="Q2717" s="10" t="s">
        <v>8315</v>
      </c>
      <c r="R2717" t="s">
        <v>8316</v>
      </c>
      <c r="S2717" s="15">
        <f>(((I2717/60)/60)/24)+DATE(1970,1,1)</f>
        <v>41843.458333333336</v>
      </c>
    </row>
    <row r="2718" spans="1:19" ht="60" x14ac:dyDescent="0.25">
      <c r="A2718">
        <v>3352</v>
      </c>
      <c r="B2718" s="3" t="s">
        <v>3351</v>
      </c>
      <c r="C2718" s="3" t="s">
        <v>7462</v>
      </c>
      <c r="D2718" s="6">
        <v>5000</v>
      </c>
      <c r="E2718" s="8">
        <v>5376</v>
      </c>
      <c r="F2718" t="s">
        <v>8218</v>
      </c>
      <c r="G2718" t="s">
        <v>8224</v>
      </c>
      <c r="H2718" t="s">
        <v>8246</v>
      </c>
      <c r="I2718">
        <v>1467414000</v>
      </c>
      <c r="J2718">
        <v>1462492178</v>
      </c>
      <c r="K2718" t="b">
        <v>0</v>
      </c>
      <c r="L2718">
        <v>70</v>
      </c>
      <c r="M2718" t="b">
        <v>1</v>
      </c>
      <c r="N2718" t="s">
        <v>8269</v>
      </c>
      <c r="O2718">
        <f>ROUND(E2718/D2718*100,0)</f>
        <v>108</v>
      </c>
      <c r="P2718">
        <f>IFERROR(ROUND(E2718/L2718,2),0)</f>
        <v>76.8</v>
      </c>
      <c r="Q2718" s="10" t="s">
        <v>8315</v>
      </c>
      <c r="R2718" t="s">
        <v>8316</v>
      </c>
      <c r="S2718" s="15">
        <f>(((I2718/60)/60)/24)+DATE(1970,1,1)</f>
        <v>42552.958333333328</v>
      </c>
    </row>
    <row r="2719" spans="1:19" ht="60" x14ac:dyDescent="0.25">
      <c r="A2719">
        <v>3361</v>
      </c>
      <c r="B2719" s="3" t="s">
        <v>3360</v>
      </c>
      <c r="C2719" s="3" t="s">
        <v>7471</v>
      </c>
      <c r="D2719" s="6">
        <v>5000</v>
      </c>
      <c r="E2719" s="8">
        <v>5673</v>
      </c>
      <c r="F2719" t="s">
        <v>8218</v>
      </c>
      <c r="G2719" t="s">
        <v>8223</v>
      </c>
      <c r="H2719" t="s">
        <v>8245</v>
      </c>
      <c r="I2719">
        <v>1409587140</v>
      </c>
      <c r="J2719">
        <v>1408062990</v>
      </c>
      <c r="K2719" t="b">
        <v>0</v>
      </c>
      <c r="L2719">
        <v>68</v>
      </c>
      <c r="M2719" t="b">
        <v>1</v>
      </c>
      <c r="N2719" t="s">
        <v>8269</v>
      </c>
      <c r="O2719">
        <f>ROUND(E2719/D2719*100,0)</f>
        <v>113</v>
      </c>
      <c r="P2719">
        <f>IFERROR(ROUND(E2719/L2719,2),0)</f>
        <v>83.43</v>
      </c>
      <c r="Q2719" s="10" t="s">
        <v>8315</v>
      </c>
      <c r="R2719" t="s">
        <v>8316</v>
      </c>
      <c r="S2719" s="15">
        <f>(((I2719/60)/60)/24)+DATE(1970,1,1)</f>
        <v>41883.665972222225</v>
      </c>
    </row>
    <row r="2720" spans="1:19" ht="45" x14ac:dyDescent="0.25">
      <c r="A2720">
        <v>3369</v>
      </c>
      <c r="B2720" s="3" t="s">
        <v>3368</v>
      </c>
      <c r="C2720" s="3" t="s">
        <v>7479</v>
      </c>
      <c r="D2720" s="6">
        <v>5000</v>
      </c>
      <c r="E2720" s="8">
        <v>5195</v>
      </c>
      <c r="F2720" t="s">
        <v>8218</v>
      </c>
      <c r="G2720" t="s">
        <v>8240</v>
      </c>
      <c r="H2720" t="s">
        <v>8248</v>
      </c>
      <c r="I2720">
        <v>1484441980</v>
      </c>
      <c r="J2720">
        <v>1479257980</v>
      </c>
      <c r="K2720" t="b">
        <v>0</v>
      </c>
      <c r="L2720">
        <v>54</v>
      </c>
      <c r="M2720" t="b">
        <v>1</v>
      </c>
      <c r="N2720" t="s">
        <v>8269</v>
      </c>
      <c r="O2720">
        <f>ROUND(E2720/D2720*100,0)</f>
        <v>104</v>
      </c>
      <c r="P2720">
        <f>IFERROR(ROUND(E2720/L2720,2),0)</f>
        <v>96.2</v>
      </c>
      <c r="Q2720" s="10" t="s">
        <v>8315</v>
      </c>
      <c r="R2720" t="s">
        <v>8316</v>
      </c>
      <c r="S2720" s="15">
        <f>(((I2720/60)/60)/24)+DATE(1970,1,1)</f>
        <v>42750.041435185187</v>
      </c>
    </row>
    <row r="2721" spans="1:19" ht="60" x14ac:dyDescent="0.25">
      <c r="A2721">
        <v>3436</v>
      </c>
      <c r="B2721" s="3" t="s">
        <v>3435</v>
      </c>
      <c r="C2721" s="3" t="s">
        <v>7546</v>
      </c>
      <c r="D2721" s="6">
        <v>5000</v>
      </c>
      <c r="E2721" s="8">
        <v>5295</v>
      </c>
      <c r="F2721" t="s">
        <v>8218</v>
      </c>
      <c r="G2721" t="s">
        <v>8223</v>
      </c>
      <c r="H2721" t="s">
        <v>8245</v>
      </c>
      <c r="I2721">
        <v>1408638480</v>
      </c>
      <c r="J2721">
        <v>1406811593</v>
      </c>
      <c r="K2721" t="b">
        <v>0</v>
      </c>
      <c r="L2721">
        <v>37</v>
      </c>
      <c r="M2721" t="b">
        <v>1</v>
      </c>
      <c r="N2721" t="s">
        <v>8269</v>
      </c>
      <c r="O2721">
        <f>ROUND(E2721/D2721*100,0)</f>
        <v>106</v>
      </c>
      <c r="P2721">
        <f>IFERROR(ROUND(E2721/L2721,2),0)</f>
        <v>143.11000000000001</v>
      </c>
      <c r="Q2721" s="10" t="s">
        <v>8315</v>
      </c>
      <c r="R2721" t="s">
        <v>8316</v>
      </c>
      <c r="S2721" s="15">
        <f>(((I2721/60)/60)/24)+DATE(1970,1,1)</f>
        <v>41872.686111111114</v>
      </c>
    </row>
    <row r="2722" spans="1:19" ht="60" x14ac:dyDescent="0.25">
      <c r="A2722">
        <v>3440</v>
      </c>
      <c r="B2722" s="3" t="s">
        <v>3439</v>
      </c>
      <c r="C2722" s="3" t="s">
        <v>7550</v>
      </c>
      <c r="D2722" s="6">
        <v>5000</v>
      </c>
      <c r="E2722" s="8">
        <v>5260.92</v>
      </c>
      <c r="F2722" t="s">
        <v>8218</v>
      </c>
      <c r="G2722" t="s">
        <v>8223</v>
      </c>
      <c r="H2722" t="s">
        <v>8245</v>
      </c>
      <c r="I2722">
        <v>1405095300</v>
      </c>
      <c r="J2722">
        <v>1403146628</v>
      </c>
      <c r="K2722" t="b">
        <v>0</v>
      </c>
      <c r="L2722">
        <v>82</v>
      </c>
      <c r="M2722" t="b">
        <v>1</v>
      </c>
      <c r="N2722" t="s">
        <v>8269</v>
      </c>
      <c r="O2722">
        <f>ROUND(E2722/D2722*100,0)</f>
        <v>105</v>
      </c>
      <c r="P2722">
        <f>IFERROR(ROUND(E2722/L2722,2),0)</f>
        <v>64.16</v>
      </c>
      <c r="Q2722" s="10" t="s">
        <v>8315</v>
      </c>
      <c r="R2722" t="s">
        <v>8316</v>
      </c>
      <c r="S2722" s="15">
        <f>(((I2722/60)/60)/24)+DATE(1970,1,1)</f>
        <v>41831.677083333336</v>
      </c>
    </row>
    <row r="2723" spans="1:19" ht="60" x14ac:dyDescent="0.25">
      <c r="A2723">
        <v>3464</v>
      </c>
      <c r="B2723" s="3" t="s">
        <v>3463</v>
      </c>
      <c r="C2723" s="3" t="s">
        <v>7574</v>
      </c>
      <c r="D2723" s="6">
        <v>5000</v>
      </c>
      <c r="E2723" s="8">
        <v>5116.18</v>
      </c>
      <c r="F2723" t="s">
        <v>8218</v>
      </c>
      <c r="G2723" t="s">
        <v>8223</v>
      </c>
      <c r="H2723" t="s">
        <v>8245</v>
      </c>
      <c r="I2723">
        <v>1471921637</v>
      </c>
      <c r="J2723">
        <v>1469329637</v>
      </c>
      <c r="K2723" t="b">
        <v>0</v>
      </c>
      <c r="L2723">
        <v>93</v>
      </c>
      <c r="M2723" t="b">
        <v>1</v>
      </c>
      <c r="N2723" t="s">
        <v>8269</v>
      </c>
      <c r="O2723">
        <f>ROUND(E2723/D2723*100,0)</f>
        <v>102</v>
      </c>
      <c r="P2723">
        <f>IFERROR(ROUND(E2723/L2723,2),0)</f>
        <v>55.01</v>
      </c>
      <c r="Q2723" s="10" t="s">
        <v>8315</v>
      </c>
      <c r="R2723" t="s">
        <v>8316</v>
      </c>
      <c r="S2723" s="15">
        <f>(((I2723/60)/60)/24)+DATE(1970,1,1)</f>
        <v>42605.130057870367</v>
      </c>
    </row>
    <row r="2724" spans="1:19" ht="60" x14ac:dyDescent="0.25">
      <c r="A2724">
        <v>3489</v>
      </c>
      <c r="B2724" s="3" t="s">
        <v>3488</v>
      </c>
      <c r="C2724" s="3" t="s">
        <v>7599</v>
      </c>
      <c r="D2724" s="6">
        <v>5000</v>
      </c>
      <c r="E2724" s="8">
        <v>5635</v>
      </c>
      <c r="F2724" t="s">
        <v>8218</v>
      </c>
      <c r="G2724" t="s">
        <v>8224</v>
      </c>
      <c r="H2724" t="s">
        <v>8246</v>
      </c>
      <c r="I2724">
        <v>1400965200</v>
      </c>
      <c r="J2724">
        <v>1398352531</v>
      </c>
      <c r="K2724" t="b">
        <v>0</v>
      </c>
      <c r="L2724">
        <v>72</v>
      </c>
      <c r="M2724" t="b">
        <v>1</v>
      </c>
      <c r="N2724" t="s">
        <v>8269</v>
      </c>
      <c r="O2724">
        <f>ROUND(E2724/D2724*100,0)</f>
        <v>113</v>
      </c>
      <c r="P2724">
        <f>IFERROR(ROUND(E2724/L2724,2),0)</f>
        <v>78.260000000000005</v>
      </c>
      <c r="Q2724" s="10" t="s">
        <v>8315</v>
      </c>
      <c r="R2724" t="s">
        <v>8316</v>
      </c>
      <c r="S2724" s="15">
        <f>(((I2724/60)/60)/24)+DATE(1970,1,1)</f>
        <v>41783.875</v>
      </c>
    </row>
    <row r="2725" spans="1:19" ht="60" x14ac:dyDescent="0.25">
      <c r="A2725">
        <v>3495</v>
      </c>
      <c r="B2725" s="3" t="s">
        <v>3494</v>
      </c>
      <c r="C2725" s="3" t="s">
        <v>7605</v>
      </c>
      <c r="D2725" s="6">
        <v>5000</v>
      </c>
      <c r="E2725" s="8">
        <v>5343</v>
      </c>
      <c r="F2725" t="s">
        <v>8218</v>
      </c>
      <c r="G2725" t="s">
        <v>8228</v>
      </c>
      <c r="H2725" t="s">
        <v>8250</v>
      </c>
      <c r="I2725">
        <v>1414862280</v>
      </c>
      <c r="J2725">
        <v>1412360309</v>
      </c>
      <c r="K2725" t="b">
        <v>0</v>
      </c>
      <c r="L2725">
        <v>72</v>
      </c>
      <c r="M2725" t="b">
        <v>1</v>
      </c>
      <c r="N2725" t="s">
        <v>8269</v>
      </c>
      <c r="O2725">
        <f>ROUND(E2725/D2725*100,0)</f>
        <v>107</v>
      </c>
      <c r="P2725">
        <f>IFERROR(ROUND(E2725/L2725,2),0)</f>
        <v>74.209999999999994</v>
      </c>
      <c r="Q2725" s="10" t="s">
        <v>8315</v>
      </c>
      <c r="R2725" t="s">
        <v>8316</v>
      </c>
      <c r="S2725" s="15">
        <f>(((I2725/60)/60)/24)+DATE(1970,1,1)</f>
        <v>41944.720833333333</v>
      </c>
    </row>
    <row r="2726" spans="1:19" ht="45" x14ac:dyDescent="0.25">
      <c r="A2726">
        <v>3534</v>
      </c>
      <c r="B2726" s="3" t="s">
        <v>3533</v>
      </c>
      <c r="C2726" s="3" t="s">
        <v>7644</v>
      </c>
      <c r="D2726" s="6">
        <v>5000</v>
      </c>
      <c r="E2726" s="8">
        <v>7810</v>
      </c>
      <c r="F2726" t="s">
        <v>8218</v>
      </c>
      <c r="G2726" t="s">
        <v>8223</v>
      </c>
      <c r="H2726" t="s">
        <v>8245</v>
      </c>
      <c r="I2726">
        <v>1443711623</v>
      </c>
      <c r="J2726">
        <v>1440687623</v>
      </c>
      <c r="K2726" t="b">
        <v>0</v>
      </c>
      <c r="L2726">
        <v>204</v>
      </c>
      <c r="M2726" t="b">
        <v>1</v>
      </c>
      <c r="N2726" t="s">
        <v>8269</v>
      </c>
      <c r="O2726">
        <f>ROUND(E2726/D2726*100,0)</f>
        <v>156</v>
      </c>
      <c r="P2726">
        <f>IFERROR(ROUND(E2726/L2726,2),0)</f>
        <v>38.28</v>
      </c>
      <c r="Q2726" s="10" t="s">
        <v>8315</v>
      </c>
      <c r="R2726" t="s">
        <v>8316</v>
      </c>
      <c r="S2726" s="15">
        <f>(((I2726/60)/60)/24)+DATE(1970,1,1)</f>
        <v>42278.6252662037</v>
      </c>
    </row>
    <row r="2727" spans="1:19" ht="45" x14ac:dyDescent="0.25">
      <c r="A2727">
        <v>3554</v>
      </c>
      <c r="B2727" s="3" t="s">
        <v>3553</v>
      </c>
      <c r="C2727" s="3" t="s">
        <v>7664</v>
      </c>
      <c r="D2727" s="6">
        <v>5000</v>
      </c>
      <c r="E2727" s="8">
        <v>5671.11</v>
      </c>
      <c r="F2727" t="s">
        <v>8218</v>
      </c>
      <c r="G2727" t="s">
        <v>8223</v>
      </c>
      <c r="H2727" t="s">
        <v>8245</v>
      </c>
      <c r="I2727">
        <v>1423674000</v>
      </c>
      <c r="J2727">
        <v>1421025159</v>
      </c>
      <c r="K2727" t="b">
        <v>0</v>
      </c>
      <c r="L2727">
        <v>53</v>
      </c>
      <c r="M2727" t="b">
        <v>1</v>
      </c>
      <c r="N2727" t="s">
        <v>8269</v>
      </c>
      <c r="O2727">
        <f>ROUND(E2727/D2727*100,0)</f>
        <v>113</v>
      </c>
      <c r="P2727">
        <f>IFERROR(ROUND(E2727/L2727,2),0)</f>
        <v>107</v>
      </c>
      <c r="Q2727" s="10" t="s">
        <v>8315</v>
      </c>
      <c r="R2727" t="s">
        <v>8316</v>
      </c>
      <c r="S2727" s="15">
        <f>(((I2727/60)/60)/24)+DATE(1970,1,1)</f>
        <v>42046.708333333328</v>
      </c>
    </row>
    <row r="2728" spans="1:19" ht="45" x14ac:dyDescent="0.25">
      <c r="A2728">
        <v>3569</v>
      </c>
      <c r="B2728" s="3" t="s">
        <v>3568</v>
      </c>
      <c r="C2728" s="3" t="s">
        <v>7679</v>
      </c>
      <c r="D2728" s="6">
        <v>5000</v>
      </c>
      <c r="E2728" s="8">
        <v>5024</v>
      </c>
      <c r="F2728" t="s">
        <v>8218</v>
      </c>
      <c r="G2728" t="s">
        <v>8223</v>
      </c>
      <c r="H2728" t="s">
        <v>8245</v>
      </c>
      <c r="I2728">
        <v>1420734696</v>
      </c>
      <c r="J2728">
        <v>1418142696</v>
      </c>
      <c r="K2728" t="b">
        <v>0</v>
      </c>
      <c r="L2728">
        <v>41</v>
      </c>
      <c r="M2728" t="b">
        <v>1</v>
      </c>
      <c r="N2728" t="s">
        <v>8269</v>
      </c>
      <c r="O2728">
        <f>ROUND(E2728/D2728*100,0)</f>
        <v>100</v>
      </c>
      <c r="P2728">
        <f>IFERROR(ROUND(E2728/L2728,2),0)</f>
        <v>122.54</v>
      </c>
      <c r="Q2728" s="10" t="s">
        <v>8315</v>
      </c>
      <c r="R2728" t="s">
        <v>8316</v>
      </c>
      <c r="S2728" s="15">
        <f>(((I2728/60)/60)/24)+DATE(1970,1,1)</f>
        <v>42012.688611111109</v>
      </c>
    </row>
    <row r="2729" spans="1:19" ht="60" x14ac:dyDescent="0.25">
      <c r="A2729">
        <v>3590</v>
      </c>
      <c r="B2729" s="3" t="s">
        <v>3589</v>
      </c>
      <c r="C2729" s="3" t="s">
        <v>7700</v>
      </c>
      <c r="D2729" s="6">
        <v>5000</v>
      </c>
      <c r="E2729" s="8">
        <v>5003</v>
      </c>
      <c r="F2729" t="s">
        <v>8218</v>
      </c>
      <c r="G2729" t="s">
        <v>8224</v>
      </c>
      <c r="H2729" t="s">
        <v>8246</v>
      </c>
      <c r="I2729">
        <v>1413792034</v>
      </c>
      <c r="J2729">
        <v>1411200034</v>
      </c>
      <c r="K2729" t="b">
        <v>0</v>
      </c>
      <c r="L2729">
        <v>73</v>
      </c>
      <c r="M2729" t="b">
        <v>1</v>
      </c>
      <c r="N2729" t="s">
        <v>8269</v>
      </c>
      <c r="O2729">
        <f>ROUND(E2729/D2729*100,0)</f>
        <v>100</v>
      </c>
      <c r="P2729">
        <f>IFERROR(ROUND(E2729/L2729,2),0)</f>
        <v>68.53</v>
      </c>
      <c r="Q2729" s="10" t="s">
        <v>8315</v>
      </c>
      <c r="R2729" t="s">
        <v>8316</v>
      </c>
      <c r="S2729" s="15">
        <f>(((I2729/60)/60)/24)+DATE(1970,1,1)</f>
        <v>41932.333726851852</v>
      </c>
    </row>
    <row r="2730" spans="1:19" ht="45" x14ac:dyDescent="0.25">
      <c r="A2730">
        <v>3612</v>
      </c>
      <c r="B2730" s="3" t="s">
        <v>3611</v>
      </c>
      <c r="C2730" s="3" t="s">
        <v>7722</v>
      </c>
      <c r="D2730" s="6">
        <v>5000</v>
      </c>
      <c r="E2730" s="8">
        <v>7220</v>
      </c>
      <c r="F2730" t="s">
        <v>8218</v>
      </c>
      <c r="G2730" t="s">
        <v>8228</v>
      </c>
      <c r="H2730" t="s">
        <v>8250</v>
      </c>
      <c r="I2730">
        <v>1402334811</v>
      </c>
      <c r="J2730">
        <v>1401470811</v>
      </c>
      <c r="K2730" t="b">
        <v>0</v>
      </c>
      <c r="L2730">
        <v>57</v>
      </c>
      <c r="M2730" t="b">
        <v>1</v>
      </c>
      <c r="N2730" t="s">
        <v>8269</v>
      </c>
      <c r="O2730">
        <f>ROUND(E2730/D2730*100,0)</f>
        <v>144</v>
      </c>
      <c r="P2730">
        <f>IFERROR(ROUND(E2730/L2730,2),0)</f>
        <v>126.67</v>
      </c>
      <c r="Q2730" s="10" t="s">
        <v>8315</v>
      </c>
      <c r="R2730" t="s">
        <v>8316</v>
      </c>
      <c r="S2730" s="15">
        <f>(((I2730/60)/60)/24)+DATE(1970,1,1)</f>
        <v>41799.726979166669</v>
      </c>
    </row>
    <row r="2731" spans="1:19" ht="60" x14ac:dyDescent="0.25">
      <c r="A2731">
        <v>3655</v>
      </c>
      <c r="B2731" s="3" t="s">
        <v>3652</v>
      </c>
      <c r="C2731" s="3" t="s">
        <v>7765</v>
      </c>
      <c r="D2731" s="6">
        <v>5000</v>
      </c>
      <c r="E2731" s="8">
        <v>5813</v>
      </c>
      <c r="F2731" t="s">
        <v>8218</v>
      </c>
      <c r="G2731" t="s">
        <v>8223</v>
      </c>
      <c r="H2731" t="s">
        <v>8245</v>
      </c>
      <c r="I2731">
        <v>1437202740</v>
      </c>
      <c r="J2731">
        <v>1434654998</v>
      </c>
      <c r="K2731" t="b">
        <v>0</v>
      </c>
      <c r="L2731">
        <v>79</v>
      </c>
      <c r="M2731" t="b">
        <v>1</v>
      </c>
      <c r="N2731" t="s">
        <v>8269</v>
      </c>
      <c r="O2731">
        <f>ROUND(E2731/D2731*100,0)</f>
        <v>116</v>
      </c>
      <c r="P2731">
        <f>IFERROR(ROUND(E2731/L2731,2),0)</f>
        <v>73.58</v>
      </c>
      <c r="Q2731" s="10" t="s">
        <v>8315</v>
      </c>
      <c r="R2731" t="s">
        <v>8316</v>
      </c>
      <c r="S2731" s="15">
        <f>(((I2731/60)/60)/24)+DATE(1970,1,1)</f>
        <v>42203.290972222225</v>
      </c>
    </row>
    <row r="2732" spans="1:19" ht="60" x14ac:dyDescent="0.25">
      <c r="A2732">
        <v>3656</v>
      </c>
      <c r="B2732" s="3" t="s">
        <v>3653</v>
      </c>
      <c r="C2732" s="3" t="s">
        <v>7766</v>
      </c>
      <c r="D2732" s="6">
        <v>5000</v>
      </c>
      <c r="E2732" s="8">
        <v>5291</v>
      </c>
      <c r="F2732" t="s">
        <v>8218</v>
      </c>
      <c r="G2732" t="s">
        <v>8239</v>
      </c>
      <c r="H2732" t="s">
        <v>8256</v>
      </c>
      <c r="I2732">
        <v>1485989940</v>
      </c>
      <c r="J2732">
        <v>1483393836</v>
      </c>
      <c r="K2732" t="b">
        <v>0</v>
      </c>
      <c r="L2732">
        <v>46</v>
      </c>
      <c r="M2732" t="b">
        <v>1</v>
      </c>
      <c r="N2732" t="s">
        <v>8269</v>
      </c>
      <c r="O2732">
        <f>ROUND(E2732/D2732*100,0)</f>
        <v>106</v>
      </c>
      <c r="P2732">
        <f>IFERROR(ROUND(E2732/L2732,2),0)</f>
        <v>115.02</v>
      </c>
      <c r="Q2732" s="10" t="s">
        <v>8315</v>
      </c>
      <c r="R2732" t="s">
        <v>8316</v>
      </c>
      <c r="S2732" s="15">
        <f>(((I2732/60)/60)/24)+DATE(1970,1,1)</f>
        <v>42767.957638888889</v>
      </c>
    </row>
    <row r="2733" spans="1:19" ht="45" x14ac:dyDescent="0.25">
      <c r="A2733">
        <v>3685</v>
      </c>
      <c r="B2733" s="3" t="s">
        <v>3682</v>
      </c>
      <c r="C2733" s="3" t="s">
        <v>7795</v>
      </c>
      <c r="D2733" s="6">
        <v>5000</v>
      </c>
      <c r="E2733" s="8">
        <v>5285</v>
      </c>
      <c r="F2733" t="s">
        <v>8218</v>
      </c>
      <c r="G2733" t="s">
        <v>8223</v>
      </c>
      <c r="H2733" t="s">
        <v>8245</v>
      </c>
      <c r="I2733">
        <v>1400533200</v>
      </c>
      <c r="J2733">
        <v>1398348859</v>
      </c>
      <c r="K2733" t="b">
        <v>0</v>
      </c>
      <c r="L2733">
        <v>126</v>
      </c>
      <c r="M2733" t="b">
        <v>1</v>
      </c>
      <c r="N2733" t="s">
        <v>8269</v>
      </c>
      <c r="O2733">
        <f>ROUND(E2733/D2733*100,0)</f>
        <v>106</v>
      </c>
      <c r="P2733">
        <f>IFERROR(ROUND(E2733/L2733,2),0)</f>
        <v>41.94</v>
      </c>
      <c r="Q2733" s="10" t="s">
        <v>8315</v>
      </c>
      <c r="R2733" t="s">
        <v>8316</v>
      </c>
      <c r="S2733" s="15">
        <f>(((I2733/60)/60)/24)+DATE(1970,1,1)</f>
        <v>41778.875</v>
      </c>
    </row>
    <row r="2734" spans="1:19" ht="60" x14ac:dyDescent="0.25">
      <c r="A2734">
        <v>3687</v>
      </c>
      <c r="B2734" s="3" t="s">
        <v>3684</v>
      </c>
      <c r="C2734" s="3" t="s">
        <v>7797</v>
      </c>
      <c r="D2734" s="6">
        <v>5000</v>
      </c>
      <c r="E2734" s="8">
        <v>5012.25</v>
      </c>
      <c r="F2734" t="s">
        <v>8218</v>
      </c>
      <c r="G2734" t="s">
        <v>8223</v>
      </c>
      <c r="H2734" t="s">
        <v>8245</v>
      </c>
      <c r="I2734">
        <v>1403846055</v>
      </c>
      <c r="J2734">
        <v>1401254055</v>
      </c>
      <c r="K2734" t="b">
        <v>0</v>
      </c>
      <c r="L2734">
        <v>25</v>
      </c>
      <c r="M2734" t="b">
        <v>1</v>
      </c>
      <c r="N2734" t="s">
        <v>8269</v>
      </c>
      <c r="O2734">
        <f>ROUND(E2734/D2734*100,0)</f>
        <v>100</v>
      </c>
      <c r="P2734">
        <f>IFERROR(ROUND(E2734/L2734,2),0)</f>
        <v>200.49</v>
      </c>
      <c r="Q2734" s="10" t="s">
        <v>8315</v>
      </c>
      <c r="R2734" t="s">
        <v>8316</v>
      </c>
      <c r="S2734" s="15">
        <f>(((I2734/60)/60)/24)+DATE(1970,1,1)</f>
        <v>41817.218229166669</v>
      </c>
    </row>
    <row r="2735" spans="1:19" ht="45" x14ac:dyDescent="0.25">
      <c r="A2735">
        <v>3698</v>
      </c>
      <c r="B2735" s="3" t="s">
        <v>3695</v>
      </c>
      <c r="C2735" s="3" t="s">
        <v>7808</v>
      </c>
      <c r="D2735" s="6">
        <v>5000</v>
      </c>
      <c r="E2735" s="8">
        <v>5526</v>
      </c>
      <c r="F2735" t="s">
        <v>8218</v>
      </c>
      <c r="G2735" t="s">
        <v>8223</v>
      </c>
      <c r="H2735" t="s">
        <v>8245</v>
      </c>
      <c r="I2735">
        <v>1456946487</v>
      </c>
      <c r="J2735">
        <v>1454354487</v>
      </c>
      <c r="K2735" t="b">
        <v>0</v>
      </c>
      <c r="L2735">
        <v>136</v>
      </c>
      <c r="M2735" t="b">
        <v>1</v>
      </c>
      <c r="N2735" t="s">
        <v>8269</v>
      </c>
      <c r="O2735">
        <f>ROUND(E2735/D2735*100,0)</f>
        <v>111</v>
      </c>
      <c r="P2735">
        <f>IFERROR(ROUND(E2735/L2735,2),0)</f>
        <v>40.630000000000003</v>
      </c>
      <c r="Q2735" s="10" t="s">
        <v>8315</v>
      </c>
      <c r="R2735" t="s">
        <v>8316</v>
      </c>
      <c r="S2735" s="15">
        <f>(((I2735/60)/60)/24)+DATE(1970,1,1)</f>
        <v>42431.806562500002</v>
      </c>
    </row>
    <row r="2736" spans="1:19" ht="60" x14ac:dyDescent="0.25">
      <c r="A2736">
        <v>3721</v>
      </c>
      <c r="B2736" s="3" t="s">
        <v>3718</v>
      </c>
      <c r="C2736" s="3" t="s">
        <v>7831</v>
      </c>
      <c r="D2736" s="6">
        <v>5000</v>
      </c>
      <c r="E2736" s="8">
        <v>5040</v>
      </c>
      <c r="F2736" t="s">
        <v>8218</v>
      </c>
      <c r="G2736" t="s">
        <v>8223</v>
      </c>
      <c r="H2736" t="s">
        <v>8245</v>
      </c>
      <c r="I2736">
        <v>1415230084</v>
      </c>
      <c r="J2736">
        <v>1413412084</v>
      </c>
      <c r="K2736" t="b">
        <v>0</v>
      </c>
      <c r="L2736">
        <v>44</v>
      </c>
      <c r="M2736" t="b">
        <v>1</v>
      </c>
      <c r="N2736" t="s">
        <v>8269</v>
      </c>
      <c r="O2736">
        <f>ROUND(E2736/D2736*100,0)</f>
        <v>101</v>
      </c>
      <c r="P2736">
        <f>IFERROR(ROUND(E2736/L2736,2),0)</f>
        <v>114.55</v>
      </c>
      <c r="Q2736" s="10" t="s">
        <v>8315</v>
      </c>
      <c r="R2736" t="s">
        <v>8316</v>
      </c>
      <c r="S2736" s="15">
        <f>(((I2736/60)/60)/24)+DATE(1970,1,1)</f>
        <v>41948.977824074071</v>
      </c>
    </row>
    <row r="2737" spans="1:19" ht="60" x14ac:dyDescent="0.25">
      <c r="A2737">
        <v>3748</v>
      </c>
      <c r="B2737" s="3" t="s">
        <v>3745</v>
      </c>
      <c r="C2737" s="3" t="s">
        <v>7858</v>
      </c>
      <c r="D2737" s="6">
        <v>5000</v>
      </c>
      <c r="E2737" s="8">
        <v>5176</v>
      </c>
      <c r="F2737" t="s">
        <v>8218</v>
      </c>
      <c r="G2737" t="s">
        <v>8223</v>
      </c>
      <c r="H2737" t="s">
        <v>8245</v>
      </c>
      <c r="I2737">
        <v>1455602340</v>
      </c>
      <c r="J2737">
        <v>1453827436</v>
      </c>
      <c r="K2737" t="b">
        <v>0</v>
      </c>
      <c r="L2737">
        <v>52</v>
      </c>
      <c r="M2737" t="b">
        <v>1</v>
      </c>
      <c r="N2737" t="s">
        <v>8303</v>
      </c>
      <c r="O2737">
        <f>ROUND(E2737/D2737*100,0)</f>
        <v>104</v>
      </c>
      <c r="P2737">
        <f>IFERROR(ROUND(E2737/L2737,2),0)</f>
        <v>99.54</v>
      </c>
      <c r="Q2737" s="10" t="s">
        <v>8315</v>
      </c>
      <c r="R2737" t="s">
        <v>8357</v>
      </c>
      <c r="S2737" s="15">
        <f>(((I2737/60)/60)/24)+DATE(1970,1,1)</f>
        <v>42416.249305555553</v>
      </c>
    </row>
    <row r="2738" spans="1:19" ht="60" x14ac:dyDescent="0.25">
      <c r="A2738">
        <v>3753</v>
      </c>
      <c r="B2738" s="3" t="s">
        <v>3750</v>
      </c>
      <c r="C2738" s="3" t="s">
        <v>7863</v>
      </c>
      <c r="D2738" s="6">
        <v>5000</v>
      </c>
      <c r="E2738" s="8">
        <v>5167</v>
      </c>
      <c r="F2738" t="s">
        <v>8218</v>
      </c>
      <c r="G2738" t="s">
        <v>8223</v>
      </c>
      <c r="H2738" t="s">
        <v>8245</v>
      </c>
      <c r="I2738">
        <v>1433289600</v>
      </c>
      <c r="J2738">
        <v>1430768800</v>
      </c>
      <c r="K2738" t="b">
        <v>0</v>
      </c>
      <c r="L2738">
        <v>30</v>
      </c>
      <c r="M2738" t="b">
        <v>1</v>
      </c>
      <c r="N2738" t="s">
        <v>8303</v>
      </c>
      <c r="O2738">
        <f>ROUND(E2738/D2738*100,0)</f>
        <v>103</v>
      </c>
      <c r="P2738">
        <f>IFERROR(ROUND(E2738/L2738,2),0)</f>
        <v>172.23</v>
      </c>
      <c r="Q2738" s="10" t="s">
        <v>8315</v>
      </c>
      <c r="R2738" t="s">
        <v>8357</v>
      </c>
      <c r="S2738" s="15">
        <f>(((I2738/60)/60)/24)+DATE(1970,1,1)</f>
        <v>42158</v>
      </c>
    </row>
    <row r="2739" spans="1:19" ht="60" x14ac:dyDescent="0.25">
      <c r="A2739">
        <v>3760</v>
      </c>
      <c r="B2739" s="3" t="s">
        <v>3757</v>
      </c>
      <c r="C2739" s="3" t="s">
        <v>7870</v>
      </c>
      <c r="D2739" s="6">
        <v>5000</v>
      </c>
      <c r="E2739" s="8">
        <v>5050.7700000000004</v>
      </c>
      <c r="F2739" t="s">
        <v>8218</v>
      </c>
      <c r="G2739" t="s">
        <v>8223</v>
      </c>
      <c r="H2739" t="s">
        <v>8245</v>
      </c>
      <c r="I2739">
        <v>1399293386</v>
      </c>
      <c r="J2739">
        <v>1397133386</v>
      </c>
      <c r="K2739" t="b">
        <v>0</v>
      </c>
      <c r="L2739">
        <v>91</v>
      </c>
      <c r="M2739" t="b">
        <v>1</v>
      </c>
      <c r="N2739" t="s">
        <v>8303</v>
      </c>
      <c r="O2739">
        <f>ROUND(E2739/D2739*100,0)</f>
        <v>101</v>
      </c>
      <c r="P2739">
        <f>IFERROR(ROUND(E2739/L2739,2),0)</f>
        <v>55.5</v>
      </c>
      <c r="Q2739" s="10" t="s">
        <v>8315</v>
      </c>
      <c r="R2739" t="s">
        <v>8357</v>
      </c>
      <c r="S2739" s="15">
        <f>(((I2739/60)/60)/24)+DATE(1970,1,1)</f>
        <v>41764.525300925925</v>
      </c>
    </row>
    <row r="2740" spans="1:19" ht="30" x14ac:dyDescent="0.25">
      <c r="A2740">
        <v>3763</v>
      </c>
      <c r="B2740" s="3" t="s">
        <v>3760</v>
      </c>
      <c r="C2740" s="3" t="s">
        <v>7873</v>
      </c>
      <c r="D2740" s="6">
        <v>5000</v>
      </c>
      <c r="E2740" s="8">
        <v>5000</v>
      </c>
      <c r="F2740" t="s">
        <v>8218</v>
      </c>
      <c r="G2740" t="s">
        <v>8223</v>
      </c>
      <c r="H2740" t="s">
        <v>8245</v>
      </c>
      <c r="I2740">
        <v>1427907626</v>
      </c>
      <c r="J2740">
        <v>1425319226</v>
      </c>
      <c r="K2740" t="b">
        <v>0</v>
      </c>
      <c r="L2740">
        <v>77</v>
      </c>
      <c r="M2740" t="b">
        <v>1</v>
      </c>
      <c r="N2740" t="s">
        <v>8303</v>
      </c>
      <c r="O2740">
        <f>ROUND(E2740/D2740*100,0)</f>
        <v>100</v>
      </c>
      <c r="P2740">
        <f>IFERROR(ROUND(E2740/L2740,2),0)</f>
        <v>64.94</v>
      </c>
      <c r="Q2740" s="10" t="s">
        <v>8315</v>
      </c>
      <c r="R2740" t="s">
        <v>8357</v>
      </c>
      <c r="S2740" s="15">
        <f>(((I2740/60)/60)/24)+DATE(1970,1,1)</f>
        <v>42095.708634259259</v>
      </c>
    </row>
    <row r="2741" spans="1:19" ht="45" x14ac:dyDescent="0.25">
      <c r="A2741">
        <v>3772</v>
      </c>
      <c r="B2741" s="3" t="s">
        <v>3769</v>
      </c>
      <c r="C2741" s="3" t="s">
        <v>7882</v>
      </c>
      <c r="D2741" s="6">
        <v>5000</v>
      </c>
      <c r="E2741" s="8">
        <v>5510</v>
      </c>
      <c r="F2741" t="s">
        <v>8218</v>
      </c>
      <c r="G2741" t="s">
        <v>8223</v>
      </c>
      <c r="H2741" t="s">
        <v>8245</v>
      </c>
      <c r="I2741">
        <v>1480399200</v>
      </c>
      <c r="J2741">
        <v>1478616506</v>
      </c>
      <c r="K2741" t="b">
        <v>0</v>
      </c>
      <c r="L2741">
        <v>33</v>
      </c>
      <c r="M2741" t="b">
        <v>1</v>
      </c>
      <c r="N2741" t="s">
        <v>8303</v>
      </c>
      <c r="O2741">
        <f>ROUND(E2741/D2741*100,0)</f>
        <v>110</v>
      </c>
      <c r="P2741">
        <f>IFERROR(ROUND(E2741/L2741,2),0)</f>
        <v>166.97</v>
      </c>
      <c r="Q2741" s="10" t="s">
        <v>8315</v>
      </c>
      <c r="R2741" t="s">
        <v>8357</v>
      </c>
      <c r="S2741" s="15">
        <f>(((I2741/60)/60)/24)+DATE(1970,1,1)</f>
        <v>42703.25</v>
      </c>
    </row>
    <row r="2742" spans="1:19" ht="30" x14ac:dyDescent="0.25">
      <c r="A2742">
        <v>3773</v>
      </c>
      <c r="B2742" s="3" t="s">
        <v>3770</v>
      </c>
      <c r="C2742" s="3" t="s">
        <v>7883</v>
      </c>
      <c r="D2742" s="6">
        <v>5000</v>
      </c>
      <c r="E2742" s="8">
        <v>5410</v>
      </c>
      <c r="F2742" t="s">
        <v>8218</v>
      </c>
      <c r="G2742" t="s">
        <v>8223</v>
      </c>
      <c r="H2742" t="s">
        <v>8245</v>
      </c>
      <c r="I2742">
        <v>1479175680</v>
      </c>
      <c r="J2742">
        <v>1476317247</v>
      </c>
      <c r="K2742" t="b">
        <v>0</v>
      </c>
      <c r="L2742">
        <v>57</v>
      </c>
      <c r="M2742" t="b">
        <v>1</v>
      </c>
      <c r="N2742" t="s">
        <v>8303</v>
      </c>
      <c r="O2742">
        <f>ROUND(E2742/D2742*100,0)</f>
        <v>108</v>
      </c>
      <c r="P2742">
        <f>IFERROR(ROUND(E2742/L2742,2),0)</f>
        <v>94.91</v>
      </c>
      <c r="Q2742" s="10" t="s">
        <v>8315</v>
      </c>
      <c r="R2742" t="s">
        <v>8357</v>
      </c>
      <c r="S2742" s="15">
        <f>(((I2742/60)/60)/24)+DATE(1970,1,1)</f>
        <v>42689.088888888888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 s="15">
        <f>(((I2743/60)/60)/24)+DATE(1970,1,1)</f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 s="15">
        <f>(((I2744/60)/60)/24)+DATE(1970,1,1)</f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 s="15">
        <f>(((I2745/60)/60)/24)+DATE(1970,1,1)</f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 s="15">
        <f>(((I2746/60)/60)/24)+DATE(1970,1,1)</f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 s="15">
        <f>(((I2747/60)/60)/24)+DATE(1970,1,1)</f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 s="15">
        <f>(((I2748/60)/60)/24)+DATE(1970,1,1)</f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8320</v>
      </c>
      <c r="R2749" t="s">
        <v>8356</v>
      </c>
      <c r="S2749" s="15">
        <f>(((I2749/60)/60)/24)+DATE(1970,1,1)</f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 s="15">
        <f>(((I2750/60)/60)/24)+DATE(1970,1,1)</f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 s="15">
        <f>(((I2751/60)/60)/24)+DATE(1970,1,1)</f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 s="15">
        <f>(((I2752/60)/60)/24)+DATE(1970,1,1)</f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 s="15">
        <f>(((I2753/60)/60)/24)+DATE(1970,1,1)</f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 s="15">
        <f>(((I2754/60)/60)/24)+DATE(1970,1,1)</f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 s="15">
        <f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 s="15">
        <f>(((I2756/60)/60)/24)+DATE(1970,1,1)</f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8320</v>
      </c>
      <c r="R2757" t="s">
        <v>8356</v>
      </c>
      <c r="S2757" s="15">
        <f>(((I2757/60)/60)/24)+DATE(1970,1,1)</f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 s="15">
        <f>(((I2758/60)/60)/24)+DATE(1970,1,1)</f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 s="15">
        <f>(((I2759/60)/60)/24)+DATE(1970,1,1)</f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 s="15">
        <f>(((I2760/60)/60)/24)+DATE(1970,1,1)</f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8320</v>
      </c>
      <c r="R2761" t="s">
        <v>8356</v>
      </c>
      <c r="S2761" s="15">
        <f>(((I2761/60)/60)/24)+DATE(1970,1,1)</f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 s="15">
        <f>(((I2762/60)/60)/24)+DATE(1970,1,1)</f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 s="15">
        <f>(((I2763/60)/60)/24)+DATE(1970,1,1)</f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 s="15">
        <f>(((I2764/60)/60)/24)+DATE(1970,1,1)</f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 s="15">
        <f>(((I2765/60)/60)/24)+DATE(1970,1,1)</f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 s="15">
        <f>(((I2766/60)/60)/24)+DATE(1970,1,1)</f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 s="15">
        <f>(((I2767/60)/60)/24)+DATE(1970,1,1)</f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 s="15">
        <f>(((I2768/60)/60)/24)+DATE(1970,1,1)</f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 s="15">
        <f>(((I2769/60)/60)/24)+DATE(1970,1,1)</f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 s="15">
        <f>(((I2770/60)/60)/24)+DATE(1970,1,1)</f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8320</v>
      </c>
      <c r="R2771" t="s">
        <v>8356</v>
      </c>
      <c r="S2771" s="15">
        <f>(((I2771/60)/60)/24)+DATE(1970,1,1)</f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 s="15">
        <f>(((I2772/60)/60)/24)+DATE(1970,1,1)</f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 s="15">
        <f>(((I2773/60)/60)/24)+DATE(1970,1,1)</f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 s="15">
        <f>(((I2774/60)/60)/24)+DATE(1970,1,1)</f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8320</v>
      </c>
      <c r="R2775" t="s">
        <v>8356</v>
      </c>
      <c r="S2775" s="15">
        <f>(((I2775/60)/60)/24)+DATE(1970,1,1)</f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 s="15">
        <f>(((I2776/60)/60)/24)+DATE(1970,1,1)</f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 s="15">
        <f>(((I2777/60)/60)/24)+DATE(1970,1,1)</f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 s="15">
        <f>(((I2778/60)/60)/24)+DATE(1970,1,1)</f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 s="15">
        <f>(((I2779/60)/60)/24)+DATE(1970,1,1)</f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 s="15">
        <f>(((I2780/60)/60)/24)+DATE(1970,1,1)</f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 s="15">
        <f>(((I2781/60)/60)/24)+DATE(1970,1,1)</f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 s="15">
        <f>(((I2782/60)/60)/24)+DATE(1970,1,1)</f>
        <v>42804.447777777779</v>
      </c>
    </row>
    <row r="2783" spans="1:19" ht="60" x14ac:dyDescent="0.25">
      <c r="A2783">
        <v>3822</v>
      </c>
      <c r="B2783" s="3" t="s">
        <v>3819</v>
      </c>
      <c r="C2783" s="3" t="s">
        <v>7931</v>
      </c>
      <c r="D2783" s="6">
        <v>5000</v>
      </c>
      <c r="E2783" s="8">
        <v>5501</v>
      </c>
      <c r="F2783" t="s">
        <v>8218</v>
      </c>
      <c r="G2783" t="s">
        <v>8235</v>
      </c>
      <c r="H2783" t="s">
        <v>8248</v>
      </c>
      <c r="I2783">
        <v>1453244340</v>
      </c>
      <c r="J2783">
        <v>1448136417</v>
      </c>
      <c r="K2783" t="b">
        <v>0</v>
      </c>
      <c r="L2783">
        <v>76</v>
      </c>
      <c r="M2783" t="b">
        <v>1</v>
      </c>
      <c r="N2783" t="s">
        <v>8269</v>
      </c>
      <c r="O2783">
        <f>ROUND(E2783/D2783*100,0)</f>
        <v>110</v>
      </c>
      <c r="P2783">
        <f>IFERROR(ROUND(E2783/L2783,2),0)</f>
        <v>72.38</v>
      </c>
      <c r="Q2783" s="10" t="s">
        <v>8315</v>
      </c>
      <c r="R2783" t="s">
        <v>8316</v>
      </c>
      <c r="S2783" s="15">
        <f>(((I2783/60)/60)/24)+DATE(1970,1,1)</f>
        <v>42388.957638888889</v>
      </c>
    </row>
    <row r="2784" spans="1:19" ht="60" x14ac:dyDescent="0.25">
      <c r="A2784">
        <v>3825</v>
      </c>
      <c r="B2784" s="3" t="s">
        <v>3822</v>
      </c>
      <c r="C2784" s="3" t="s">
        <v>7934</v>
      </c>
      <c r="D2784" s="6">
        <v>5000</v>
      </c>
      <c r="E2784" s="8">
        <v>5271</v>
      </c>
      <c r="F2784" t="s">
        <v>8218</v>
      </c>
      <c r="G2784" t="s">
        <v>8223</v>
      </c>
      <c r="H2784" t="s">
        <v>8245</v>
      </c>
      <c r="I2784">
        <v>1434505214</v>
      </c>
      <c r="J2784">
        <v>1432690814</v>
      </c>
      <c r="K2784" t="b">
        <v>0</v>
      </c>
      <c r="L2784">
        <v>49</v>
      </c>
      <c r="M2784" t="b">
        <v>1</v>
      </c>
      <c r="N2784" t="s">
        <v>8269</v>
      </c>
      <c r="O2784">
        <f>ROUND(E2784/D2784*100,0)</f>
        <v>105</v>
      </c>
      <c r="P2784">
        <f>IFERROR(ROUND(E2784/L2784,2),0)</f>
        <v>107.57</v>
      </c>
      <c r="Q2784" s="10" t="s">
        <v>8315</v>
      </c>
      <c r="R2784" t="s">
        <v>8316</v>
      </c>
      <c r="S2784" s="15">
        <f>(((I2784/60)/60)/24)+DATE(1970,1,1)</f>
        <v>42172.069606481484</v>
      </c>
    </row>
    <row r="2785" spans="1:19" ht="60" x14ac:dyDescent="0.25">
      <c r="A2785">
        <v>3828</v>
      </c>
      <c r="B2785" s="3" t="s">
        <v>3825</v>
      </c>
      <c r="C2785" s="3" t="s">
        <v>7937</v>
      </c>
      <c r="D2785" s="6">
        <v>5000</v>
      </c>
      <c r="E2785" s="8">
        <v>5000</v>
      </c>
      <c r="F2785" t="s">
        <v>8218</v>
      </c>
      <c r="G2785" t="s">
        <v>8223</v>
      </c>
      <c r="H2785" t="s">
        <v>8245</v>
      </c>
      <c r="I2785">
        <v>1420033187</v>
      </c>
      <c r="J2785">
        <v>1414845587</v>
      </c>
      <c r="K2785" t="b">
        <v>0</v>
      </c>
      <c r="L2785">
        <v>28</v>
      </c>
      <c r="M2785" t="b">
        <v>1</v>
      </c>
      <c r="N2785" t="s">
        <v>8269</v>
      </c>
      <c r="O2785">
        <f>ROUND(E2785/D2785*100,0)</f>
        <v>100</v>
      </c>
      <c r="P2785">
        <f>IFERROR(ROUND(E2785/L2785,2),0)</f>
        <v>178.57</v>
      </c>
      <c r="Q2785" s="10" t="s">
        <v>8315</v>
      </c>
      <c r="R2785" t="s">
        <v>8316</v>
      </c>
      <c r="S2785" s="15">
        <f>(((I2785/60)/60)/24)+DATE(1970,1,1)</f>
        <v>42004.569293981483</v>
      </c>
    </row>
    <row r="2786" spans="1:19" ht="60" x14ac:dyDescent="0.25">
      <c r="A2786">
        <v>33</v>
      </c>
      <c r="B2786" s="3" t="s">
        <v>35</v>
      </c>
      <c r="C2786" s="3" t="s">
        <v>4144</v>
      </c>
      <c r="D2786" s="6">
        <v>5250</v>
      </c>
      <c r="E2786" s="8">
        <v>5360</v>
      </c>
      <c r="F2786" t="s">
        <v>8218</v>
      </c>
      <c r="G2786" t="s">
        <v>8223</v>
      </c>
      <c r="H2786" t="s">
        <v>8245</v>
      </c>
      <c r="I2786">
        <v>1447001501</v>
      </c>
      <c r="J2786">
        <v>1444405901</v>
      </c>
      <c r="K2786" t="b">
        <v>0</v>
      </c>
      <c r="L2786">
        <v>64</v>
      </c>
      <c r="M2786" t="b">
        <v>1</v>
      </c>
      <c r="N2786" t="s">
        <v>8263</v>
      </c>
      <c r="O2786">
        <f>ROUND(E2786/D2786*100,0)</f>
        <v>102</v>
      </c>
      <c r="P2786">
        <f>IFERROR(ROUND(E2786/L2786,2),0)</f>
        <v>83.75</v>
      </c>
      <c r="Q2786" s="10" t="s">
        <v>8308</v>
      </c>
      <c r="R2786" t="s">
        <v>8309</v>
      </c>
      <c r="S2786" s="15">
        <f>(((I2786/60)/60)/24)+DATE(1970,1,1)</f>
        <v>42316.702557870376</v>
      </c>
    </row>
    <row r="2787" spans="1:19" ht="60" x14ac:dyDescent="0.25">
      <c r="A2787">
        <v>1932</v>
      </c>
      <c r="B2787" s="3" t="s">
        <v>1933</v>
      </c>
      <c r="C2787" s="3" t="s">
        <v>6042</v>
      </c>
      <c r="D2787" s="6">
        <v>5250</v>
      </c>
      <c r="E2787" s="8">
        <v>5617</v>
      </c>
      <c r="F2787" t="s">
        <v>8218</v>
      </c>
      <c r="G2787" t="s">
        <v>8223</v>
      </c>
      <c r="H2787" t="s">
        <v>8245</v>
      </c>
      <c r="I2787">
        <v>1327433173</v>
      </c>
      <c r="J2787">
        <v>1325618773</v>
      </c>
      <c r="K2787" t="b">
        <v>0</v>
      </c>
      <c r="L2787">
        <v>80</v>
      </c>
      <c r="M2787" t="b">
        <v>1</v>
      </c>
      <c r="N2787" t="s">
        <v>8277</v>
      </c>
      <c r="O2787">
        <f>ROUND(E2787/D2787*100,0)</f>
        <v>107</v>
      </c>
      <c r="P2787">
        <f>IFERROR(ROUND(E2787/L2787,2),0)</f>
        <v>70.209999999999994</v>
      </c>
      <c r="Q2787" s="10" t="s">
        <v>8323</v>
      </c>
      <c r="R2787" t="s">
        <v>8327</v>
      </c>
      <c r="S2787" s="15">
        <f>(((I2787/60)/60)/24)+DATE(1970,1,1)</f>
        <v>40932.809872685182</v>
      </c>
    </row>
    <row r="2788" spans="1:19" ht="60" x14ac:dyDescent="0.25">
      <c r="A2788">
        <v>323</v>
      </c>
      <c r="B2788" s="3" t="s">
        <v>324</v>
      </c>
      <c r="C2788" s="3" t="s">
        <v>4433</v>
      </c>
      <c r="D2788" s="6">
        <v>5400</v>
      </c>
      <c r="E2788" s="8">
        <v>6646</v>
      </c>
      <c r="F2788" t="s">
        <v>8218</v>
      </c>
      <c r="G2788" t="s">
        <v>8223</v>
      </c>
      <c r="H2788" t="s">
        <v>8245</v>
      </c>
      <c r="I2788">
        <v>1482307140</v>
      </c>
      <c r="J2788">
        <v>1479886966</v>
      </c>
      <c r="K2788" t="b">
        <v>1</v>
      </c>
      <c r="L2788">
        <v>58</v>
      </c>
      <c r="M2788" t="b">
        <v>1</v>
      </c>
      <c r="N2788" t="s">
        <v>8267</v>
      </c>
      <c r="O2788">
        <f>ROUND(E2788/D2788*100,0)</f>
        <v>123</v>
      </c>
      <c r="P2788">
        <f>IFERROR(ROUND(E2788/L2788,2),0)</f>
        <v>114.59</v>
      </c>
      <c r="Q2788" s="10" t="s">
        <v>8308</v>
      </c>
      <c r="R2788" t="s">
        <v>8313</v>
      </c>
      <c r="S2788" s="15">
        <f>(((I2788/60)/60)/24)+DATE(1970,1,1)</f>
        <v>42725.332638888889</v>
      </c>
    </row>
    <row r="2789" spans="1:19" ht="15.75" x14ac:dyDescent="0.25">
      <c r="A2789">
        <v>1032</v>
      </c>
      <c r="B2789" s="3" t="s">
        <v>1033</v>
      </c>
      <c r="C2789" s="3" t="s">
        <v>5142</v>
      </c>
      <c r="D2789" s="6">
        <v>5400</v>
      </c>
      <c r="E2789" s="8">
        <v>5858.84</v>
      </c>
      <c r="F2789" t="s">
        <v>8218</v>
      </c>
      <c r="G2789" t="s">
        <v>8223</v>
      </c>
      <c r="H2789" t="s">
        <v>8245</v>
      </c>
      <c r="I2789">
        <v>1466697625</v>
      </c>
      <c r="J2789">
        <v>1464105625</v>
      </c>
      <c r="K2789" t="b">
        <v>0</v>
      </c>
      <c r="L2789">
        <v>96</v>
      </c>
      <c r="M2789" t="b">
        <v>1</v>
      </c>
      <c r="N2789" t="s">
        <v>8278</v>
      </c>
      <c r="O2789">
        <f>ROUND(E2789/D2789*100,0)</f>
        <v>108</v>
      </c>
      <c r="P2789">
        <f>IFERROR(ROUND(E2789/L2789,2),0)</f>
        <v>61.03</v>
      </c>
      <c r="Q2789" s="10" t="s">
        <v>8323</v>
      </c>
      <c r="R2789" t="s">
        <v>8328</v>
      </c>
      <c r="S2789" s="15">
        <f>(((I2789/60)/60)/24)+DATE(1970,1,1)</f>
        <v>42544.666956018518</v>
      </c>
    </row>
    <row r="2790" spans="1:19" ht="45" x14ac:dyDescent="0.25">
      <c r="A2790">
        <v>2188</v>
      </c>
      <c r="B2790" s="3" t="s">
        <v>2189</v>
      </c>
      <c r="C2790" s="3" t="s">
        <v>6298</v>
      </c>
      <c r="D2790" s="6">
        <v>5494</v>
      </c>
      <c r="E2790" s="8">
        <v>22645</v>
      </c>
      <c r="F2790" t="s">
        <v>8218</v>
      </c>
      <c r="G2790" t="s">
        <v>8225</v>
      </c>
      <c r="H2790" t="s">
        <v>8247</v>
      </c>
      <c r="I2790">
        <v>1477414800</v>
      </c>
      <c r="J2790">
        <v>1474380241</v>
      </c>
      <c r="K2790" t="b">
        <v>0</v>
      </c>
      <c r="L2790">
        <v>514</v>
      </c>
      <c r="M2790" t="b">
        <v>1</v>
      </c>
      <c r="N2790" t="s">
        <v>8295</v>
      </c>
      <c r="O2790">
        <f>ROUND(E2790/D2790*100,0)</f>
        <v>412</v>
      </c>
      <c r="P2790">
        <f>IFERROR(ROUND(E2790/L2790,2),0)</f>
        <v>44.06</v>
      </c>
      <c r="Q2790" s="10" t="s">
        <v>8331</v>
      </c>
      <c r="R2790" t="s">
        <v>8349</v>
      </c>
      <c r="S2790" s="15">
        <f>(((I2790/60)/60)/24)+DATE(1970,1,1)</f>
        <v>42668.708333333328</v>
      </c>
    </row>
    <row r="2791" spans="1:19" ht="60" x14ac:dyDescent="0.25">
      <c r="A2791">
        <v>281</v>
      </c>
      <c r="B2791" s="3" t="s">
        <v>282</v>
      </c>
      <c r="C2791" s="3" t="s">
        <v>4391</v>
      </c>
      <c r="D2791" s="6">
        <v>5500</v>
      </c>
      <c r="E2791" s="8">
        <v>6632.32</v>
      </c>
      <c r="F2791" t="s">
        <v>8218</v>
      </c>
      <c r="G2791" t="s">
        <v>8223</v>
      </c>
      <c r="H2791" t="s">
        <v>8245</v>
      </c>
      <c r="I2791">
        <v>1249932360</v>
      </c>
      <c r="J2791">
        <v>1242532513</v>
      </c>
      <c r="K2791" t="b">
        <v>1</v>
      </c>
      <c r="L2791">
        <v>79</v>
      </c>
      <c r="M2791" t="b">
        <v>1</v>
      </c>
      <c r="N2791" t="s">
        <v>8267</v>
      </c>
      <c r="O2791">
        <f>ROUND(E2791/D2791*100,0)</f>
        <v>121</v>
      </c>
      <c r="P2791">
        <f>IFERROR(ROUND(E2791/L2791,2),0)</f>
        <v>83.95</v>
      </c>
      <c r="Q2791" s="10" t="s">
        <v>8308</v>
      </c>
      <c r="R2791" t="s">
        <v>8313</v>
      </c>
      <c r="S2791" s="15">
        <f>(((I2791/60)/60)/24)+DATE(1970,1,1)</f>
        <v>40035.80972222222</v>
      </c>
    </row>
    <row r="2792" spans="1:19" ht="60" x14ac:dyDescent="0.25">
      <c r="A2792">
        <v>804</v>
      </c>
      <c r="B2792" s="3" t="s">
        <v>805</v>
      </c>
      <c r="C2792" s="3" t="s">
        <v>4914</v>
      </c>
      <c r="D2792" s="6">
        <v>5500</v>
      </c>
      <c r="E2792" s="8">
        <v>5500</v>
      </c>
      <c r="F2792" t="s">
        <v>8218</v>
      </c>
      <c r="G2792" t="s">
        <v>8223</v>
      </c>
      <c r="H2792" t="s">
        <v>8245</v>
      </c>
      <c r="I2792">
        <v>1311393540</v>
      </c>
      <c r="J2792">
        <v>1309919526</v>
      </c>
      <c r="K2792" t="b">
        <v>0</v>
      </c>
      <c r="L2792">
        <v>18</v>
      </c>
      <c r="M2792" t="b">
        <v>1</v>
      </c>
      <c r="N2792" t="s">
        <v>8274</v>
      </c>
      <c r="O2792">
        <f>ROUND(E2792/D2792*100,0)</f>
        <v>100</v>
      </c>
      <c r="P2792">
        <f>IFERROR(ROUND(E2792/L2792,2),0)</f>
        <v>305.56</v>
      </c>
      <c r="Q2792" s="10" t="s">
        <v>8323</v>
      </c>
      <c r="R2792" t="s">
        <v>8324</v>
      </c>
      <c r="S2792" s="15">
        <f>(((I2792/60)/60)/24)+DATE(1970,1,1)</f>
        <v>40747.165972222225</v>
      </c>
    </row>
    <row r="2793" spans="1:19" ht="45" x14ac:dyDescent="0.25">
      <c r="A2793">
        <v>826</v>
      </c>
      <c r="B2793" s="3" t="s">
        <v>827</v>
      </c>
      <c r="C2793" s="3" t="s">
        <v>4936</v>
      </c>
      <c r="D2793" s="6">
        <v>5500</v>
      </c>
      <c r="E2793" s="8">
        <v>5580</v>
      </c>
      <c r="F2793" t="s">
        <v>8218</v>
      </c>
      <c r="G2793" t="s">
        <v>8223</v>
      </c>
      <c r="H2793" t="s">
        <v>8245</v>
      </c>
      <c r="I2793">
        <v>1332719730</v>
      </c>
      <c r="J2793">
        <v>1330908930</v>
      </c>
      <c r="K2793" t="b">
        <v>0</v>
      </c>
      <c r="L2793">
        <v>49</v>
      </c>
      <c r="M2793" t="b">
        <v>1</v>
      </c>
      <c r="N2793" t="s">
        <v>8274</v>
      </c>
      <c r="O2793">
        <f>ROUND(E2793/D2793*100,0)</f>
        <v>101</v>
      </c>
      <c r="P2793">
        <f>IFERROR(ROUND(E2793/L2793,2),0)</f>
        <v>113.88</v>
      </c>
      <c r="Q2793" s="10" t="s">
        <v>8323</v>
      </c>
      <c r="R2793" t="s">
        <v>8324</v>
      </c>
      <c r="S2793" s="15">
        <f>(((I2793/60)/60)/24)+DATE(1970,1,1)</f>
        <v>40993.996874999997</v>
      </c>
    </row>
    <row r="2794" spans="1:19" ht="60" x14ac:dyDescent="0.25">
      <c r="A2794">
        <v>834</v>
      </c>
      <c r="B2794" s="3" t="s">
        <v>835</v>
      </c>
      <c r="C2794" s="3" t="s">
        <v>4944</v>
      </c>
      <c r="D2794" s="6">
        <v>5500</v>
      </c>
      <c r="E2794" s="8">
        <v>7206</v>
      </c>
      <c r="F2794" t="s">
        <v>8218</v>
      </c>
      <c r="G2794" t="s">
        <v>8223</v>
      </c>
      <c r="H2794" t="s">
        <v>8245</v>
      </c>
      <c r="I2794">
        <v>1372651140</v>
      </c>
      <c r="J2794">
        <v>1369770292</v>
      </c>
      <c r="K2794" t="b">
        <v>0</v>
      </c>
      <c r="L2794">
        <v>75</v>
      </c>
      <c r="M2794" t="b">
        <v>1</v>
      </c>
      <c r="N2794" t="s">
        <v>8274</v>
      </c>
      <c r="O2794">
        <f>ROUND(E2794/D2794*100,0)</f>
        <v>131</v>
      </c>
      <c r="P2794">
        <f>IFERROR(ROUND(E2794/L2794,2),0)</f>
        <v>96.08</v>
      </c>
      <c r="Q2794" s="10" t="s">
        <v>8323</v>
      </c>
      <c r="R2794" t="s">
        <v>8324</v>
      </c>
      <c r="S2794" s="15">
        <f>(((I2794/60)/60)/24)+DATE(1970,1,1)</f>
        <v>41456.165972222225</v>
      </c>
    </row>
    <row r="2795" spans="1:19" ht="60" x14ac:dyDescent="0.25">
      <c r="A2795">
        <v>1257</v>
      </c>
      <c r="B2795" s="3" t="s">
        <v>1258</v>
      </c>
      <c r="C2795" s="3" t="s">
        <v>5367</v>
      </c>
      <c r="D2795" s="6">
        <v>5500</v>
      </c>
      <c r="E2795" s="8">
        <v>16210</v>
      </c>
      <c r="F2795" t="s">
        <v>8218</v>
      </c>
      <c r="G2795" t="s">
        <v>8223</v>
      </c>
      <c r="H2795" t="s">
        <v>8245</v>
      </c>
      <c r="I2795">
        <v>1301792590</v>
      </c>
      <c r="J2795">
        <v>1297562590</v>
      </c>
      <c r="K2795" t="b">
        <v>1</v>
      </c>
      <c r="L2795">
        <v>176</v>
      </c>
      <c r="M2795" t="b">
        <v>1</v>
      </c>
      <c r="N2795" t="s">
        <v>8274</v>
      </c>
      <c r="O2795">
        <f>ROUND(E2795/D2795*100,0)</f>
        <v>295</v>
      </c>
      <c r="P2795">
        <f>IFERROR(ROUND(E2795/L2795,2),0)</f>
        <v>92.1</v>
      </c>
      <c r="Q2795" s="10" t="s">
        <v>8323</v>
      </c>
      <c r="R2795" t="s">
        <v>8324</v>
      </c>
      <c r="S2795" s="15">
        <f>(((I2795/60)/60)/24)+DATE(1970,1,1)</f>
        <v>40636.043865740743</v>
      </c>
    </row>
    <row r="2796" spans="1:19" ht="60" x14ac:dyDescent="0.25">
      <c r="A2796">
        <v>1744</v>
      </c>
      <c r="B2796" s="3" t="s">
        <v>1745</v>
      </c>
      <c r="C2796" s="3" t="s">
        <v>5854</v>
      </c>
      <c r="D2796" s="6">
        <v>5500</v>
      </c>
      <c r="E2796" s="8">
        <v>6515</v>
      </c>
      <c r="F2796" t="s">
        <v>8218</v>
      </c>
      <c r="G2796" t="s">
        <v>8224</v>
      </c>
      <c r="H2796" t="s">
        <v>8246</v>
      </c>
      <c r="I2796">
        <v>1425821477</v>
      </c>
      <c r="J2796">
        <v>1421937077</v>
      </c>
      <c r="K2796" t="b">
        <v>0</v>
      </c>
      <c r="L2796">
        <v>70</v>
      </c>
      <c r="M2796" t="b">
        <v>1</v>
      </c>
      <c r="N2796" t="s">
        <v>8283</v>
      </c>
      <c r="O2796">
        <f>ROUND(E2796/D2796*100,0)</f>
        <v>118</v>
      </c>
      <c r="P2796">
        <f>IFERROR(ROUND(E2796/L2796,2),0)</f>
        <v>93.07</v>
      </c>
      <c r="Q2796" s="10" t="s">
        <v>8336</v>
      </c>
      <c r="R2796" t="s">
        <v>8337</v>
      </c>
      <c r="S2796" s="15">
        <f>(((I2796/60)/60)/24)+DATE(1970,1,1)</f>
        <v>42071.563391203701</v>
      </c>
    </row>
    <row r="2797" spans="1:19" ht="45" x14ac:dyDescent="0.25">
      <c r="A2797">
        <v>1756</v>
      </c>
      <c r="B2797" s="3" t="s">
        <v>1757</v>
      </c>
      <c r="C2797" s="3" t="s">
        <v>5866</v>
      </c>
      <c r="D2797" s="6">
        <v>5500</v>
      </c>
      <c r="E2797" s="8">
        <v>5655.6</v>
      </c>
      <c r="F2797" t="s">
        <v>8218</v>
      </c>
      <c r="G2797" t="s">
        <v>8223</v>
      </c>
      <c r="H2797" t="s">
        <v>8245</v>
      </c>
      <c r="I2797">
        <v>1472443269</v>
      </c>
      <c r="J2797">
        <v>1468987269</v>
      </c>
      <c r="K2797" t="b">
        <v>0</v>
      </c>
      <c r="L2797">
        <v>120</v>
      </c>
      <c r="M2797" t="b">
        <v>1</v>
      </c>
      <c r="N2797" t="s">
        <v>8283</v>
      </c>
      <c r="O2797">
        <f>ROUND(E2797/D2797*100,0)</f>
        <v>103</v>
      </c>
      <c r="P2797">
        <f>IFERROR(ROUND(E2797/L2797,2),0)</f>
        <v>47.13</v>
      </c>
      <c r="Q2797" s="10" t="s">
        <v>8336</v>
      </c>
      <c r="R2797" t="s">
        <v>8337</v>
      </c>
      <c r="S2797" s="15">
        <f>(((I2797/60)/60)/24)+DATE(1970,1,1)</f>
        <v>42611.167465277773</v>
      </c>
    </row>
    <row r="2798" spans="1:19" ht="30" x14ac:dyDescent="0.25">
      <c r="A2798">
        <v>2164</v>
      </c>
      <c r="B2798" s="3" t="s">
        <v>2165</v>
      </c>
      <c r="C2798" s="3" t="s">
        <v>6274</v>
      </c>
      <c r="D2798" s="6">
        <v>5500</v>
      </c>
      <c r="E2798" s="8">
        <v>5645</v>
      </c>
      <c r="F2798" t="s">
        <v>8218</v>
      </c>
      <c r="G2798" t="s">
        <v>8223</v>
      </c>
      <c r="H2798" t="s">
        <v>8245</v>
      </c>
      <c r="I2798">
        <v>1466827140</v>
      </c>
      <c r="J2798">
        <v>1464196414</v>
      </c>
      <c r="K2798" t="b">
        <v>0</v>
      </c>
      <c r="L2798">
        <v>83</v>
      </c>
      <c r="M2798" t="b">
        <v>1</v>
      </c>
      <c r="N2798" t="s">
        <v>8274</v>
      </c>
      <c r="O2798">
        <f>ROUND(E2798/D2798*100,0)</f>
        <v>103</v>
      </c>
      <c r="P2798">
        <f>IFERROR(ROUND(E2798/L2798,2),0)</f>
        <v>68.010000000000005</v>
      </c>
      <c r="Q2798" s="10" t="s">
        <v>8323</v>
      </c>
      <c r="R2798" t="s">
        <v>8324</v>
      </c>
      <c r="S2798" s="15">
        <f>(((I2798/60)/60)/24)+DATE(1970,1,1)</f>
        <v>42546.165972222225</v>
      </c>
    </row>
    <row r="2799" spans="1:19" ht="60" x14ac:dyDescent="0.25">
      <c r="A2799">
        <v>2547</v>
      </c>
      <c r="B2799" s="3" t="s">
        <v>2547</v>
      </c>
      <c r="C2799" s="3" t="s">
        <v>6657</v>
      </c>
      <c r="D2799" s="6">
        <v>5500</v>
      </c>
      <c r="E2799" s="8">
        <v>6592</v>
      </c>
      <c r="F2799" t="s">
        <v>8218</v>
      </c>
      <c r="G2799" t="s">
        <v>8223</v>
      </c>
      <c r="H2799" t="s">
        <v>8245</v>
      </c>
      <c r="I2799">
        <v>1333560803</v>
      </c>
      <c r="J2799">
        <v>1330972403</v>
      </c>
      <c r="K2799" t="b">
        <v>0</v>
      </c>
      <c r="L2799">
        <v>134</v>
      </c>
      <c r="M2799" t="b">
        <v>1</v>
      </c>
      <c r="N2799" t="s">
        <v>8298</v>
      </c>
      <c r="O2799">
        <f>ROUND(E2799/D2799*100,0)</f>
        <v>120</v>
      </c>
      <c r="P2799">
        <f>IFERROR(ROUND(E2799/L2799,2),0)</f>
        <v>49.19</v>
      </c>
      <c r="Q2799" s="10" t="s">
        <v>8323</v>
      </c>
      <c r="R2799" t="s">
        <v>8352</v>
      </c>
      <c r="S2799" s="15">
        <f>(((I2799/60)/60)/24)+DATE(1970,1,1)</f>
        <v>41003.731516203705</v>
      </c>
    </row>
    <row r="2800" spans="1:19" ht="60" x14ac:dyDescent="0.25">
      <c r="A2800">
        <v>2712</v>
      </c>
      <c r="B2800" s="3" t="s">
        <v>2712</v>
      </c>
      <c r="C2800" s="3" t="s">
        <v>6822</v>
      </c>
      <c r="D2800" s="6">
        <v>5500</v>
      </c>
      <c r="E2800" s="8">
        <v>7226</v>
      </c>
      <c r="F2800" t="s">
        <v>8218</v>
      </c>
      <c r="G2800" t="s">
        <v>8223</v>
      </c>
      <c r="H2800" t="s">
        <v>8245</v>
      </c>
      <c r="I2800">
        <v>1373738400</v>
      </c>
      <c r="J2800">
        <v>1370568560</v>
      </c>
      <c r="K2800" t="b">
        <v>1</v>
      </c>
      <c r="L2800">
        <v>143</v>
      </c>
      <c r="M2800" t="b">
        <v>1</v>
      </c>
      <c r="N2800" t="s">
        <v>8301</v>
      </c>
      <c r="O2800">
        <f>ROUND(E2800/D2800*100,0)</f>
        <v>131</v>
      </c>
      <c r="P2800">
        <f>IFERROR(ROUND(E2800/L2800,2),0)</f>
        <v>50.53</v>
      </c>
      <c r="Q2800" s="10" t="s">
        <v>8315</v>
      </c>
      <c r="R2800" t="s">
        <v>8355</v>
      </c>
      <c r="S2800" s="15">
        <f>(((I2800/60)/60)/24)+DATE(1970,1,1)</f>
        <v>41468.75</v>
      </c>
    </row>
    <row r="2801" spans="1:19" ht="60" x14ac:dyDescent="0.25">
      <c r="A2801">
        <v>3156</v>
      </c>
      <c r="B2801" s="3" t="s">
        <v>3156</v>
      </c>
      <c r="C2801" s="3" t="s">
        <v>7266</v>
      </c>
      <c r="D2801" s="6">
        <v>5500</v>
      </c>
      <c r="E2801" s="8">
        <v>5600</v>
      </c>
      <c r="F2801" t="s">
        <v>8218</v>
      </c>
      <c r="G2801" t="s">
        <v>8223</v>
      </c>
      <c r="H2801" t="s">
        <v>8245</v>
      </c>
      <c r="I2801">
        <v>1338591144</v>
      </c>
      <c r="J2801">
        <v>1335567144</v>
      </c>
      <c r="K2801" t="b">
        <v>1</v>
      </c>
      <c r="L2801">
        <v>89</v>
      </c>
      <c r="M2801" t="b">
        <v>1</v>
      </c>
      <c r="N2801" t="s">
        <v>8269</v>
      </c>
      <c r="O2801">
        <f>ROUND(E2801/D2801*100,0)</f>
        <v>102</v>
      </c>
      <c r="P2801">
        <f>IFERROR(ROUND(E2801/L2801,2),0)</f>
        <v>62.92</v>
      </c>
      <c r="Q2801" s="10" t="s">
        <v>8315</v>
      </c>
      <c r="R2801" t="s">
        <v>8316</v>
      </c>
      <c r="S2801" s="15">
        <f>(((I2801/60)/60)/24)+DATE(1970,1,1)</f>
        <v>41061.953055555554</v>
      </c>
    </row>
    <row r="2802" spans="1:19" ht="60" x14ac:dyDescent="0.25">
      <c r="A2802">
        <v>3249</v>
      </c>
      <c r="B2802" s="3" t="s">
        <v>3249</v>
      </c>
      <c r="C2802" s="3" t="s">
        <v>7359</v>
      </c>
      <c r="D2802" s="6">
        <v>5500</v>
      </c>
      <c r="E2802" s="8">
        <v>5771</v>
      </c>
      <c r="F2802" t="s">
        <v>8218</v>
      </c>
      <c r="G2802" t="s">
        <v>8223</v>
      </c>
      <c r="H2802" t="s">
        <v>8245</v>
      </c>
      <c r="I2802">
        <v>1434822914</v>
      </c>
      <c r="J2802">
        <v>1432230914</v>
      </c>
      <c r="K2802" t="b">
        <v>1</v>
      </c>
      <c r="L2802">
        <v>88</v>
      </c>
      <c r="M2802" t="b">
        <v>1</v>
      </c>
      <c r="N2802" t="s">
        <v>8269</v>
      </c>
      <c r="O2802">
        <f>ROUND(E2802/D2802*100,0)</f>
        <v>105</v>
      </c>
      <c r="P2802">
        <f>IFERROR(ROUND(E2802/L2802,2),0)</f>
        <v>65.58</v>
      </c>
      <c r="Q2802" s="10" t="s">
        <v>8315</v>
      </c>
      <c r="R2802" t="s">
        <v>8316</v>
      </c>
      <c r="S2802" s="15">
        <f>(((I2802/60)/60)/24)+DATE(1970,1,1)</f>
        <v>42175.746689814812</v>
      </c>
    </row>
    <row r="2803" spans="1:19" ht="45" x14ac:dyDescent="0.25">
      <c r="A2803">
        <v>3297</v>
      </c>
      <c r="B2803" s="3" t="s">
        <v>3297</v>
      </c>
      <c r="C2803" s="3" t="s">
        <v>7407</v>
      </c>
      <c r="D2803" s="6">
        <v>5500</v>
      </c>
      <c r="E2803" s="8">
        <v>5504</v>
      </c>
      <c r="F2803" t="s">
        <v>8218</v>
      </c>
      <c r="G2803" t="s">
        <v>8224</v>
      </c>
      <c r="H2803" t="s">
        <v>8246</v>
      </c>
      <c r="I2803">
        <v>1438037940</v>
      </c>
      <c r="J2803">
        <v>1436380256</v>
      </c>
      <c r="K2803" t="b">
        <v>0</v>
      </c>
      <c r="L2803">
        <v>44</v>
      </c>
      <c r="M2803" t="b">
        <v>1</v>
      </c>
      <c r="N2803" t="s">
        <v>8269</v>
      </c>
      <c r="O2803">
        <f>ROUND(E2803/D2803*100,0)</f>
        <v>100</v>
      </c>
      <c r="P2803">
        <f>IFERROR(ROUND(E2803/L2803,2),0)</f>
        <v>125.09</v>
      </c>
      <c r="Q2803" s="10" t="s">
        <v>8315</v>
      </c>
      <c r="R2803" t="s">
        <v>8316</v>
      </c>
      <c r="S2803" s="15">
        <f>(((I2803/60)/60)/24)+DATE(1970,1,1)</f>
        <v>42212.957638888889</v>
      </c>
    </row>
    <row r="2804" spans="1:19" ht="60" x14ac:dyDescent="0.25">
      <c r="A2804">
        <v>3348</v>
      </c>
      <c r="B2804" s="3" t="s">
        <v>3266</v>
      </c>
      <c r="C2804" s="3" t="s">
        <v>7458</v>
      </c>
      <c r="D2804" s="6">
        <v>5500</v>
      </c>
      <c r="E2804" s="8">
        <v>5516</v>
      </c>
      <c r="F2804" t="s">
        <v>8218</v>
      </c>
      <c r="G2804" t="s">
        <v>8223</v>
      </c>
      <c r="H2804" t="s">
        <v>8245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8269</v>
      </c>
      <c r="O2804">
        <f>ROUND(E2804/D2804*100,0)</f>
        <v>100</v>
      </c>
      <c r="P2804">
        <f>IFERROR(ROUND(E2804/L2804,2),0)</f>
        <v>69.819999999999993</v>
      </c>
      <c r="Q2804" s="10" t="s">
        <v>8315</v>
      </c>
      <c r="R2804" t="s">
        <v>8316</v>
      </c>
      <c r="S2804" s="15">
        <f>(((I2804/60)/60)/24)+DATE(1970,1,1)</f>
        <v>42490.165972222225</v>
      </c>
    </row>
    <row r="2805" spans="1:19" ht="60" x14ac:dyDescent="0.25">
      <c r="A2805">
        <v>3542</v>
      </c>
      <c r="B2805" s="3" t="s">
        <v>3541</v>
      </c>
      <c r="C2805" s="3" t="s">
        <v>7652</v>
      </c>
      <c r="D2805" s="6">
        <v>5500</v>
      </c>
      <c r="E2805" s="8">
        <v>5623</v>
      </c>
      <c r="F2805" t="s">
        <v>8218</v>
      </c>
      <c r="G2805" t="s">
        <v>8223</v>
      </c>
      <c r="H2805" t="s">
        <v>8245</v>
      </c>
      <c r="I2805">
        <v>1410099822</v>
      </c>
      <c r="J2805">
        <v>1404915822</v>
      </c>
      <c r="K2805" t="b">
        <v>0</v>
      </c>
      <c r="L2805">
        <v>85</v>
      </c>
      <c r="M2805" t="b">
        <v>1</v>
      </c>
      <c r="N2805" t="s">
        <v>8269</v>
      </c>
      <c r="O2805">
        <f>ROUND(E2805/D2805*100,0)</f>
        <v>102</v>
      </c>
      <c r="P2805">
        <f>IFERROR(ROUND(E2805/L2805,2),0)</f>
        <v>66.150000000000006</v>
      </c>
      <c r="Q2805" s="10" t="s">
        <v>8315</v>
      </c>
      <c r="R2805" t="s">
        <v>8316</v>
      </c>
      <c r="S2805" s="15">
        <f>(((I2805/60)/60)/24)+DATE(1970,1,1)</f>
        <v>41889.599791666667</v>
      </c>
    </row>
    <row r="2806" spans="1:19" ht="60" x14ac:dyDescent="0.25">
      <c r="A2806">
        <v>3553</v>
      </c>
      <c r="B2806" s="3" t="s">
        <v>3552</v>
      </c>
      <c r="C2806" s="3" t="s">
        <v>7663</v>
      </c>
      <c r="D2806" s="6">
        <v>5500</v>
      </c>
      <c r="E2806" s="8">
        <v>5845</v>
      </c>
      <c r="F2806" t="s">
        <v>8218</v>
      </c>
      <c r="G2806" t="s">
        <v>8223</v>
      </c>
      <c r="H2806" t="s">
        <v>8245</v>
      </c>
      <c r="I2806">
        <v>1439337600</v>
      </c>
      <c r="J2806">
        <v>1436575280</v>
      </c>
      <c r="K2806" t="b">
        <v>0</v>
      </c>
      <c r="L2806">
        <v>104</v>
      </c>
      <c r="M2806" t="b">
        <v>1</v>
      </c>
      <c r="N2806" t="s">
        <v>8269</v>
      </c>
      <c r="O2806">
        <f>ROUND(E2806/D2806*100,0)</f>
        <v>106</v>
      </c>
      <c r="P2806">
        <f>IFERROR(ROUND(E2806/L2806,2),0)</f>
        <v>56.2</v>
      </c>
      <c r="Q2806" s="10" t="s">
        <v>8315</v>
      </c>
      <c r="R2806" t="s">
        <v>8316</v>
      </c>
      <c r="S2806" s="15">
        <f>(((I2806/60)/60)/24)+DATE(1970,1,1)</f>
        <v>42228</v>
      </c>
    </row>
    <row r="2807" spans="1:19" ht="60" x14ac:dyDescent="0.25">
      <c r="A2807">
        <v>1858</v>
      </c>
      <c r="B2807" s="3" t="s">
        <v>1859</v>
      </c>
      <c r="C2807" s="3" t="s">
        <v>5968</v>
      </c>
      <c r="D2807" s="6">
        <v>5555.55</v>
      </c>
      <c r="E2807" s="8">
        <v>6041.55</v>
      </c>
      <c r="F2807" t="s">
        <v>8218</v>
      </c>
      <c r="G2807" t="s">
        <v>8223</v>
      </c>
      <c r="H2807" t="s">
        <v>8245</v>
      </c>
      <c r="I2807">
        <v>1324014521</v>
      </c>
      <c r="J2807">
        <v>1318826921</v>
      </c>
      <c r="K2807" t="b">
        <v>0</v>
      </c>
      <c r="L2807">
        <v>149</v>
      </c>
      <c r="M2807" t="b">
        <v>1</v>
      </c>
      <c r="N2807" t="s">
        <v>8274</v>
      </c>
      <c r="O2807">
        <f>ROUND(E2807/D2807*100,0)</f>
        <v>109</v>
      </c>
      <c r="P2807">
        <f>IFERROR(ROUND(E2807/L2807,2),0)</f>
        <v>40.549999999999997</v>
      </c>
      <c r="Q2807" s="10" t="s">
        <v>8323</v>
      </c>
      <c r="R2807" t="s">
        <v>8324</v>
      </c>
      <c r="S2807" s="15">
        <f>(((I2807/60)/60)/24)+DATE(1970,1,1)</f>
        <v>40893.242141203707</v>
      </c>
    </row>
    <row r="2808" spans="1:19" ht="60" x14ac:dyDescent="0.25">
      <c r="A2808">
        <v>3279</v>
      </c>
      <c r="B2808" s="3" t="s">
        <v>3279</v>
      </c>
      <c r="C2808" s="3" t="s">
        <v>7389</v>
      </c>
      <c r="D2808" s="6">
        <v>5800</v>
      </c>
      <c r="E2808" s="8">
        <v>6628</v>
      </c>
      <c r="F2808" t="s">
        <v>8218</v>
      </c>
      <c r="G2808" t="s">
        <v>8223</v>
      </c>
      <c r="H2808" t="s">
        <v>8245</v>
      </c>
      <c r="I2808">
        <v>1459474059</v>
      </c>
      <c r="J2808">
        <v>1456885659</v>
      </c>
      <c r="K2808" t="b">
        <v>0</v>
      </c>
      <c r="L2808">
        <v>63</v>
      </c>
      <c r="M2808" t="b">
        <v>1</v>
      </c>
      <c r="N2808" t="s">
        <v>8269</v>
      </c>
      <c r="O2808">
        <f>ROUND(E2808/D2808*100,0)</f>
        <v>114</v>
      </c>
      <c r="P2808">
        <f>IFERROR(ROUND(E2808/L2808,2),0)</f>
        <v>105.21</v>
      </c>
      <c r="Q2808" s="10" t="s">
        <v>8315</v>
      </c>
      <c r="R2808" t="s">
        <v>8316</v>
      </c>
      <c r="S2808" s="15">
        <f>(((I2808/60)/60)/24)+DATE(1970,1,1)</f>
        <v>42461.06086805556</v>
      </c>
    </row>
    <row r="2809" spans="1:19" ht="60" x14ac:dyDescent="0.25">
      <c r="A2809">
        <v>3574</v>
      </c>
      <c r="B2809" s="3" t="s">
        <v>3573</v>
      </c>
      <c r="C2809" s="3" t="s">
        <v>7684</v>
      </c>
      <c r="D2809" s="6">
        <v>5800</v>
      </c>
      <c r="E2809" s="8">
        <v>6155</v>
      </c>
      <c r="F2809" t="s">
        <v>8218</v>
      </c>
      <c r="G2809" t="s">
        <v>8223</v>
      </c>
      <c r="H2809" t="s">
        <v>8245</v>
      </c>
      <c r="I2809">
        <v>1415921848</v>
      </c>
      <c r="J2809">
        <v>1413326248</v>
      </c>
      <c r="K2809" t="b">
        <v>0</v>
      </c>
      <c r="L2809">
        <v>45</v>
      </c>
      <c r="M2809" t="b">
        <v>1</v>
      </c>
      <c r="N2809" t="s">
        <v>8269</v>
      </c>
      <c r="O2809">
        <f>ROUND(E2809/D2809*100,0)</f>
        <v>106</v>
      </c>
      <c r="P2809">
        <f>IFERROR(ROUND(E2809/L2809,2),0)</f>
        <v>136.78</v>
      </c>
      <c r="Q2809" s="10" t="s">
        <v>8315</v>
      </c>
      <c r="R2809" t="s">
        <v>8316</v>
      </c>
      <c r="S2809" s="15">
        <f>(((I2809/60)/60)/24)+DATE(1970,1,1)</f>
        <v>41956.984351851846</v>
      </c>
    </row>
    <row r="2810" spans="1:19" ht="60" x14ac:dyDescent="0.25">
      <c r="A2810">
        <v>3239</v>
      </c>
      <c r="B2810" s="3" t="s">
        <v>3239</v>
      </c>
      <c r="C2810" s="3" t="s">
        <v>7349</v>
      </c>
      <c r="D2810" s="6">
        <v>5862</v>
      </c>
      <c r="E2810" s="8">
        <v>6208.98</v>
      </c>
      <c r="F2810" t="s">
        <v>8218</v>
      </c>
      <c r="G2810" t="s">
        <v>8224</v>
      </c>
      <c r="H2810" t="s">
        <v>8246</v>
      </c>
      <c r="I2810">
        <v>1445817540</v>
      </c>
      <c r="J2810">
        <v>1443665293</v>
      </c>
      <c r="K2810" t="b">
        <v>1</v>
      </c>
      <c r="L2810">
        <v>104</v>
      </c>
      <c r="M2810" t="b">
        <v>1</v>
      </c>
      <c r="N2810" t="s">
        <v>8269</v>
      </c>
      <c r="O2810">
        <f>ROUND(E2810/D2810*100,0)</f>
        <v>106</v>
      </c>
      <c r="P2810">
        <f>IFERROR(ROUND(E2810/L2810,2),0)</f>
        <v>59.7</v>
      </c>
      <c r="Q2810" s="10" t="s">
        <v>8315</v>
      </c>
      <c r="R2810" t="s">
        <v>8316</v>
      </c>
      <c r="S2810" s="15">
        <f>(((I2810/60)/60)/24)+DATE(1970,1,1)</f>
        <v>42302.999305555553</v>
      </c>
    </row>
    <row r="2811" spans="1:19" ht="60" x14ac:dyDescent="0.25">
      <c r="A2811">
        <v>1348</v>
      </c>
      <c r="B2811" s="3" t="s">
        <v>1349</v>
      </c>
      <c r="C2811" s="3" t="s">
        <v>5458</v>
      </c>
      <c r="D2811" s="6">
        <v>5875</v>
      </c>
      <c r="E2811" s="8">
        <v>5985</v>
      </c>
      <c r="F2811" t="s">
        <v>8218</v>
      </c>
      <c r="G2811" t="s">
        <v>8223</v>
      </c>
      <c r="H2811" t="s">
        <v>8245</v>
      </c>
      <c r="I2811">
        <v>1418904533</v>
      </c>
      <c r="J2811">
        <v>1416485333</v>
      </c>
      <c r="K2811" t="b">
        <v>0</v>
      </c>
      <c r="L2811">
        <v>26</v>
      </c>
      <c r="M2811" t="b">
        <v>1</v>
      </c>
      <c r="N2811" t="s">
        <v>8272</v>
      </c>
      <c r="O2811">
        <f>ROUND(E2811/D2811*100,0)</f>
        <v>102</v>
      </c>
      <c r="P2811">
        <f>IFERROR(ROUND(E2811/L2811,2),0)</f>
        <v>230.19</v>
      </c>
      <c r="Q2811" s="10" t="s">
        <v>8320</v>
      </c>
      <c r="R2811" t="s">
        <v>8321</v>
      </c>
      <c r="S2811" s="15">
        <f>(((I2811/60)/60)/24)+DATE(1970,1,1)</f>
        <v>41991.506168981476</v>
      </c>
    </row>
    <row r="2812" spans="1:19" ht="30" x14ac:dyDescent="0.25">
      <c r="A2812">
        <v>14</v>
      </c>
      <c r="B2812" s="3" t="s">
        <v>16</v>
      </c>
      <c r="C2812" s="3" t="s">
        <v>4125</v>
      </c>
      <c r="D2812" s="6">
        <v>6000</v>
      </c>
      <c r="E2812" s="8">
        <v>6056</v>
      </c>
      <c r="F2812" t="s">
        <v>8218</v>
      </c>
      <c r="G2812" t="s">
        <v>8225</v>
      </c>
      <c r="H2812" t="s">
        <v>8247</v>
      </c>
      <c r="I2812">
        <v>1405259940</v>
      </c>
      <c r="J2812">
        <v>1403051888</v>
      </c>
      <c r="K2812" t="b">
        <v>0</v>
      </c>
      <c r="L2812">
        <v>41</v>
      </c>
      <c r="M2812" t="b">
        <v>1</v>
      </c>
      <c r="N2812" t="s">
        <v>8263</v>
      </c>
      <c r="O2812">
        <f>ROUND(E2812/D2812*100,0)</f>
        <v>101</v>
      </c>
      <c r="P2812">
        <f>IFERROR(ROUND(E2812/L2812,2),0)</f>
        <v>147.71</v>
      </c>
      <c r="Q2812" s="10" t="s">
        <v>8308</v>
      </c>
      <c r="R2812" t="s">
        <v>8309</v>
      </c>
      <c r="S2812" s="15">
        <f>(((I2812/60)/60)/24)+DATE(1970,1,1)</f>
        <v>41833.582638888889</v>
      </c>
    </row>
    <row r="2813" spans="1:19" ht="30" x14ac:dyDescent="0.25">
      <c r="A2813">
        <v>36</v>
      </c>
      <c r="B2813" s="3" t="s">
        <v>38</v>
      </c>
      <c r="C2813" s="3" t="s">
        <v>4147</v>
      </c>
      <c r="D2813" s="6">
        <v>6000</v>
      </c>
      <c r="E2813" s="8">
        <v>8529</v>
      </c>
      <c r="F2813" t="s">
        <v>8218</v>
      </c>
      <c r="G2813" t="s">
        <v>8223</v>
      </c>
      <c r="H2813" t="s">
        <v>8245</v>
      </c>
      <c r="I2813">
        <v>1428128525</v>
      </c>
      <c r="J2813">
        <v>1425540125</v>
      </c>
      <c r="K2813" t="b">
        <v>0</v>
      </c>
      <c r="L2813">
        <v>44</v>
      </c>
      <c r="M2813" t="b">
        <v>1</v>
      </c>
      <c r="N2813" t="s">
        <v>8263</v>
      </c>
      <c r="O2813">
        <f>ROUND(E2813/D2813*100,0)</f>
        <v>142</v>
      </c>
      <c r="P2813">
        <f>IFERROR(ROUND(E2813/L2813,2),0)</f>
        <v>193.84</v>
      </c>
      <c r="Q2813" s="10" t="s">
        <v>8308</v>
      </c>
      <c r="R2813" t="s">
        <v>8309</v>
      </c>
      <c r="S2813" s="15">
        <f>(((I2813/60)/60)/24)+DATE(1970,1,1)</f>
        <v>42098.265335648146</v>
      </c>
    </row>
    <row r="2814" spans="1:19" ht="75" x14ac:dyDescent="0.25">
      <c r="A2814">
        <v>86</v>
      </c>
      <c r="B2814" s="3" t="s">
        <v>88</v>
      </c>
      <c r="C2814" s="3" t="s">
        <v>4197</v>
      </c>
      <c r="D2814" s="6">
        <v>6000</v>
      </c>
      <c r="E2814" s="8">
        <v>6388</v>
      </c>
      <c r="F2814" t="s">
        <v>8218</v>
      </c>
      <c r="G2814" t="s">
        <v>8229</v>
      </c>
      <c r="H2814" t="s">
        <v>8248</v>
      </c>
      <c r="I2814">
        <v>1451226045</v>
      </c>
      <c r="J2814">
        <v>1444828845</v>
      </c>
      <c r="K2814" t="b">
        <v>0</v>
      </c>
      <c r="L2814">
        <v>17</v>
      </c>
      <c r="M2814" t="b">
        <v>1</v>
      </c>
      <c r="N2814" t="s">
        <v>8264</v>
      </c>
      <c r="O2814">
        <f>ROUND(E2814/D2814*100,0)</f>
        <v>106</v>
      </c>
      <c r="P2814">
        <f>IFERROR(ROUND(E2814/L2814,2),0)</f>
        <v>375.76</v>
      </c>
      <c r="Q2814" s="10" t="s">
        <v>8308</v>
      </c>
      <c r="R2814" t="s">
        <v>8310</v>
      </c>
      <c r="S2814" s="15">
        <f>(((I2814/60)/60)/24)+DATE(1970,1,1)</f>
        <v>42365.59774305555</v>
      </c>
    </row>
    <row r="2815" spans="1:19" ht="45" x14ac:dyDescent="0.25">
      <c r="A2815">
        <v>89</v>
      </c>
      <c r="B2815" s="3" t="s">
        <v>91</v>
      </c>
      <c r="C2815" s="3" t="s">
        <v>4200</v>
      </c>
      <c r="D2815" s="6">
        <v>6000</v>
      </c>
      <c r="E2815" s="8">
        <v>6904</v>
      </c>
      <c r="F2815" t="s">
        <v>8218</v>
      </c>
      <c r="G2815" t="s">
        <v>8223</v>
      </c>
      <c r="H2815" t="s">
        <v>8245</v>
      </c>
      <c r="I2815">
        <v>1370196192</v>
      </c>
      <c r="J2815">
        <v>1368036192</v>
      </c>
      <c r="K2815" t="b">
        <v>0</v>
      </c>
      <c r="L2815">
        <v>56</v>
      </c>
      <c r="M2815" t="b">
        <v>1</v>
      </c>
      <c r="N2815" t="s">
        <v>8264</v>
      </c>
      <c r="O2815">
        <f>ROUND(E2815/D2815*100,0)</f>
        <v>115</v>
      </c>
      <c r="P2815">
        <f>IFERROR(ROUND(E2815/L2815,2),0)</f>
        <v>123.29</v>
      </c>
      <c r="Q2815" s="10" t="s">
        <v>8308</v>
      </c>
      <c r="R2815" t="s">
        <v>8310</v>
      </c>
      <c r="S2815" s="15">
        <f>(((I2815/60)/60)/24)+DATE(1970,1,1)</f>
        <v>41427.752222222225</v>
      </c>
    </row>
    <row r="2816" spans="1:19" ht="60" x14ac:dyDescent="0.25">
      <c r="A2816">
        <v>102</v>
      </c>
      <c r="B2816" s="3" t="s">
        <v>104</v>
      </c>
      <c r="C2816" s="3" t="s">
        <v>4213</v>
      </c>
      <c r="D2816" s="6">
        <v>6000</v>
      </c>
      <c r="E2816" s="8">
        <v>7665</v>
      </c>
      <c r="F2816" t="s">
        <v>8218</v>
      </c>
      <c r="G2816" t="s">
        <v>8223</v>
      </c>
      <c r="H2816" t="s">
        <v>8245</v>
      </c>
      <c r="I2816">
        <v>1293073733</v>
      </c>
      <c r="J2816">
        <v>1290481733</v>
      </c>
      <c r="K2816" t="b">
        <v>0</v>
      </c>
      <c r="L2816">
        <v>65</v>
      </c>
      <c r="M2816" t="b">
        <v>1</v>
      </c>
      <c r="N2816" t="s">
        <v>8264</v>
      </c>
      <c r="O2816">
        <f>ROUND(E2816/D2816*100,0)</f>
        <v>128</v>
      </c>
      <c r="P2816">
        <f>IFERROR(ROUND(E2816/L2816,2),0)</f>
        <v>117.92</v>
      </c>
      <c r="Q2816" s="10" t="s">
        <v>8308</v>
      </c>
      <c r="R2816" t="s">
        <v>8310</v>
      </c>
      <c r="S2816" s="15">
        <f>(((I2816/60)/60)/24)+DATE(1970,1,1)</f>
        <v>40535.131168981483</v>
      </c>
    </row>
    <row r="2817" spans="1:19" ht="45" x14ac:dyDescent="0.25">
      <c r="A2817">
        <v>339</v>
      </c>
      <c r="B2817" s="3" t="s">
        <v>340</v>
      </c>
      <c r="C2817" s="3" t="s">
        <v>4449</v>
      </c>
      <c r="D2817" s="6">
        <v>6000</v>
      </c>
      <c r="E2817" s="8">
        <v>6485</v>
      </c>
      <c r="F2817" t="s">
        <v>8218</v>
      </c>
      <c r="G2817" t="s">
        <v>8223</v>
      </c>
      <c r="H2817" t="s">
        <v>8245</v>
      </c>
      <c r="I2817">
        <v>1430331268</v>
      </c>
      <c r="J2817">
        <v>1427739268</v>
      </c>
      <c r="K2817" t="b">
        <v>1</v>
      </c>
      <c r="L2817">
        <v>89</v>
      </c>
      <c r="M2817" t="b">
        <v>1</v>
      </c>
      <c r="N2817" t="s">
        <v>8267</v>
      </c>
      <c r="O2817">
        <f>ROUND(E2817/D2817*100,0)</f>
        <v>108</v>
      </c>
      <c r="P2817">
        <f>IFERROR(ROUND(E2817/L2817,2),0)</f>
        <v>72.87</v>
      </c>
      <c r="Q2817" s="10" t="s">
        <v>8308</v>
      </c>
      <c r="R2817" t="s">
        <v>8313</v>
      </c>
      <c r="S2817" s="15">
        <f>(((I2817/60)/60)/24)+DATE(1970,1,1)</f>
        <v>42123.760046296295</v>
      </c>
    </row>
    <row r="2818" spans="1:19" ht="60" x14ac:dyDescent="0.25">
      <c r="A2818">
        <v>374</v>
      </c>
      <c r="B2818" s="3" t="s">
        <v>375</v>
      </c>
      <c r="C2818" s="3" t="s">
        <v>4484</v>
      </c>
      <c r="D2818" s="6">
        <v>6000</v>
      </c>
      <c r="E2818" s="8">
        <v>7839</v>
      </c>
      <c r="F2818" t="s">
        <v>8218</v>
      </c>
      <c r="G2818" t="s">
        <v>8223</v>
      </c>
      <c r="H2818" t="s">
        <v>8245</v>
      </c>
      <c r="I2818">
        <v>1316208031</v>
      </c>
      <c r="J2818">
        <v>1312320031</v>
      </c>
      <c r="K2818" t="b">
        <v>0</v>
      </c>
      <c r="L2818">
        <v>174</v>
      </c>
      <c r="M2818" t="b">
        <v>1</v>
      </c>
      <c r="N2818" t="s">
        <v>8267</v>
      </c>
      <c r="O2818">
        <f>ROUND(E2818/D2818*100,0)</f>
        <v>131</v>
      </c>
      <c r="P2818">
        <f>IFERROR(ROUND(E2818/L2818,2),0)</f>
        <v>45.05</v>
      </c>
      <c r="Q2818" s="10" t="s">
        <v>8308</v>
      </c>
      <c r="R2818" t="s">
        <v>8313</v>
      </c>
      <c r="S2818" s="15">
        <f>(((I2818/60)/60)/24)+DATE(1970,1,1)</f>
        <v>40802.889247685183</v>
      </c>
    </row>
    <row r="2819" spans="1:19" ht="45" x14ac:dyDescent="0.25">
      <c r="A2819">
        <v>408</v>
      </c>
      <c r="B2819" s="3" t="s">
        <v>409</v>
      </c>
      <c r="C2819" s="3" t="s">
        <v>4518</v>
      </c>
      <c r="D2819" s="6">
        <v>6000</v>
      </c>
      <c r="E2819" s="8">
        <v>6086.26</v>
      </c>
      <c r="F2819" t="s">
        <v>8218</v>
      </c>
      <c r="G2819" t="s">
        <v>8223</v>
      </c>
      <c r="H2819" t="s">
        <v>8245</v>
      </c>
      <c r="I2819">
        <v>1383676790</v>
      </c>
      <c r="J2819">
        <v>1380217190</v>
      </c>
      <c r="K2819" t="b">
        <v>0</v>
      </c>
      <c r="L2819">
        <v>38</v>
      </c>
      <c r="M2819" t="b">
        <v>1</v>
      </c>
      <c r="N2819" t="s">
        <v>8267</v>
      </c>
      <c r="O2819">
        <f>ROUND(E2819/D2819*100,0)</f>
        <v>101</v>
      </c>
      <c r="P2819">
        <f>IFERROR(ROUND(E2819/L2819,2),0)</f>
        <v>160.16</v>
      </c>
      <c r="Q2819" s="10" t="s">
        <v>8308</v>
      </c>
      <c r="R2819" t="s">
        <v>8313</v>
      </c>
      <c r="S2819" s="15">
        <f>(((I2819/60)/60)/24)+DATE(1970,1,1)</f>
        <v>41583.777662037035</v>
      </c>
    </row>
    <row r="2820" spans="1:19" ht="60" x14ac:dyDescent="0.25">
      <c r="A2820">
        <v>739</v>
      </c>
      <c r="B2820" s="3" t="s">
        <v>740</v>
      </c>
      <c r="C2820" s="3" t="s">
        <v>4849</v>
      </c>
      <c r="D2820" s="6">
        <v>6000</v>
      </c>
      <c r="E2820" s="8">
        <v>9500</v>
      </c>
      <c r="F2820" t="s">
        <v>8218</v>
      </c>
      <c r="G2820" t="s">
        <v>8223</v>
      </c>
      <c r="H2820" t="s">
        <v>8245</v>
      </c>
      <c r="I2820">
        <v>1407758629</v>
      </c>
      <c r="J2820">
        <v>1404907429</v>
      </c>
      <c r="K2820" t="b">
        <v>0</v>
      </c>
      <c r="L2820">
        <v>139</v>
      </c>
      <c r="M2820" t="b">
        <v>1</v>
      </c>
      <c r="N2820" t="s">
        <v>8272</v>
      </c>
      <c r="O2820">
        <f>ROUND(E2820/D2820*100,0)</f>
        <v>158</v>
      </c>
      <c r="P2820">
        <f>IFERROR(ROUND(E2820/L2820,2),0)</f>
        <v>68.349999999999994</v>
      </c>
      <c r="Q2820" s="10" t="s">
        <v>8320</v>
      </c>
      <c r="R2820" t="s">
        <v>8321</v>
      </c>
      <c r="S2820" s="15">
        <f>(((I2820/60)/60)/24)+DATE(1970,1,1)</f>
        <v>41862.502650462964</v>
      </c>
    </row>
    <row r="2821" spans="1:19" ht="60" x14ac:dyDescent="0.25">
      <c r="A2821">
        <v>802</v>
      </c>
      <c r="B2821" s="3" t="s">
        <v>803</v>
      </c>
      <c r="C2821" s="3" t="s">
        <v>4912</v>
      </c>
      <c r="D2821" s="6">
        <v>6000</v>
      </c>
      <c r="E2821" s="8">
        <v>6080</v>
      </c>
      <c r="F2821" t="s">
        <v>8218</v>
      </c>
      <c r="G2821" t="s">
        <v>8223</v>
      </c>
      <c r="H2821" t="s">
        <v>8245</v>
      </c>
      <c r="I2821">
        <v>1347854700</v>
      </c>
      <c r="J2821">
        <v>1343867524</v>
      </c>
      <c r="K2821" t="b">
        <v>0</v>
      </c>
      <c r="L2821">
        <v>75</v>
      </c>
      <c r="M2821" t="b">
        <v>1</v>
      </c>
      <c r="N2821" t="s">
        <v>8274</v>
      </c>
      <c r="O2821">
        <f>ROUND(E2821/D2821*100,0)</f>
        <v>101</v>
      </c>
      <c r="P2821">
        <f>IFERROR(ROUND(E2821/L2821,2),0)</f>
        <v>81.069999999999993</v>
      </c>
      <c r="Q2821" s="10" t="s">
        <v>8323</v>
      </c>
      <c r="R2821" t="s">
        <v>8324</v>
      </c>
      <c r="S2821" s="15">
        <f>(((I2821/60)/60)/24)+DATE(1970,1,1)</f>
        <v>41169.170138888891</v>
      </c>
    </row>
    <row r="2822" spans="1:19" ht="15.75" x14ac:dyDescent="0.25">
      <c r="A2822">
        <v>833</v>
      </c>
      <c r="B2822" s="3" t="s">
        <v>834</v>
      </c>
      <c r="C2822" s="3" t="s">
        <v>4943</v>
      </c>
      <c r="D2822" s="6">
        <v>6000</v>
      </c>
      <c r="E2822" s="8">
        <v>6100</v>
      </c>
      <c r="F2822" t="s">
        <v>8218</v>
      </c>
      <c r="G2822" t="s">
        <v>8223</v>
      </c>
      <c r="H2822" t="s">
        <v>8245</v>
      </c>
      <c r="I2822">
        <v>1397941475</v>
      </c>
      <c r="J2822">
        <v>1395349475</v>
      </c>
      <c r="K2822" t="b">
        <v>0</v>
      </c>
      <c r="L2822">
        <v>41</v>
      </c>
      <c r="M2822" t="b">
        <v>1</v>
      </c>
      <c r="N2822" t="s">
        <v>8274</v>
      </c>
      <c r="O2822">
        <f>ROUND(E2822/D2822*100,0)</f>
        <v>102</v>
      </c>
      <c r="P2822">
        <f>IFERROR(ROUND(E2822/L2822,2),0)</f>
        <v>148.78</v>
      </c>
      <c r="Q2822" s="10" t="s">
        <v>8323</v>
      </c>
      <c r="R2822" t="s">
        <v>8324</v>
      </c>
      <c r="S2822" s="15">
        <f>(((I2822/60)/60)/24)+DATE(1970,1,1)</f>
        <v>41748.878182870372</v>
      </c>
    </row>
    <row r="2823" spans="1:19" ht="60" x14ac:dyDescent="0.25">
      <c r="A2823">
        <v>1201</v>
      </c>
      <c r="B2823" s="3" t="s">
        <v>1202</v>
      </c>
      <c r="C2823" s="3" t="s">
        <v>5311</v>
      </c>
      <c r="D2823" s="6">
        <v>6000</v>
      </c>
      <c r="E2823" s="8">
        <v>6146.27</v>
      </c>
      <c r="F2823" t="s">
        <v>8218</v>
      </c>
      <c r="G2823" t="s">
        <v>8224</v>
      </c>
      <c r="H2823" t="s">
        <v>8246</v>
      </c>
      <c r="I2823">
        <v>1468593246</v>
      </c>
      <c r="J2823">
        <v>1466001246</v>
      </c>
      <c r="K2823" t="b">
        <v>0</v>
      </c>
      <c r="L2823">
        <v>111</v>
      </c>
      <c r="M2823" t="b">
        <v>1</v>
      </c>
      <c r="N2823" t="s">
        <v>8283</v>
      </c>
      <c r="O2823">
        <f>ROUND(E2823/D2823*100,0)</f>
        <v>102</v>
      </c>
      <c r="P2823">
        <f>IFERROR(ROUND(E2823/L2823,2),0)</f>
        <v>55.37</v>
      </c>
      <c r="Q2823" s="10" t="s">
        <v>8336</v>
      </c>
      <c r="R2823" t="s">
        <v>8337</v>
      </c>
      <c r="S2823" s="15">
        <f>(((I2823/60)/60)/24)+DATE(1970,1,1)</f>
        <v>42566.60701388889</v>
      </c>
    </row>
    <row r="2824" spans="1:19" ht="60" x14ac:dyDescent="0.25">
      <c r="A2824">
        <v>1209</v>
      </c>
      <c r="B2824" s="3" t="s">
        <v>1210</v>
      </c>
      <c r="C2824" s="3" t="s">
        <v>5319</v>
      </c>
      <c r="D2824" s="6">
        <v>6000</v>
      </c>
      <c r="E2824" s="8">
        <v>6360</v>
      </c>
      <c r="F2824" t="s">
        <v>8218</v>
      </c>
      <c r="G2824" t="s">
        <v>8223</v>
      </c>
      <c r="H2824" t="s">
        <v>8245</v>
      </c>
      <c r="I2824">
        <v>1488053905</v>
      </c>
      <c r="J2824">
        <v>1485461905</v>
      </c>
      <c r="K2824" t="b">
        <v>0</v>
      </c>
      <c r="L2824">
        <v>46</v>
      </c>
      <c r="M2824" t="b">
        <v>1</v>
      </c>
      <c r="N2824" t="s">
        <v>8283</v>
      </c>
      <c r="O2824">
        <f>ROUND(E2824/D2824*100,0)</f>
        <v>106</v>
      </c>
      <c r="P2824">
        <f>IFERROR(ROUND(E2824/L2824,2),0)</f>
        <v>138.26</v>
      </c>
      <c r="Q2824" s="10" t="s">
        <v>8336</v>
      </c>
      <c r="R2824" t="s">
        <v>8337</v>
      </c>
      <c r="S2824" s="15">
        <f>(((I2824/60)/60)/24)+DATE(1970,1,1)</f>
        <v>42791.846122685187</v>
      </c>
    </row>
    <row r="2825" spans="1:19" ht="45" x14ac:dyDescent="0.25">
      <c r="A2825">
        <v>1251</v>
      </c>
      <c r="B2825" s="3" t="s">
        <v>1252</v>
      </c>
      <c r="C2825" s="3" t="s">
        <v>5361</v>
      </c>
      <c r="D2825" s="6">
        <v>6000</v>
      </c>
      <c r="E2825" s="8">
        <v>6108</v>
      </c>
      <c r="F2825" t="s">
        <v>8218</v>
      </c>
      <c r="G2825" t="s">
        <v>8223</v>
      </c>
      <c r="H2825" t="s">
        <v>8245</v>
      </c>
      <c r="I2825">
        <v>1316979167</v>
      </c>
      <c r="J2825">
        <v>1311795167</v>
      </c>
      <c r="K2825" t="b">
        <v>1</v>
      </c>
      <c r="L2825">
        <v>74</v>
      </c>
      <c r="M2825" t="b">
        <v>1</v>
      </c>
      <c r="N2825" t="s">
        <v>8274</v>
      </c>
      <c r="O2825">
        <f>ROUND(E2825/D2825*100,0)</f>
        <v>102</v>
      </c>
      <c r="P2825">
        <f>IFERROR(ROUND(E2825/L2825,2),0)</f>
        <v>82.54</v>
      </c>
      <c r="Q2825" s="10" t="s">
        <v>8323</v>
      </c>
      <c r="R2825" t="s">
        <v>8324</v>
      </c>
      <c r="S2825" s="15">
        <f>(((I2825/60)/60)/24)+DATE(1970,1,1)</f>
        <v>40811.814432870371</v>
      </c>
    </row>
    <row r="2826" spans="1:19" ht="45" x14ac:dyDescent="0.25">
      <c r="A2826">
        <v>1361</v>
      </c>
      <c r="B2826" s="3" t="s">
        <v>1362</v>
      </c>
      <c r="C2826" s="3" t="s">
        <v>5471</v>
      </c>
      <c r="D2826" s="6">
        <v>6000</v>
      </c>
      <c r="E2826" s="8">
        <v>7559</v>
      </c>
      <c r="F2826" t="s">
        <v>8218</v>
      </c>
      <c r="G2826" t="s">
        <v>8224</v>
      </c>
      <c r="H2826" t="s">
        <v>8246</v>
      </c>
      <c r="I2826">
        <v>1403370772</v>
      </c>
      <c r="J2826">
        <v>1400778772</v>
      </c>
      <c r="K2826" t="b">
        <v>0</v>
      </c>
      <c r="L2826">
        <v>264</v>
      </c>
      <c r="M2826" t="b">
        <v>1</v>
      </c>
      <c r="N2826" t="s">
        <v>8272</v>
      </c>
      <c r="O2826">
        <f>ROUND(E2826/D2826*100,0)</f>
        <v>126</v>
      </c>
      <c r="P2826">
        <f>IFERROR(ROUND(E2826/L2826,2),0)</f>
        <v>28.63</v>
      </c>
      <c r="Q2826" s="10" t="s">
        <v>8320</v>
      </c>
      <c r="R2826" t="s">
        <v>8321</v>
      </c>
      <c r="S2826" s="15">
        <f>(((I2826/60)/60)/24)+DATE(1970,1,1)</f>
        <v>41811.717268518521</v>
      </c>
    </row>
    <row r="2827" spans="1:19" ht="60" x14ac:dyDescent="0.25">
      <c r="A2827">
        <v>1396</v>
      </c>
      <c r="B2827" s="3" t="s">
        <v>1397</v>
      </c>
      <c r="C2827" s="3" t="s">
        <v>5506</v>
      </c>
      <c r="D2827" s="6">
        <v>6000</v>
      </c>
      <c r="E2827" s="8">
        <v>6438</v>
      </c>
      <c r="F2827" t="s">
        <v>8218</v>
      </c>
      <c r="G2827" t="s">
        <v>8223</v>
      </c>
      <c r="H2827" t="s">
        <v>8245</v>
      </c>
      <c r="I2827">
        <v>1423871882</v>
      </c>
      <c r="J2827">
        <v>1421279882</v>
      </c>
      <c r="K2827" t="b">
        <v>0</v>
      </c>
      <c r="L2827">
        <v>73</v>
      </c>
      <c r="M2827" t="b">
        <v>1</v>
      </c>
      <c r="N2827" t="s">
        <v>8274</v>
      </c>
      <c r="O2827">
        <f>ROUND(E2827/D2827*100,0)</f>
        <v>107</v>
      </c>
      <c r="P2827">
        <f>IFERROR(ROUND(E2827/L2827,2),0)</f>
        <v>88.19</v>
      </c>
      <c r="Q2827" s="10" t="s">
        <v>8323</v>
      </c>
      <c r="R2827" t="s">
        <v>8324</v>
      </c>
      <c r="S2827" s="15">
        <f>(((I2827/60)/60)/24)+DATE(1970,1,1)</f>
        <v>42048.99863425926</v>
      </c>
    </row>
    <row r="2828" spans="1:19" ht="45" x14ac:dyDescent="0.25">
      <c r="A2828">
        <v>1476</v>
      </c>
      <c r="B2828" s="3" t="s">
        <v>1477</v>
      </c>
      <c r="C2828" s="3" t="s">
        <v>5586</v>
      </c>
      <c r="D2828" s="6">
        <v>6000</v>
      </c>
      <c r="E2828" s="8">
        <v>39693.279999999999</v>
      </c>
      <c r="F2828" t="s">
        <v>8218</v>
      </c>
      <c r="G2828" t="s">
        <v>8223</v>
      </c>
      <c r="H2828" t="s">
        <v>8245</v>
      </c>
      <c r="I2828">
        <v>1315616422</v>
      </c>
      <c r="J2828">
        <v>1313024422</v>
      </c>
      <c r="K2828" t="b">
        <v>1</v>
      </c>
      <c r="L2828">
        <v>916</v>
      </c>
      <c r="M2828" t="b">
        <v>1</v>
      </c>
      <c r="N2828" t="s">
        <v>8286</v>
      </c>
      <c r="O2828">
        <f>ROUND(E2828/D2828*100,0)</f>
        <v>662</v>
      </c>
      <c r="P2828">
        <f>IFERROR(ROUND(E2828/L2828,2),0)</f>
        <v>43.33</v>
      </c>
      <c r="Q2828" s="10" t="s">
        <v>8320</v>
      </c>
      <c r="R2828" t="s">
        <v>8340</v>
      </c>
      <c r="S2828" s="15">
        <f>(((I2828/60)/60)/24)+DATE(1970,1,1)</f>
        <v>40796.041921296295</v>
      </c>
    </row>
    <row r="2829" spans="1:19" ht="60" x14ac:dyDescent="0.25">
      <c r="A2829">
        <v>1605</v>
      </c>
      <c r="B2829" s="3" t="s">
        <v>1606</v>
      </c>
      <c r="C2829" s="3" t="s">
        <v>5715</v>
      </c>
      <c r="D2829" s="6">
        <v>6000</v>
      </c>
      <c r="E2829" s="8">
        <v>6041.6</v>
      </c>
      <c r="F2829" t="s">
        <v>8218</v>
      </c>
      <c r="G2829" t="s">
        <v>8223</v>
      </c>
      <c r="H2829" t="s">
        <v>8245</v>
      </c>
      <c r="I2829">
        <v>1312182000</v>
      </c>
      <c r="J2829">
        <v>1311380313</v>
      </c>
      <c r="K2829" t="b">
        <v>0</v>
      </c>
      <c r="L2829">
        <v>44</v>
      </c>
      <c r="M2829" t="b">
        <v>1</v>
      </c>
      <c r="N2829" t="s">
        <v>8274</v>
      </c>
      <c r="O2829">
        <f>ROUND(E2829/D2829*100,0)</f>
        <v>101</v>
      </c>
      <c r="P2829">
        <f>IFERROR(ROUND(E2829/L2829,2),0)</f>
        <v>137.31</v>
      </c>
      <c r="Q2829" s="10" t="s">
        <v>8323</v>
      </c>
      <c r="R2829" t="s">
        <v>8324</v>
      </c>
      <c r="S2829" s="15">
        <f>(((I2829/60)/60)/24)+DATE(1970,1,1)</f>
        <v>40756.291666666664</v>
      </c>
    </row>
    <row r="2830" spans="1:19" ht="30" x14ac:dyDescent="0.25">
      <c r="A2830">
        <v>1629</v>
      </c>
      <c r="B2830" s="3" t="s">
        <v>1630</v>
      </c>
      <c r="C2830" s="3" t="s">
        <v>5739</v>
      </c>
      <c r="D2830" s="6">
        <v>6000</v>
      </c>
      <c r="E2830" s="8">
        <v>6220</v>
      </c>
      <c r="F2830" t="s">
        <v>8218</v>
      </c>
      <c r="G2830" t="s">
        <v>8223</v>
      </c>
      <c r="H2830" t="s">
        <v>8245</v>
      </c>
      <c r="I2830">
        <v>1392929333</v>
      </c>
      <c r="J2830">
        <v>1389041333</v>
      </c>
      <c r="K2830" t="b">
        <v>0</v>
      </c>
      <c r="L2830">
        <v>82</v>
      </c>
      <c r="M2830" t="b">
        <v>1</v>
      </c>
      <c r="N2830" t="s">
        <v>8274</v>
      </c>
      <c r="O2830">
        <f>ROUND(E2830/D2830*100,0)</f>
        <v>104</v>
      </c>
      <c r="P2830">
        <f>IFERROR(ROUND(E2830/L2830,2),0)</f>
        <v>75.849999999999994</v>
      </c>
      <c r="Q2830" s="10" t="s">
        <v>8323</v>
      </c>
      <c r="R2830" t="s">
        <v>8324</v>
      </c>
      <c r="S2830" s="15">
        <f>(((I2830/60)/60)/24)+DATE(1970,1,1)</f>
        <v>41690.867280092592</v>
      </c>
    </row>
    <row r="2831" spans="1:19" ht="60" x14ac:dyDescent="0.25">
      <c r="A2831">
        <v>1658</v>
      </c>
      <c r="B2831" s="3" t="s">
        <v>1659</v>
      </c>
      <c r="C2831" s="3" t="s">
        <v>5768</v>
      </c>
      <c r="D2831" s="6">
        <v>6000</v>
      </c>
      <c r="E2831" s="8">
        <v>7934</v>
      </c>
      <c r="F2831" t="s">
        <v>8218</v>
      </c>
      <c r="G2831" t="s">
        <v>8223</v>
      </c>
      <c r="H2831" t="s">
        <v>8245</v>
      </c>
      <c r="I2831">
        <v>1355840400</v>
      </c>
      <c r="J2831">
        <v>1352524767</v>
      </c>
      <c r="K2831" t="b">
        <v>0</v>
      </c>
      <c r="L2831">
        <v>107</v>
      </c>
      <c r="M2831" t="b">
        <v>1</v>
      </c>
      <c r="N2831" t="s">
        <v>8290</v>
      </c>
      <c r="O2831">
        <f>ROUND(E2831/D2831*100,0)</f>
        <v>132</v>
      </c>
      <c r="P2831">
        <f>IFERROR(ROUND(E2831/L2831,2),0)</f>
        <v>74.150000000000006</v>
      </c>
      <c r="Q2831" s="10" t="s">
        <v>8323</v>
      </c>
      <c r="R2831" t="s">
        <v>8344</v>
      </c>
      <c r="S2831" s="15">
        <f>(((I2831/60)/60)/24)+DATE(1970,1,1)</f>
        <v>41261.597222222219</v>
      </c>
    </row>
    <row r="2832" spans="1:19" ht="45" x14ac:dyDescent="0.25">
      <c r="A2832">
        <v>1677</v>
      </c>
      <c r="B2832" s="3" t="s">
        <v>1678</v>
      </c>
      <c r="C2832" s="3" t="s">
        <v>5787</v>
      </c>
      <c r="D2832" s="6">
        <v>6000</v>
      </c>
      <c r="E2832" s="8">
        <v>6700</v>
      </c>
      <c r="F2832" t="s">
        <v>8218</v>
      </c>
      <c r="G2832" t="s">
        <v>8226</v>
      </c>
      <c r="H2832" t="s">
        <v>8248</v>
      </c>
      <c r="I2832">
        <v>1460786340</v>
      </c>
      <c r="J2832">
        <v>1455615976</v>
      </c>
      <c r="K2832" t="b">
        <v>0</v>
      </c>
      <c r="L2832">
        <v>42</v>
      </c>
      <c r="M2832" t="b">
        <v>1</v>
      </c>
      <c r="N2832" t="s">
        <v>8290</v>
      </c>
      <c r="O2832">
        <f>ROUND(E2832/D2832*100,0)</f>
        <v>112</v>
      </c>
      <c r="P2832">
        <f>IFERROR(ROUND(E2832/L2832,2),0)</f>
        <v>159.52000000000001</v>
      </c>
      <c r="Q2832" s="10" t="s">
        <v>8323</v>
      </c>
      <c r="R2832" t="s">
        <v>8344</v>
      </c>
      <c r="S2832" s="15">
        <f>(((I2832/60)/60)/24)+DATE(1970,1,1)</f>
        <v>42476.249305555553</v>
      </c>
    </row>
    <row r="2833" spans="1:19" ht="45" x14ac:dyDescent="0.25">
      <c r="A2833">
        <v>1743</v>
      </c>
      <c r="B2833" s="3" t="s">
        <v>1744</v>
      </c>
      <c r="C2833" s="3" t="s">
        <v>5853</v>
      </c>
      <c r="D2833" s="6">
        <v>6000</v>
      </c>
      <c r="E2833" s="8">
        <v>6025</v>
      </c>
      <c r="F2833" t="s">
        <v>8218</v>
      </c>
      <c r="G2833" t="s">
        <v>8223</v>
      </c>
      <c r="H2833" t="s">
        <v>8245</v>
      </c>
      <c r="I2833">
        <v>1472270340</v>
      </c>
      <c r="J2833">
        <v>1470348775</v>
      </c>
      <c r="K2833" t="b">
        <v>0</v>
      </c>
      <c r="L2833">
        <v>67</v>
      </c>
      <c r="M2833" t="b">
        <v>1</v>
      </c>
      <c r="N2833" t="s">
        <v>8283</v>
      </c>
      <c r="O2833">
        <f>ROUND(E2833/D2833*100,0)</f>
        <v>100</v>
      </c>
      <c r="P2833">
        <f>IFERROR(ROUND(E2833/L2833,2),0)</f>
        <v>89.93</v>
      </c>
      <c r="Q2833" s="10" t="s">
        <v>8336</v>
      </c>
      <c r="R2833" t="s">
        <v>8337</v>
      </c>
      <c r="S2833" s="15">
        <f>(((I2833/60)/60)/24)+DATE(1970,1,1)</f>
        <v>42609.165972222225</v>
      </c>
    </row>
    <row r="2834" spans="1:19" ht="60" x14ac:dyDescent="0.25">
      <c r="A2834">
        <v>1933</v>
      </c>
      <c r="B2834" s="3" t="s">
        <v>1934</v>
      </c>
      <c r="C2834" s="3" t="s">
        <v>6043</v>
      </c>
      <c r="D2834" s="6">
        <v>6000</v>
      </c>
      <c r="E2834" s="8">
        <v>10346</v>
      </c>
      <c r="F2834" t="s">
        <v>8218</v>
      </c>
      <c r="G2834" t="s">
        <v>8223</v>
      </c>
      <c r="H2834" t="s">
        <v>8245</v>
      </c>
      <c r="I2834">
        <v>1411787307</v>
      </c>
      <c r="J2834">
        <v>1409195307</v>
      </c>
      <c r="K2834" t="b">
        <v>0</v>
      </c>
      <c r="L2834">
        <v>110</v>
      </c>
      <c r="M2834" t="b">
        <v>1</v>
      </c>
      <c r="N2834" t="s">
        <v>8277</v>
      </c>
      <c r="O2834">
        <f>ROUND(E2834/D2834*100,0)</f>
        <v>172</v>
      </c>
      <c r="P2834">
        <f>IFERROR(ROUND(E2834/L2834,2),0)</f>
        <v>94.05</v>
      </c>
      <c r="Q2834" s="10" t="s">
        <v>8323</v>
      </c>
      <c r="R2834" t="s">
        <v>8327</v>
      </c>
      <c r="S2834" s="15">
        <f>(((I2834/60)/60)/24)+DATE(1970,1,1)</f>
        <v>41909.130868055552</v>
      </c>
    </row>
    <row r="2835" spans="1:19" ht="60" x14ac:dyDescent="0.25">
      <c r="A2835">
        <v>1942</v>
      </c>
      <c r="B2835" s="3" t="s">
        <v>1943</v>
      </c>
      <c r="C2835" s="3" t="s">
        <v>6052</v>
      </c>
      <c r="D2835" s="6">
        <v>6000</v>
      </c>
      <c r="E2835" s="8">
        <v>8306.42</v>
      </c>
      <c r="F2835" t="s">
        <v>8218</v>
      </c>
      <c r="G2835" t="s">
        <v>8223</v>
      </c>
      <c r="H2835" t="s">
        <v>8245</v>
      </c>
      <c r="I2835">
        <v>1309809140</v>
      </c>
      <c r="J2835">
        <v>1302033140</v>
      </c>
      <c r="K2835" t="b">
        <v>1</v>
      </c>
      <c r="L2835">
        <v>95</v>
      </c>
      <c r="M2835" t="b">
        <v>1</v>
      </c>
      <c r="N2835" t="s">
        <v>8293</v>
      </c>
      <c r="O2835">
        <f>ROUND(E2835/D2835*100,0)</f>
        <v>138</v>
      </c>
      <c r="P2835">
        <f>IFERROR(ROUND(E2835/L2835,2),0)</f>
        <v>87.44</v>
      </c>
      <c r="Q2835" s="10" t="s">
        <v>8317</v>
      </c>
      <c r="R2835" t="s">
        <v>8347</v>
      </c>
      <c r="S2835" s="15">
        <f>(((I2835/60)/60)/24)+DATE(1970,1,1)</f>
        <v>40728.828009259261</v>
      </c>
    </row>
    <row r="2836" spans="1:19" ht="60" x14ac:dyDescent="0.25">
      <c r="A2836">
        <v>2055</v>
      </c>
      <c r="B2836" s="3" t="s">
        <v>2056</v>
      </c>
      <c r="C2836" s="3" t="s">
        <v>6165</v>
      </c>
      <c r="D2836" s="6">
        <v>6000</v>
      </c>
      <c r="E2836" s="8">
        <v>10045</v>
      </c>
      <c r="F2836" t="s">
        <v>8218</v>
      </c>
      <c r="G2836" t="s">
        <v>8223</v>
      </c>
      <c r="H2836" t="s">
        <v>8245</v>
      </c>
      <c r="I2836">
        <v>1417579200</v>
      </c>
      <c r="J2836">
        <v>1415031043</v>
      </c>
      <c r="K2836" t="b">
        <v>0</v>
      </c>
      <c r="L2836">
        <v>101</v>
      </c>
      <c r="M2836" t="b">
        <v>1</v>
      </c>
      <c r="N2836" t="s">
        <v>8293</v>
      </c>
      <c r="O2836">
        <f>ROUND(E2836/D2836*100,0)</f>
        <v>167</v>
      </c>
      <c r="P2836">
        <f>IFERROR(ROUND(E2836/L2836,2),0)</f>
        <v>99.46</v>
      </c>
      <c r="Q2836" s="10" t="s">
        <v>8317</v>
      </c>
      <c r="R2836" t="s">
        <v>8347</v>
      </c>
      <c r="S2836" s="15">
        <f>(((I2836/60)/60)/24)+DATE(1970,1,1)</f>
        <v>41976.166666666672</v>
      </c>
    </row>
    <row r="2837" spans="1:19" ht="60" x14ac:dyDescent="0.25">
      <c r="A2837">
        <v>2085</v>
      </c>
      <c r="B2837" s="3" t="s">
        <v>2086</v>
      </c>
      <c r="C2837" s="3" t="s">
        <v>6195</v>
      </c>
      <c r="D2837" s="6">
        <v>6000</v>
      </c>
      <c r="E2837" s="8">
        <v>7412</v>
      </c>
      <c r="F2837" t="s">
        <v>8218</v>
      </c>
      <c r="G2837" t="s">
        <v>8223</v>
      </c>
      <c r="H2837" t="s">
        <v>8245</v>
      </c>
      <c r="I2837">
        <v>1342382587</v>
      </c>
      <c r="J2837">
        <v>1339790587</v>
      </c>
      <c r="K2837" t="b">
        <v>0</v>
      </c>
      <c r="L2837">
        <v>83</v>
      </c>
      <c r="M2837" t="b">
        <v>1</v>
      </c>
      <c r="N2837" t="s">
        <v>8277</v>
      </c>
      <c r="O2837">
        <f>ROUND(E2837/D2837*100,0)</f>
        <v>124</v>
      </c>
      <c r="P2837">
        <f>IFERROR(ROUND(E2837/L2837,2),0)</f>
        <v>89.3</v>
      </c>
      <c r="Q2837" s="10" t="s">
        <v>8323</v>
      </c>
      <c r="R2837" t="s">
        <v>8327</v>
      </c>
      <c r="S2837" s="15">
        <f>(((I2837/60)/60)/24)+DATE(1970,1,1)</f>
        <v>41105.835497685184</v>
      </c>
    </row>
    <row r="2838" spans="1:19" ht="45" x14ac:dyDescent="0.25">
      <c r="A2838">
        <v>2092</v>
      </c>
      <c r="B2838" s="3" t="s">
        <v>2093</v>
      </c>
      <c r="C2838" s="3" t="s">
        <v>6202</v>
      </c>
      <c r="D2838" s="6">
        <v>6000</v>
      </c>
      <c r="E2838" s="8">
        <v>6077</v>
      </c>
      <c r="F2838" t="s">
        <v>8218</v>
      </c>
      <c r="G2838" t="s">
        <v>8223</v>
      </c>
      <c r="H2838" t="s">
        <v>8245</v>
      </c>
      <c r="I2838">
        <v>1318006732</v>
      </c>
      <c r="J2838">
        <v>1312822732</v>
      </c>
      <c r="K2838" t="b">
        <v>0</v>
      </c>
      <c r="L2838">
        <v>55</v>
      </c>
      <c r="M2838" t="b">
        <v>1</v>
      </c>
      <c r="N2838" t="s">
        <v>8277</v>
      </c>
      <c r="O2838">
        <f>ROUND(E2838/D2838*100,0)</f>
        <v>101</v>
      </c>
      <c r="P2838">
        <f>IFERROR(ROUND(E2838/L2838,2),0)</f>
        <v>110.49</v>
      </c>
      <c r="Q2838" s="10" t="s">
        <v>8323</v>
      </c>
      <c r="R2838" t="s">
        <v>8327</v>
      </c>
      <c r="S2838" s="15">
        <f>(((I2838/60)/60)/24)+DATE(1970,1,1)</f>
        <v>40823.707546296297</v>
      </c>
    </row>
    <row r="2839" spans="1:19" ht="45" x14ac:dyDescent="0.25">
      <c r="A2839">
        <v>2098</v>
      </c>
      <c r="B2839" s="3" t="s">
        <v>2099</v>
      </c>
      <c r="C2839" s="3" t="s">
        <v>6208</v>
      </c>
      <c r="D2839" s="6">
        <v>6000</v>
      </c>
      <c r="E2839" s="8">
        <v>6020</v>
      </c>
      <c r="F2839" t="s">
        <v>8218</v>
      </c>
      <c r="G2839" t="s">
        <v>8223</v>
      </c>
      <c r="H2839" t="s">
        <v>8245</v>
      </c>
      <c r="I2839">
        <v>1331174635</v>
      </c>
      <c r="J2839">
        <v>1328582635</v>
      </c>
      <c r="K2839" t="b">
        <v>0</v>
      </c>
      <c r="L2839">
        <v>32</v>
      </c>
      <c r="M2839" t="b">
        <v>1</v>
      </c>
      <c r="N2839" t="s">
        <v>8277</v>
      </c>
      <c r="O2839">
        <f>ROUND(E2839/D2839*100,0)</f>
        <v>100</v>
      </c>
      <c r="P2839">
        <f>IFERROR(ROUND(E2839/L2839,2),0)</f>
        <v>188.13</v>
      </c>
      <c r="Q2839" s="10" t="s">
        <v>8323</v>
      </c>
      <c r="R2839" t="s">
        <v>8327</v>
      </c>
      <c r="S2839" s="15">
        <f>(((I2839/60)/60)/24)+DATE(1970,1,1)</f>
        <v>40976.11383101852</v>
      </c>
    </row>
    <row r="2840" spans="1:19" ht="60" x14ac:dyDescent="0.25">
      <c r="A2840">
        <v>2212</v>
      </c>
      <c r="B2840" s="3" t="s">
        <v>2213</v>
      </c>
      <c r="C2840" s="3" t="s">
        <v>6322</v>
      </c>
      <c r="D2840" s="6">
        <v>6000</v>
      </c>
      <c r="E2840" s="8">
        <v>6863</v>
      </c>
      <c r="F2840" t="s">
        <v>8218</v>
      </c>
      <c r="G2840" t="s">
        <v>8223</v>
      </c>
      <c r="H2840" t="s">
        <v>8245</v>
      </c>
      <c r="I2840">
        <v>1383526800</v>
      </c>
      <c r="J2840">
        <v>1380650177</v>
      </c>
      <c r="K2840" t="b">
        <v>0</v>
      </c>
      <c r="L2840">
        <v>123</v>
      </c>
      <c r="M2840" t="b">
        <v>1</v>
      </c>
      <c r="N2840" t="s">
        <v>8278</v>
      </c>
      <c r="O2840">
        <f>ROUND(E2840/D2840*100,0)</f>
        <v>114</v>
      </c>
      <c r="P2840">
        <f>IFERROR(ROUND(E2840/L2840,2),0)</f>
        <v>55.8</v>
      </c>
      <c r="Q2840" s="10" t="s">
        <v>8323</v>
      </c>
      <c r="R2840" t="s">
        <v>8328</v>
      </c>
      <c r="S2840" s="15">
        <f>(((I2840/60)/60)/24)+DATE(1970,1,1)</f>
        <v>41582.041666666664</v>
      </c>
    </row>
    <row r="2841" spans="1:19" ht="60" x14ac:dyDescent="0.25">
      <c r="A2841">
        <v>2264</v>
      </c>
      <c r="B2841" s="3" t="s">
        <v>2265</v>
      </c>
      <c r="C2841" s="3" t="s">
        <v>6374</v>
      </c>
      <c r="D2841" s="6">
        <v>6000</v>
      </c>
      <c r="E2841" s="8">
        <v>10802</v>
      </c>
      <c r="F2841" t="s">
        <v>8218</v>
      </c>
      <c r="G2841" t="s">
        <v>8223</v>
      </c>
      <c r="H2841" t="s">
        <v>8245</v>
      </c>
      <c r="I2841">
        <v>1463972400</v>
      </c>
      <c r="J2841">
        <v>1462543114</v>
      </c>
      <c r="K2841" t="b">
        <v>0</v>
      </c>
      <c r="L2841">
        <v>445</v>
      </c>
      <c r="M2841" t="b">
        <v>1</v>
      </c>
      <c r="N2841" t="s">
        <v>8295</v>
      </c>
      <c r="O2841">
        <f>ROUND(E2841/D2841*100,0)</f>
        <v>180</v>
      </c>
      <c r="P2841">
        <f>IFERROR(ROUND(E2841/L2841,2),0)</f>
        <v>24.27</v>
      </c>
      <c r="Q2841" s="10" t="s">
        <v>8331</v>
      </c>
      <c r="R2841" t="s">
        <v>8349</v>
      </c>
      <c r="S2841" s="15">
        <f>(((I2841/60)/60)/24)+DATE(1970,1,1)</f>
        <v>42513.125</v>
      </c>
    </row>
    <row r="2842" spans="1:19" ht="30" x14ac:dyDescent="0.25">
      <c r="A2842">
        <v>2284</v>
      </c>
      <c r="B2842" s="3" t="s">
        <v>2285</v>
      </c>
      <c r="C2842" s="3" t="s">
        <v>6394</v>
      </c>
      <c r="D2842" s="6">
        <v>6000</v>
      </c>
      <c r="E2842" s="8">
        <v>6373.27</v>
      </c>
      <c r="F2842" t="s">
        <v>8218</v>
      </c>
      <c r="G2842" t="s">
        <v>8223</v>
      </c>
      <c r="H2842" t="s">
        <v>8245</v>
      </c>
      <c r="I2842">
        <v>1299902400</v>
      </c>
      <c r="J2842">
        <v>1297451245</v>
      </c>
      <c r="K2842" t="b">
        <v>0</v>
      </c>
      <c r="L2842">
        <v>59</v>
      </c>
      <c r="M2842" t="b">
        <v>1</v>
      </c>
      <c r="N2842" t="s">
        <v>8274</v>
      </c>
      <c r="O2842">
        <f>ROUND(E2842/D2842*100,0)</f>
        <v>106</v>
      </c>
      <c r="P2842">
        <f>IFERROR(ROUND(E2842/L2842,2),0)</f>
        <v>108.02</v>
      </c>
      <c r="Q2842" s="10" t="s">
        <v>8323</v>
      </c>
      <c r="R2842" t="s">
        <v>8324</v>
      </c>
      <c r="S2842" s="15">
        <f>(((I2842/60)/60)/24)+DATE(1970,1,1)</f>
        <v>40614.166666666664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8315</v>
      </c>
      <c r="R2843" t="s">
        <v>8316</v>
      </c>
      <c r="S2843" s="15">
        <f>(((I2843/60)/60)/24)+DATE(1970,1,1)</f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8315</v>
      </c>
      <c r="R2844" t="s">
        <v>8316</v>
      </c>
      <c r="S2844" s="15">
        <f>(((I2844/60)/60)/24)+DATE(1970,1,1)</f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8315</v>
      </c>
      <c r="R2845" t="s">
        <v>8316</v>
      </c>
      <c r="S2845" s="15">
        <f>(((I2845/60)/60)/24)+DATE(1970,1,1)</f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8315</v>
      </c>
      <c r="R2846" t="s">
        <v>8316</v>
      </c>
      <c r="S2846" s="15">
        <f>(((I2846/60)/60)/24)+DATE(1970,1,1)</f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8315</v>
      </c>
      <c r="R2847" t="s">
        <v>8316</v>
      </c>
      <c r="S2847" s="15">
        <f>(((I2847/60)/60)/24)+DATE(1970,1,1)</f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8315</v>
      </c>
      <c r="R2848" t="s">
        <v>8316</v>
      </c>
      <c r="S2848" s="15">
        <f>(((I2848/60)/60)/24)+DATE(1970,1,1)</f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8315</v>
      </c>
      <c r="R2849" t="s">
        <v>8316</v>
      </c>
      <c r="S2849" s="15">
        <f>(((I2849/60)/60)/24)+DATE(1970,1,1)</f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8315</v>
      </c>
      <c r="R2850" t="s">
        <v>8316</v>
      </c>
      <c r="S2850" s="15">
        <f>(((I2850/60)/60)/24)+DATE(1970,1,1)</f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8315</v>
      </c>
      <c r="R2851" t="s">
        <v>8316</v>
      </c>
      <c r="S2851" s="15">
        <f>(((I2851/60)/60)/24)+DATE(1970,1,1)</f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8315</v>
      </c>
      <c r="R2852" t="s">
        <v>8316</v>
      </c>
      <c r="S2852" s="15">
        <f>(((I2852/60)/60)/24)+DATE(1970,1,1)</f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8315</v>
      </c>
      <c r="R2853" t="s">
        <v>8316</v>
      </c>
      <c r="S2853" s="15">
        <f>(((I2853/60)/60)/24)+DATE(1970,1,1)</f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8315</v>
      </c>
      <c r="R2854" t="s">
        <v>8316</v>
      </c>
      <c r="S2854" s="15">
        <f>(((I2854/60)/60)/24)+DATE(1970,1,1)</f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8315</v>
      </c>
      <c r="R2855" t="s">
        <v>8316</v>
      </c>
      <c r="S2855" s="15">
        <f>(((I2855/60)/60)/24)+DATE(1970,1,1)</f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8315</v>
      </c>
      <c r="R2856" t="s">
        <v>8316</v>
      </c>
      <c r="S2856" s="15">
        <f>(((I2856/60)/60)/24)+DATE(1970,1,1)</f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8315</v>
      </c>
      <c r="R2857" t="s">
        <v>8316</v>
      </c>
      <c r="S2857" s="15">
        <f>(((I2857/60)/60)/24)+DATE(1970,1,1)</f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8315</v>
      </c>
      <c r="R2858" t="s">
        <v>8316</v>
      </c>
      <c r="S2858" s="15">
        <f>(((I2858/60)/60)/24)+DATE(1970,1,1)</f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8315</v>
      </c>
      <c r="R2859" t="s">
        <v>8316</v>
      </c>
      <c r="S2859" s="15">
        <f>(((I2859/60)/60)/24)+DATE(1970,1,1)</f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8315</v>
      </c>
      <c r="R2860" t="s">
        <v>8316</v>
      </c>
      <c r="S2860" s="15">
        <f>(((I2860/60)/60)/24)+DATE(1970,1,1)</f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8315</v>
      </c>
      <c r="R2861" t="s">
        <v>8316</v>
      </c>
      <c r="S2861" s="15">
        <f>(((I2861/60)/60)/24)+DATE(1970,1,1)</f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8315</v>
      </c>
      <c r="R2862" t="s">
        <v>8316</v>
      </c>
      <c r="S2862" s="15">
        <f>(((I2862/60)/60)/24)+DATE(1970,1,1)</f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8315</v>
      </c>
      <c r="R2863" t="s">
        <v>8316</v>
      </c>
      <c r="S2863" s="15">
        <f>(((I2863/60)/60)/24)+DATE(1970,1,1)</f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8315</v>
      </c>
      <c r="R2864" t="s">
        <v>8316</v>
      </c>
      <c r="S2864" s="15">
        <f>(((I2864/60)/60)/24)+DATE(1970,1,1)</f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8315</v>
      </c>
      <c r="R2865" t="s">
        <v>8316</v>
      </c>
      <c r="S2865" s="15">
        <f>(((I2865/60)/60)/24)+DATE(1970,1,1)</f>
        <v>41891.675034722226</v>
      </c>
    </row>
    <row r="2866" spans="1:19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8315</v>
      </c>
      <c r="R2866" t="s">
        <v>8316</v>
      </c>
      <c r="S2866" s="15">
        <f>(((I2866/60)/60)/24)+DATE(1970,1,1)</f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8315</v>
      </c>
      <c r="R2867" t="s">
        <v>8316</v>
      </c>
      <c r="S2867" s="15">
        <f>(((I2867/60)/60)/24)+DATE(1970,1,1)</f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8315</v>
      </c>
      <c r="R2868" t="s">
        <v>8316</v>
      </c>
      <c r="S2868" s="15">
        <f>(((I2868/60)/60)/24)+DATE(1970,1,1)</f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8315</v>
      </c>
      <c r="R2869" t="s">
        <v>8316</v>
      </c>
      <c r="S2869" s="15">
        <f>(((I2869/60)/60)/24)+DATE(1970,1,1)</f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8315</v>
      </c>
      <c r="R2870" t="s">
        <v>8316</v>
      </c>
      <c r="S2870" s="15">
        <f>(((I2870/60)/60)/24)+DATE(1970,1,1)</f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8315</v>
      </c>
      <c r="R2871" t="s">
        <v>8316</v>
      </c>
      <c r="S2871" s="15">
        <f>(((I2871/60)/60)/24)+DATE(1970,1,1)</f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8315</v>
      </c>
      <c r="R2872" t="s">
        <v>8316</v>
      </c>
      <c r="S2872" s="15">
        <f>(((I2872/60)/60)/24)+DATE(1970,1,1)</f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8315</v>
      </c>
      <c r="R2873" t="s">
        <v>8316</v>
      </c>
      <c r="S2873" s="15">
        <f>(((I2873/60)/60)/24)+DATE(1970,1,1)</f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8315</v>
      </c>
      <c r="R2874" t="s">
        <v>8316</v>
      </c>
      <c r="S2874" s="15">
        <f>(((I2874/60)/60)/24)+DATE(1970,1,1)</f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8315</v>
      </c>
      <c r="R2875" t="s">
        <v>8316</v>
      </c>
      <c r="S2875" s="15">
        <f>(((I2875/60)/60)/24)+DATE(1970,1,1)</f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8315</v>
      </c>
      <c r="R2876" t="s">
        <v>8316</v>
      </c>
      <c r="S2876" s="15">
        <f>(((I2876/60)/60)/24)+DATE(1970,1,1)</f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8315</v>
      </c>
      <c r="R2877" t="s">
        <v>8316</v>
      </c>
      <c r="S2877" s="15">
        <f>(((I2877/60)/60)/24)+DATE(1970,1,1)</f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8315</v>
      </c>
      <c r="R2878" t="s">
        <v>8316</v>
      </c>
      <c r="S2878" s="15">
        <f>(((I2878/60)/60)/24)+DATE(1970,1,1)</f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8315</v>
      </c>
      <c r="R2879" t="s">
        <v>8316</v>
      </c>
      <c r="S2879" s="15">
        <f>(((I2879/60)/60)/24)+DATE(1970,1,1)</f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8315</v>
      </c>
      <c r="R2880" t="s">
        <v>8316</v>
      </c>
      <c r="S2880" s="15">
        <f>(((I2880/60)/60)/24)+DATE(1970,1,1)</f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8315</v>
      </c>
      <c r="R2881" t="s">
        <v>8316</v>
      </c>
      <c r="S2881" s="15">
        <f>(((I2881/60)/60)/24)+DATE(1970,1,1)</f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8315</v>
      </c>
      <c r="R2882" t="s">
        <v>8316</v>
      </c>
      <c r="S2882" s="15">
        <f>(((I2882/60)/60)/24)+DATE(1970,1,1)</f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8315</v>
      </c>
      <c r="R2883" t="s">
        <v>8316</v>
      </c>
      <c r="S2883" s="15">
        <f>(((I2883/60)/60)/24)+DATE(1970,1,1)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8315</v>
      </c>
      <c r="R2884" t="s">
        <v>8316</v>
      </c>
      <c r="S2884" s="15">
        <f>(((I2884/60)/60)/24)+DATE(1970,1,1)</f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8315</v>
      </c>
      <c r="R2885" t="s">
        <v>8316</v>
      </c>
      <c r="S2885" s="15">
        <f>(((I2885/60)/60)/24)+DATE(1970,1,1)</f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8315</v>
      </c>
      <c r="R2886" t="s">
        <v>8316</v>
      </c>
      <c r="S2886" s="15">
        <f>(((I2886/60)/60)/24)+DATE(1970,1,1)</f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8315</v>
      </c>
      <c r="R2887" t="s">
        <v>8316</v>
      </c>
      <c r="S2887" s="15">
        <f>(((I2887/60)/60)/24)+DATE(1970,1,1)</f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8315</v>
      </c>
      <c r="R2888" t="s">
        <v>8316</v>
      </c>
      <c r="S2888" s="15">
        <f>(((I2888/60)/60)/24)+DATE(1970,1,1)</f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8315</v>
      </c>
      <c r="R2889" t="s">
        <v>8316</v>
      </c>
      <c r="S2889" s="15">
        <f>(((I2889/60)/60)/24)+DATE(1970,1,1)</f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8315</v>
      </c>
      <c r="R2890" t="s">
        <v>8316</v>
      </c>
      <c r="S2890" s="15">
        <f>(((I2890/60)/60)/24)+DATE(1970,1,1)</f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8315</v>
      </c>
      <c r="R2891" t="s">
        <v>8316</v>
      </c>
      <c r="S2891" s="15">
        <f>(((I2891/60)/60)/24)+DATE(1970,1,1)</f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8315</v>
      </c>
      <c r="R2892" t="s">
        <v>8316</v>
      </c>
      <c r="S2892" s="15">
        <f>(((I2892/60)/60)/24)+DATE(1970,1,1)</f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8315</v>
      </c>
      <c r="R2893" t="s">
        <v>8316</v>
      </c>
      <c r="S2893" s="15">
        <f>(((I2893/60)/60)/24)+DATE(1970,1,1)</f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8315</v>
      </c>
      <c r="R2894" t="s">
        <v>8316</v>
      </c>
      <c r="S2894" s="15">
        <f>(((I2894/60)/60)/24)+DATE(1970,1,1)</f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8315</v>
      </c>
      <c r="R2895" t="s">
        <v>8316</v>
      </c>
      <c r="S2895" s="15">
        <f>(((I2895/60)/60)/24)+DATE(1970,1,1)</f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8315</v>
      </c>
      <c r="R2896" t="s">
        <v>8316</v>
      </c>
      <c r="S2896" s="15">
        <f>(((I2896/60)/60)/24)+DATE(1970,1,1)</f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8315</v>
      </c>
      <c r="R2897" t="s">
        <v>8316</v>
      </c>
      <c r="S2897" s="15">
        <f>(((I2897/60)/60)/24)+DATE(1970,1,1)</f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8315</v>
      </c>
      <c r="R2898" t="s">
        <v>8316</v>
      </c>
      <c r="S2898" s="15">
        <f>(((I2898/60)/60)/24)+DATE(1970,1,1)</f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8315</v>
      </c>
      <c r="R2899" t="s">
        <v>8316</v>
      </c>
      <c r="S2899" s="15">
        <f>(((I2899/60)/60)/24)+DATE(1970,1,1)</f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8315</v>
      </c>
      <c r="R2900" t="s">
        <v>8316</v>
      </c>
      <c r="S2900" s="15">
        <f>(((I2900/60)/60)/24)+DATE(1970,1,1)</f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8315</v>
      </c>
      <c r="R2901" t="s">
        <v>8316</v>
      </c>
      <c r="S2901" s="15">
        <f>(((I2901/60)/60)/24)+DATE(1970,1,1)</f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8315</v>
      </c>
      <c r="R2902" t="s">
        <v>8316</v>
      </c>
      <c r="S2902" s="15">
        <f>(((I2902/60)/60)/24)+DATE(1970,1,1)</f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8315</v>
      </c>
      <c r="R2903" t="s">
        <v>8316</v>
      </c>
      <c r="S2903" s="15">
        <f>(((I2903/60)/60)/24)+DATE(1970,1,1)</f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8315</v>
      </c>
      <c r="R2904" t="s">
        <v>8316</v>
      </c>
      <c r="S2904" s="15">
        <f>(((I2904/60)/60)/24)+DATE(1970,1,1)</f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8315</v>
      </c>
      <c r="R2905" t="s">
        <v>8316</v>
      </c>
      <c r="S2905" s="15">
        <f>(((I2905/60)/60)/24)+DATE(1970,1,1)</f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8315</v>
      </c>
      <c r="R2906" t="s">
        <v>8316</v>
      </c>
      <c r="S2906" s="15">
        <f>(((I2906/60)/60)/24)+DATE(1970,1,1)</f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8315</v>
      </c>
      <c r="R2907" t="s">
        <v>8316</v>
      </c>
      <c r="S2907" s="15">
        <f>(((I2907/60)/60)/24)+DATE(1970,1,1)</f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8315</v>
      </c>
      <c r="R2908" t="s">
        <v>8316</v>
      </c>
      <c r="S2908" s="15">
        <f>(((I2908/60)/60)/24)+DATE(1970,1,1)</f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8315</v>
      </c>
      <c r="R2909" t="s">
        <v>8316</v>
      </c>
      <c r="S2909" s="15">
        <f>(((I2909/60)/60)/24)+DATE(1970,1,1)</f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8315</v>
      </c>
      <c r="R2910" t="s">
        <v>8316</v>
      </c>
      <c r="S2910" s="15">
        <f>(((I2910/60)/60)/24)+DATE(1970,1,1)</f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8315</v>
      </c>
      <c r="R2911" t="s">
        <v>8316</v>
      </c>
      <c r="S2911" s="15">
        <f>(((I2911/60)/60)/24)+DATE(1970,1,1)</f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8315</v>
      </c>
      <c r="R2912" t="s">
        <v>8316</v>
      </c>
      <c r="S2912" s="15">
        <f>(((I2912/60)/60)/24)+DATE(1970,1,1)</f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8315</v>
      </c>
      <c r="R2913" t="s">
        <v>8316</v>
      </c>
      <c r="S2913" s="15">
        <f>(((I2913/60)/60)/24)+DATE(1970,1,1)</f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8315</v>
      </c>
      <c r="R2914" t="s">
        <v>8316</v>
      </c>
      <c r="S2914" s="15">
        <f>(((I2914/60)/60)/24)+DATE(1970,1,1)</f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8315</v>
      </c>
      <c r="R2915" t="s">
        <v>8316</v>
      </c>
      <c r="S2915" s="15">
        <f>(((I2915/60)/60)/24)+DATE(1970,1,1)</f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8315</v>
      </c>
      <c r="R2916" t="s">
        <v>8316</v>
      </c>
      <c r="S2916" s="15">
        <f>(((I2916/60)/60)/24)+DATE(1970,1,1)</f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8315</v>
      </c>
      <c r="R2917" t="s">
        <v>8316</v>
      </c>
      <c r="S2917" s="15">
        <f>(((I2917/60)/60)/24)+DATE(1970,1,1)</f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8315</v>
      </c>
      <c r="R2918" t="s">
        <v>8316</v>
      </c>
      <c r="S2918" s="15">
        <f>(((I2918/60)/60)/24)+DATE(1970,1,1)</f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8315</v>
      </c>
      <c r="R2919" t="s">
        <v>8316</v>
      </c>
      <c r="S2919" s="15">
        <f>(((I2919/60)/60)/24)+DATE(1970,1,1)</f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8315</v>
      </c>
      <c r="R2920" t="s">
        <v>8316</v>
      </c>
      <c r="S2920" s="15">
        <f>(((I2920/60)/60)/24)+DATE(1970,1,1)</f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8315</v>
      </c>
      <c r="R2921" t="s">
        <v>8316</v>
      </c>
      <c r="S2921" s="15">
        <f>(((I2921/60)/60)/24)+DATE(1970,1,1)</f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8315</v>
      </c>
      <c r="R2922" t="s">
        <v>8316</v>
      </c>
      <c r="S2922" s="15">
        <f>(((I2922/60)/60)/24)+DATE(1970,1,1)</f>
        <v>42088.750810185185</v>
      </c>
    </row>
    <row r="2923" spans="1:20" ht="45" x14ac:dyDescent="0.25">
      <c r="A2923">
        <v>2304</v>
      </c>
      <c r="B2923" s="3" t="s">
        <v>2305</v>
      </c>
      <c r="C2923" s="3" t="s">
        <v>6414</v>
      </c>
      <c r="D2923" s="6">
        <v>6000</v>
      </c>
      <c r="E2923" s="8">
        <v>6042.02</v>
      </c>
      <c r="F2923" t="s">
        <v>8218</v>
      </c>
      <c r="G2923" t="s">
        <v>8223</v>
      </c>
      <c r="H2923" t="s">
        <v>8245</v>
      </c>
      <c r="I2923">
        <v>1293857940</v>
      </c>
      <c r="J2923">
        <v>1290281691</v>
      </c>
      <c r="K2923" t="b">
        <v>1</v>
      </c>
      <c r="L2923">
        <v>113</v>
      </c>
      <c r="M2923" t="b">
        <v>1</v>
      </c>
      <c r="N2923" t="s">
        <v>8277</v>
      </c>
      <c r="O2923">
        <f>ROUND(E2923/D2923*100,0)</f>
        <v>101</v>
      </c>
      <c r="P2923">
        <f>IFERROR(ROUND(E2923/L2923,2),0)</f>
        <v>53.47</v>
      </c>
      <c r="Q2923" s="10" t="s">
        <v>8323</v>
      </c>
      <c r="R2923" t="s">
        <v>8327</v>
      </c>
      <c r="S2923" s="15">
        <f>(((I2923/60)/60)/24)+DATE(1970,1,1)</f>
        <v>40544.207638888889</v>
      </c>
    </row>
    <row r="2924" spans="1:20" ht="45" x14ac:dyDescent="0.25">
      <c r="A2924">
        <v>2309</v>
      </c>
      <c r="B2924" s="3" t="s">
        <v>2310</v>
      </c>
      <c r="C2924" s="3" t="s">
        <v>6419</v>
      </c>
      <c r="D2924" s="6">
        <v>6000</v>
      </c>
      <c r="E2924" s="8">
        <v>6400.47</v>
      </c>
      <c r="F2924" t="s">
        <v>8218</v>
      </c>
      <c r="G2924" t="s">
        <v>8223</v>
      </c>
      <c r="H2924" t="s">
        <v>8245</v>
      </c>
      <c r="I2924">
        <v>1362872537</v>
      </c>
      <c r="J2924">
        <v>1359848537</v>
      </c>
      <c r="K2924" t="b">
        <v>1</v>
      </c>
      <c r="L2924">
        <v>107</v>
      </c>
      <c r="M2924" t="b">
        <v>1</v>
      </c>
      <c r="N2924" t="s">
        <v>8277</v>
      </c>
      <c r="O2924">
        <f>ROUND(E2924/D2924*100,0)</f>
        <v>107</v>
      </c>
      <c r="P2924">
        <f>IFERROR(ROUND(E2924/L2924,2),0)</f>
        <v>59.82</v>
      </c>
      <c r="Q2924" s="10" t="s">
        <v>8323</v>
      </c>
      <c r="R2924" t="s">
        <v>8327</v>
      </c>
      <c r="S2924" s="15">
        <f>(((I2924/60)/60)/24)+DATE(1970,1,1)</f>
        <v>41342.987696759257</v>
      </c>
      <c r="T2924">
        <f>YEAR(S2924:S3885)</f>
        <v>2013</v>
      </c>
    </row>
    <row r="2925" spans="1:20" ht="30" x14ac:dyDescent="0.25">
      <c r="A2925">
        <v>2496</v>
      </c>
      <c r="B2925" s="3" t="s">
        <v>2496</v>
      </c>
      <c r="C2925" s="3" t="s">
        <v>6606</v>
      </c>
      <c r="D2925" s="6">
        <v>6000</v>
      </c>
      <c r="E2925" s="8">
        <v>6000</v>
      </c>
      <c r="F2925" t="s">
        <v>8218</v>
      </c>
      <c r="G2925" t="s">
        <v>8223</v>
      </c>
      <c r="H2925" t="s">
        <v>8245</v>
      </c>
      <c r="I2925">
        <v>1364597692</v>
      </c>
      <c r="J2925">
        <v>1361577292</v>
      </c>
      <c r="K2925" t="b">
        <v>0</v>
      </c>
      <c r="L2925">
        <v>10</v>
      </c>
      <c r="M2925" t="b">
        <v>1</v>
      </c>
      <c r="N2925" t="s">
        <v>8277</v>
      </c>
      <c r="O2925">
        <f>ROUND(E2925/D2925*100,0)</f>
        <v>100</v>
      </c>
      <c r="P2925">
        <f>IFERROR(ROUND(E2925/L2925,2),0)</f>
        <v>600</v>
      </c>
      <c r="Q2925" s="10" t="s">
        <v>8323</v>
      </c>
      <c r="R2925" t="s">
        <v>8327</v>
      </c>
      <c r="S2925" s="15">
        <f>(((I2925/60)/60)/24)+DATE(1970,1,1)</f>
        <v>41362.954768518517</v>
      </c>
    </row>
    <row r="2926" spans="1:20" ht="30" x14ac:dyDescent="0.25">
      <c r="A2926">
        <v>2529</v>
      </c>
      <c r="B2926" s="3" t="s">
        <v>2529</v>
      </c>
      <c r="C2926" s="3" t="s">
        <v>6639</v>
      </c>
      <c r="D2926" s="6">
        <v>6000</v>
      </c>
      <c r="E2926" s="8">
        <v>6257</v>
      </c>
      <c r="F2926" t="s">
        <v>8218</v>
      </c>
      <c r="G2926" t="s">
        <v>8223</v>
      </c>
      <c r="H2926" t="s">
        <v>8245</v>
      </c>
      <c r="I2926">
        <v>1332636975</v>
      </c>
      <c r="J2926">
        <v>1328752575</v>
      </c>
      <c r="K2926" t="b">
        <v>0</v>
      </c>
      <c r="L2926">
        <v>76</v>
      </c>
      <c r="M2926" t="b">
        <v>1</v>
      </c>
      <c r="N2926" t="s">
        <v>8298</v>
      </c>
      <c r="O2926">
        <f>ROUND(E2926/D2926*100,0)</f>
        <v>104</v>
      </c>
      <c r="P2926">
        <f>IFERROR(ROUND(E2926/L2926,2),0)</f>
        <v>82.33</v>
      </c>
      <c r="Q2926" s="10" t="s">
        <v>8323</v>
      </c>
      <c r="R2926" t="s">
        <v>8352</v>
      </c>
      <c r="S2926" s="15">
        <f>(((I2926/60)/60)/24)+DATE(1970,1,1)</f>
        <v>40993.0390625</v>
      </c>
    </row>
    <row r="2927" spans="1:20" ht="60" x14ac:dyDescent="0.25">
      <c r="A2927">
        <v>2548</v>
      </c>
      <c r="B2927" s="3" t="s">
        <v>2548</v>
      </c>
      <c r="C2927" s="3" t="s">
        <v>6658</v>
      </c>
      <c r="D2927" s="6">
        <v>6000</v>
      </c>
      <c r="E2927" s="8">
        <v>6111</v>
      </c>
      <c r="F2927" t="s">
        <v>8218</v>
      </c>
      <c r="G2927" t="s">
        <v>8229</v>
      </c>
      <c r="H2927" t="s">
        <v>8248</v>
      </c>
      <c r="I2927">
        <v>1475209620</v>
      </c>
      <c r="J2927">
        <v>1473087637</v>
      </c>
      <c r="K2927" t="b">
        <v>0</v>
      </c>
      <c r="L2927">
        <v>37</v>
      </c>
      <c r="M2927" t="b">
        <v>1</v>
      </c>
      <c r="N2927" t="s">
        <v>8298</v>
      </c>
      <c r="O2927">
        <f>ROUND(E2927/D2927*100,0)</f>
        <v>102</v>
      </c>
      <c r="P2927">
        <f>IFERROR(ROUND(E2927/L2927,2),0)</f>
        <v>165.16</v>
      </c>
      <c r="Q2927" s="10" t="s">
        <v>8323</v>
      </c>
      <c r="R2927" t="s">
        <v>8352</v>
      </c>
      <c r="S2927" s="15">
        <f>(((I2927/60)/60)/24)+DATE(1970,1,1)</f>
        <v>42643.185416666667</v>
      </c>
    </row>
    <row r="2928" spans="1:20" ht="60" x14ac:dyDescent="0.25">
      <c r="A2928">
        <v>2719</v>
      </c>
      <c r="B2928" s="3" t="s">
        <v>2719</v>
      </c>
      <c r="C2928" s="3" t="s">
        <v>6829</v>
      </c>
      <c r="D2928" s="6">
        <v>6000</v>
      </c>
      <c r="E2928" s="8">
        <v>6530</v>
      </c>
      <c r="F2928" t="s">
        <v>8218</v>
      </c>
      <c r="G2928" t="s">
        <v>8223</v>
      </c>
      <c r="H2928" t="s">
        <v>8245</v>
      </c>
      <c r="I2928">
        <v>1460936694</v>
      </c>
      <c r="J2928">
        <v>1455756294</v>
      </c>
      <c r="K2928" t="b">
        <v>0</v>
      </c>
      <c r="L2928">
        <v>69</v>
      </c>
      <c r="M2928" t="b">
        <v>1</v>
      </c>
      <c r="N2928" t="s">
        <v>8301</v>
      </c>
      <c r="O2928">
        <f>ROUND(E2928/D2928*100,0)</f>
        <v>109</v>
      </c>
      <c r="P2928">
        <f>IFERROR(ROUND(E2928/L2928,2),0)</f>
        <v>94.64</v>
      </c>
      <c r="Q2928" s="10" t="s">
        <v>8315</v>
      </c>
      <c r="R2928" t="s">
        <v>8355</v>
      </c>
      <c r="S2928" s="15">
        <f>(((I2928/60)/60)/24)+DATE(1970,1,1)</f>
        <v>42477.989513888882</v>
      </c>
    </row>
    <row r="2929" spans="1:20" ht="45" x14ac:dyDescent="0.25">
      <c r="A2929">
        <v>2784</v>
      </c>
      <c r="B2929" s="3" t="s">
        <v>2784</v>
      </c>
      <c r="C2929" s="3" t="s">
        <v>6894</v>
      </c>
      <c r="D2929" s="6">
        <v>6000</v>
      </c>
      <c r="E2929" s="8">
        <v>7140</v>
      </c>
      <c r="F2929" t="s">
        <v>8218</v>
      </c>
      <c r="G2929" t="s">
        <v>8223</v>
      </c>
      <c r="H2929" t="s">
        <v>8245</v>
      </c>
      <c r="I2929">
        <v>1414608843</v>
      </c>
      <c r="J2929">
        <v>1412794443</v>
      </c>
      <c r="K2929" t="b">
        <v>0</v>
      </c>
      <c r="L2929">
        <v>108</v>
      </c>
      <c r="M2929" t="b">
        <v>1</v>
      </c>
      <c r="N2929" t="s">
        <v>8269</v>
      </c>
      <c r="O2929">
        <f>ROUND(E2929/D2929*100,0)</f>
        <v>119</v>
      </c>
      <c r="P2929">
        <f>IFERROR(ROUND(E2929/L2929,2),0)</f>
        <v>66.11</v>
      </c>
      <c r="Q2929" s="10" t="s">
        <v>8315</v>
      </c>
      <c r="R2929" t="s">
        <v>8316</v>
      </c>
      <c r="S2929" s="15">
        <f>(((I2929/60)/60)/24)+DATE(1970,1,1)</f>
        <v>41941.787534722222</v>
      </c>
    </row>
    <row r="2930" spans="1:20" ht="60" x14ac:dyDescent="0.25">
      <c r="A2930">
        <v>2822</v>
      </c>
      <c r="B2930" s="3" t="s">
        <v>2822</v>
      </c>
      <c r="C2930" s="3" t="s">
        <v>6932</v>
      </c>
      <c r="D2930" s="6">
        <v>6000</v>
      </c>
      <c r="E2930" s="8">
        <v>6000</v>
      </c>
      <c r="F2930" t="s">
        <v>8218</v>
      </c>
      <c r="G2930" t="s">
        <v>8223</v>
      </c>
      <c r="H2930" t="s">
        <v>8245</v>
      </c>
      <c r="I2930">
        <v>1427469892</v>
      </c>
      <c r="J2930">
        <v>1424881492</v>
      </c>
      <c r="K2930" t="b">
        <v>0</v>
      </c>
      <c r="L2930">
        <v>94</v>
      </c>
      <c r="M2930" t="b">
        <v>1</v>
      </c>
      <c r="N2930" t="s">
        <v>8269</v>
      </c>
      <c r="O2930">
        <f>ROUND(E2930/D2930*100,0)</f>
        <v>100</v>
      </c>
      <c r="P2930">
        <f>IFERROR(ROUND(E2930/L2930,2),0)</f>
        <v>63.83</v>
      </c>
      <c r="Q2930" s="10" t="s">
        <v>8315</v>
      </c>
      <c r="R2930" t="s">
        <v>8316</v>
      </c>
      <c r="S2930" s="15">
        <f>(((I2930/60)/60)/24)+DATE(1970,1,1)</f>
        <v>42090.642268518524</v>
      </c>
    </row>
    <row r="2931" spans="1:20" ht="45" x14ac:dyDescent="0.25">
      <c r="A2931">
        <v>2970</v>
      </c>
      <c r="B2931" s="3" t="s">
        <v>2970</v>
      </c>
      <c r="C2931" s="3" t="s">
        <v>7080</v>
      </c>
      <c r="D2931" s="6">
        <v>6000</v>
      </c>
      <c r="E2931" s="8">
        <v>6360</v>
      </c>
      <c r="F2931" t="s">
        <v>8218</v>
      </c>
      <c r="G2931" t="s">
        <v>8223</v>
      </c>
      <c r="H2931" t="s">
        <v>8245</v>
      </c>
      <c r="I2931">
        <v>1405699451</v>
      </c>
      <c r="J2931">
        <v>1403107451</v>
      </c>
      <c r="K2931" t="b">
        <v>0</v>
      </c>
      <c r="L2931">
        <v>91</v>
      </c>
      <c r="M2931" t="b">
        <v>1</v>
      </c>
      <c r="N2931" t="s">
        <v>8269</v>
      </c>
      <c r="O2931">
        <f>ROUND(E2931/D2931*100,0)</f>
        <v>106</v>
      </c>
      <c r="P2931">
        <f>IFERROR(ROUND(E2931/L2931,2),0)</f>
        <v>69.89</v>
      </c>
      <c r="Q2931" s="10" t="s">
        <v>8315</v>
      </c>
      <c r="R2931" t="s">
        <v>8316</v>
      </c>
      <c r="S2931" s="15">
        <f>(((I2931/60)/60)/24)+DATE(1970,1,1)</f>
        <v>41838.669571759259</v>
      </c>
    </row>
    <row r="2932" spans="1:20" ht="60" x14ac:dyDescent="0.25">
      <c r="A2932">
        <v>3213</v>
      </c>
      <c r="B2932" s="3" t="s">
        <v>3213</v>
      </c>
      <c r="C2932" s="3" t="s">
        <v>7323</v>
      </c>
      <c r="D2932" s="6">
        <v>6000</v>
      </c>
      <c r="E2932" s="8">
        <v>6007</v>
      </c>
      <c r="F2932" t="s">
        <v>8218</v>
      </c>
      <c r="G2932" t="s">
        <v>8224</v>
      </c>
      <c r="H2932" t="s">
        <v>8246</v>
      </c>
      <c r="I2932">
        <v>1437934759</v>
      </c>
      <c r="J2932">
        <v>1434478759</v>
      </c>
      <c r="K2932" t="b">
        <v>1</v>
      </c>
      <c r="L2932">
        <v>47</v>
      </c>
      <c r="M2932" t="b">
        <v>1</v>
      </c>
      <c r="N2932" t="s">
        <v>8269</v>
      </c>
      <c r="O2932">
        <f>ROUND(E2932/D2932*100,0)</f>
        <v>100</v>
      </c>
      <c r="P2932">
        <f>IFERROR(ROUND(E2932/L2932,2),0)</f>
        <v>127.81</v>
      </c>
      <c r="Q2932" s="10" t="s">
        <v>8315</v>
      </c>
      <c r="R2932" t="s">
        <v>8316</v>
      </c>
      <c r="S2932" s="15">
        <f>(((I2932/60)/60)/24)+DATE(1970,1,1)</f>
        <v>42211.763414351852</v>
      </c>
      <c r="T2932">
        <f>YEAR(S2932:S3893)</f>
        <v>2015</v>
      </c>
    </row>
    <row r="2933" spans="1:20" ht="45" x14ac:dyDescent="0.25">
      <c r="A2933">
        <v>3266</v>
      </c>
      <c r="B2933" s="3" t="s">
        <v>3266</v>
      </c>
      <c r="C2933" s="3" t="s">
        <v>7376</v>
      </c>
      <c r="D2933" s="6">
        <v>6000</v>
      </c>
      <c r="E2933" s="8">
        <v>7877</v>
      </c>
      <c r="F2933" t="s">
        <v>8218</v>
      </c>
      <c r="G2933" t="s">
        <v>8223</v>
      </c>
      <c r="H2933" t="s">
        <v>8245</v>
      </c>
      <c r="I2933">
        <v>1434142800</v>
      </c>
      <c r="J2933">
        <v>1431435122</v>
      </c>
      <c r="K2933" t="b">
        <v>1</v>
      </c>
      <c r="L2933">
        <v>163</v>
      </c>
      <c r="M2933" t="b">
        <v>1</v>
      </c>
      <c r="N2933" t="s">
        <v>8269</v>
      </c>
      <c r="O2933">
        <f>ROUND(E2933/D2933*100,0)</f>
        <v>131</v>
      </c>
      <c r="P2933">
        <f>IFERROR(ROUND(E2933/L2933,2),0)</f>
        <v>48.33</v>
      </c>
      <c r="Q2933" s="10" t="s">
        <v>8315</v>
      </c>
      <c r="R2933" t="s">
        <v>8316</v>
      </c>
      <c r="S2933" s="15">
        <f>(((I2933/60)/60)/24)+DATE(1970,1,1)</f>
        <v>42167.875</v>
      </c>
    </row>
    <row r="2934" spans="1:20" ht="45" x14ac:dyDescent="0.25">
      <c r="A2934">
        <v>3332</v>
      </c>
      <c r="B2934" s="3" t="s">
        <v>3332</v>
      </c>
      <c r="C2934" s="3" t="s">
        <v>7442</v>
      </c>
      <c r="D2934" s="6">
        <v>6000</v>
      </c>
      <c r="E2934" s="8">
        <v>6000</v>
      </c>
      <c r="F2934" t="s">
        <v>8218</v>
      </c>
      <c r="G2934" t="s">
        <v>8223</v>
      </c>
      <c r="H2934" t="s">
        <v>8245</v>
      </c>
      <c r="I2934">
        <v>1405802330</v>
      </c>
      <c r="J2934">
        <v>1403210330</v>
      </c>
      <c r="K2934" t="b">
        <v>0</v>
      </c>
      <c r="L2934">
        <v>83</v>
      </c>
      <c r="M2934" t="b">
        <v>1</v>
      </c>
      <c r="N2934" t="s">
        <v>8269</v>
      </c>
      <c r="O2934">
        <f>ROUND(E2934/D2934*100,0)</f>
        <v>100</v>
      </c>
      <c r="P2934">
        <f>IFERROR(ROUND(E2934/L2934,2),0)</f>
        <v>72.290000000000006</v>
      </c>
      <c r="Q2934" s="10" t="s">
        <v>8315</v>
      </c>
      <c r="R2934" t="s">
        <v>8316</v>
      </c>
      <c r="S2934" s="15">
        <f>(((I2934/60)/60)/24)+DATE(1970,1,1)</f>
        <v>41839.860300925924</v>
      </c>
    </row>
    <row r="2935" spans="1:20" ht="45" x14ac:dyDescent="0.25">
      <c r="A2935">
        <v>3342</v>
      </c>
      <c r="B2935" s="3" t="s">
        <v>3342</v>
      </c>
      <c r="C2935" s="3" t="s">
        <v>7452</v>
      </c>
      <c r="D2935" s="6">
        <v>6000</v>
      </c>
      <c r="E2935" s="8">
        <v>6100</v>
      </c>
      <c r="F2935" t="s">
        <v>8218</v>
      </c>
      <c r="G2935" t="s">
        <v>8223</v>
      </c>
      <c r="H2935" t="s">
        <v>8245</v>
      </c>
      <c r="I2935">
        <v>1427864340</v>
      </c>
      <c r="J2935">
        <v>1425020810</v>
      </c>
      <c r="K2935" t="b">
        <v>0</v>
      </c>
      <c r="L2935">
        <v>78</v>
      </c>
      <c r="M2935" t="b">
        <v>1</v>
      </c>
      <c r="N2935" t="s">
        <v>8269</v>
      </c>
      <c r="O2935">
        <f>ROUND(E2935/D2935*100,0)</f>
        <v>102</v>
      </c>
      <c r="P2935">
        <f>IFERROR(ROUND(E2935/L2935,2),0)</f>
        <v>78.209999999999994</v>
      </c>
      <c r="Q2935" s="10" t="s">
        <v>8315</v>
      </c>
      <c r="R2935" t="s">
        <v>8316</v>
      </c>
      <c r="S2935" s="15">
        <f>(((I2935/60)/60)/24)+DATE(1970,1,1)</f>
        <v>42095.207638888889</v>
      </c>
    </row>
    <row r="2936" spans="1:20" ht="60" x14ac:dyDescent="0.25">
      <c r="A2936">
        <v>3384</v>
      </c>
      <c r="B2936" s="3" t="s">
        <v>3383</v>
      </c>
      <c r="C2936" s="3" t="s">
        <v>7494</v>
      </c>
      <c r="D2936" s="6">
        <v>6000</v>
      </c>
      <c r="E2936" s="8">
        <v>6000.66</v>
      </c>
      <c r="F2936" t="s">
        <v>8218</v>
      </c>
      <c r="G2936" t="s">
        <v>8223</v>
      </c>
      <c r="H2936" t="s">
        <v>8245</v>
      </c>
      <c r="I2936">
        <v>1448074800</v>
      </c>
      <c r="J2936">
        <v>1444874768</v>
      </c>
      <c r="K2936" t="b">
        <v>0</v>
      </c>
      <c r="L2936">
        <v>64</v>
      </c>
      <c r="M2936" t="b">
        <v>1</v>
      </c>
      <c r="N2936" t="s">
        <v>8269</v>
      </c>
      <c r="O2936">
        <f>ROUND(E2936/D2936*100,0)</f>
        <v>100</v>
      </c>
      <c r="P2936">
        <f>IFERROR(ROUND(E2936/L2936,2),0)</f>
        <v>93.76</v>
      </c>
      <c r="Q2936" s="10" t="s">
        <v>8315</v>
      </c>
      <c r="R2936" t="s">
        <v>8316</v>
      </c>
      <c r="S2936" s="15">
        <f>(((I2936/60)/60)/24)+DATE(1970,1,1)</f>
        <v>42329.125</v>
      </c>
    </row>
    <row r="2937" spans="1:20" ht="60" x14ac:dyDescent="0.25">
      <c r="A2937">
        <v>3424</v>
      </c>
      <c r="B2937" s="3" t="s">
        <v>3423</v>
      </c>
      <c r="C2937" s="3" t="s">
        <v>7534</v>
      </c>
      <c r="D2937" s="6">
        <v>6000</v>
      </c>
      <c r="E2937" s="8">
        <v>6215</v>
      </c>
      <c r="F2937" t="s">
        <v>8218</v>
      </c>
      <c r="G2937" t="s">
        <v>8223</v>
      </c>
      <c r="H2937" t="s">
        <v>8245</v>
      </c>
      <c r="I2937">
        <v>1423119540</v>
      </c>
      <c r="J2937">
        <v>1421252084</v>
      </c>
      <c r="K2937" t="b">
        <v>0</v>
      </c>
      <c r="L2937">
        <v>76</v>
      </c>
      <c r="M2937" t="b">
        <v>1</v>
      </c>
      <c r="N2937" t="s">
        <v>8269</v>
      </c>
      <c r="O2937">
        <f>ROUND(E2937/D2937*100,0)</f>
        <v>104</v>
      </c>
      <c r="P2937">
        <f>IFERROR(ROUND(E2937/L2937,2),0)</f>
        <v>81.78</v>
      </c>
      <c r="Q2937" s="10" t="s">
        <v>8315</v>
      </c>
      <c r="R2937" t="s">
        <v>8316</v>
      </c>
      <c r="S2937" s="15">
        <f>(((I2937/60)/60)/24)+DATE(1970,1,1)</f>
        <v>42040.290972222225</v>
      </c>
    </row>
    <row r="2938" spans="1:20" ht="60" x14ac:dyDescent="0.25">
      <c r="A2938">
        <v>3527</v>
      </c>
      <c r="B2938" s="3" t="s">
        <v>3526</v>
      </c>
      <c r="C2938" s="3" t="s">
        <v>7637</v>
      </c>
      <c r="D2938" s="6">
        <v>6000</v>
      </c>
      <c r="E2938" s="8">
        <v>7015</v>
      </c>
      <c r="F2938" t="s">
        <v>8218</v>
      </c>
      <c r="G2938" t="s">
        <v>8223</v>
      </c>
      <c r="H2938" t="s">
        <v>8245</v>
      </c>
      <c r="I2938">
        <v>1436587140</v>
      </c>
      <c r="J2938">
        <v>1434069205</v>
      </c>
      <c r="K2938" t="b">
        <v>0</v>
      </c>
      <c r="L2938">
        <v>86</v>
      </c>
      <c r="M2938" t="b">
        <v>1</v>
      </c>
      <c r="N2938" t="s">
        <v>8269</v>
      </c>
      <c r="O2938">
        <f>ROUND(E2938/D2938*100,0)</f>
        <v>117</v>
      </c>
      <c r="P2938">
        <f>IFERROR(ROUND(E2938/L2938,2),0)</f>
        <v>81.569999999999993</v>
      </c>
      <c r="Q2938" s="10" t="s">
        <v>8315</v>
      </c>
      <c r="R2938" t="s">
        <v>8316</v>
      </c>
      <c r="S2938" s="15">
        <f>(((I2938/60)/60)/24)+DATE(1970,1,1)</f>
        <v>42196.165972222225</v>
      </c>
    </row>
    <row r="2939" spans="1:20" ht="105" x14ac:dyDescent="0.25">
      <c r="A2939">
        <v>3750</v>
      </c>
      <c r="B2939" s="3" t="s">
        <v>3747</v>
      </c>
      <c r="C2939" s="3" t="s">
        <v>7860</v>
      </c>
      <c r="D2939" s="6">
        <v>6000</v>
      </c>
      <c r="E2939" s="8">
        <v>6027</v>
      </c>
      <c r="F2939" t="s">
        <v>8218</v>
      </c>
      <c r="G2939" t="s">
        <v>8223</v>
      </c>
      <c r="H2939" t="s">
        <v>8245</v>
      </c>
      <c r="I2939">
        <v>1423555140</v>
      </c>
      <c r="J2939">
        <v>1421105608</v>
      </c>
      <c r="K2939" t="b">
        <v>0</v>
      </c>
      <c r="L2939">
        <v>28</v>
      </c>
      <c r="M2939" t="b">
        <v>1</v>
      </c>
      <c r="N2939" t="s">
        <v>8303</v>
      </c>
      <c r="O2939">
        <f>ROUND(E2939/D2939*100,0)</f>
        <v>100</v>
      </c>
      <c r="P2939">
        <f>IFERROR(ROUND(E2939/L2939,2),0)</f>
        <v>215.25</v>
      </c>
      <c r="Q2939" s="10" t="s">
        <v>8315</v>
      </c>
      <c r="R2939" t="s">
        <v>8357</v>
      </c>
      <c r="S2939" s="15">
        <f>(((I2939/60)/60)/24)+DATE(1970,1,1)</f>
        <v>42045.332638888889</v>
      </c>
      <c r="T2939">
        <f>YEAR(S2939:S3900)</f>
        <v>2015</v>
      </c>
    </row>
    <row r="2940" spans="1:20" ht="45" x14ac:dyDescent="0.25">
      <c r="A2940">
        <v>3786</v>
      </c>
      <c r="B2940" s="3" t="s">
        <v>3783</v>
      </c>
      <c r="C2940" s="3" t="s">
        <v>7896</v>
      </c>
      <c r="D2940" s="6">
        <v>6000</v>
      </c>
      <c r="E2940" s="8">
        <v>6658</v>
      </c>
      <c r="F2940" t="s">
        <v>8218</v>
      </c>
      <c r="G2940" t="s">
        <v>8223</v>
      </c>
      <c r="H2940" t="s">
        <v>8245</v>
      </c>
      <c r="I2940">
        <v>1464310475</v>
      </c>
      <c r="J2940">
        <v>1461718475</v>
      </c>
      <c r="K2940" t="b">
        <v>0</v>
      </c>
      <c r="L2940">
        <v>71</v>
      </c>
      <c r="M2940" t="b">
        <v>1</v>
      </c>
      <c r="N2940" t="s">
        <v>8303</v>
      </c>
      <c r="O2940">
        <f>ROUND(E2940/D2940*100,0)</f>
        <v>111</v>
      </c>
      <c r="P2940">
        <f>IFERROR(ROUND(E2940/L2940,2),0)</f>
        <v>93.77</v>
      </c>
      <c r="Q2940" s="10" t="s">
        <v>8315</v>
      </c>
      <c r="R2940" t="s">
        <v>8357</v>
      </c>
      <c r="S2940" s="15">
        <f>(((I2940/60)/60)/24)+DATE(1970,1,1)</f>
        <v>42517.037905092591</v>
      </c>
    </row>
    <row r="2941" spans="1:20" ht="60" x14ac:dyDescent="0.25">
      <c r="A2941">
        <v>1897</v>
      </c>
      <c r="B2941" s="3" t="s">
        <v>1898</v>
      </c>
      <c r="C2941" s="3" t="s">
        <v>6007</v>
      </c>
      <c r="D2941" s="6">
        <v>6350</v>
      </c>
      <c r="E2941" s="8">
        <v>6506</v>
      </c>
      <c r="F2941" t="s">
        <v>8218</v>
      </c>
      <c r="G2941" t="s">
        <v>8223</v>
      </c>
      <c r="H2941" t="s">
        <v>8245</v>
      </c>
      <c r="I2941">
        <v>1393966800</v>
      </c>
      <c r="J2941">
        <v>1392040806</v>
      </c>
      <c r="K2941" t="b">
        <v>0</v>
      </c>
      <c r="L2941">
        <v>183</v>
      </c>
      <c r="M2941" t="b">
        <v>1</v>
      </c>
      <c r="N2941" t="s">
        <v>8277</v>
      </c>
      <c r="O2941">
        <f>ROUND(E2941/D2941*100,0)</f>
        <v>102</v>
      </c>
      <c r="P2941">
        <f>IFERROR(ROUND(E2941/L2941,2),0)</f>
        <v>35.549999999999997</v>
      </c>
      <c r="Q2941" s="10" t="s">
        <v>8323</v>
      </c>
      <c r="R2941" t="s">
        <v>8327</v>
      </c>
      <c r="S2941" s="15">
        <f>(((I2941/60)/60)/24)+DATE(1970,1,1)</f>
        <v>41702.875</v>
      </c>
    </row>
    <row r="2942" spans="1:20" ht="60" x14ac:dyDescent="0.25">
      <c r="A2942">
        <v>2303</v>
      </c>
      <c r="B2942" s="3" t="s">
        <v>2304</v>
      </c>
      <c r="C2942" s="3" t="s">
        <v>6413</v>
      </c>
      <c r="D2942" s="6">
        <v>6450</v>
      </c>
      <c r="E2942" s="8">
        <v>7053.61</v>
      </c>
      <c r="F2942" t="s">
        <v>8218</v>
      </c>
      <c r="G2942" t="s">
        <v>8223</v>
      </c>
      <c r="H2942" t="s">
        <v>8245</v>
      </c>
      <c r="I2942">
        <v>1323747596</v>
      </c>
      <c r="J2942">
        <v>1320287996</v>
      </c>
      <c r="K2942" t="b">
        <v>1</v>
      </c>
      <c r="L2942">
        <v>103</v>
      </c>
      <c r="M2942" t="b">
        <v>1</v>
      </c>
      <c r="N2942" t="s">
        <v>8277</v>
      </c>
      <c r="O2942">
        <f>ROUND(E2942/D2942*100,0)</f>
        <v>109</v>
      </c>
      <c r="P2942">
        <f>IFERROR(ROUND(E2942/L2942,2),0)</f>
        <v>68.48</v>
      </c>
      <c r="Q2942" s="10" t="s">
        <v>8323</v>
      </c>
      <c r="R2942" t="s">
        <v>8327</v>
      </c>
      <c r="S2942" s="15">
        <f>(((I2942/60)/60)/24)+DATE(1970,1,1)</f>
        <v>40890.152731481481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5">
        <f>(((I2943/60)/60)/24)+DATE(1970,1,1)</f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5">
        <f>(((I2944/60)/60)/24)+DATE(1970,1,1)</f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5">
        <f>(((I2945/60)/60)/24)+DATE(1970,1,1)</f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5">
        <f>(((I2946/60)/60)/24)+DATE(1970,1,1)</f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5">
        <f>(((I2947/60)/60)/24)+DATE(1970,1,1)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5">
        <f>(((I2948/60)/60)/24)+DATE(1970,1,1)</f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5">
        <f>(((I2949/60)/60)/24)+DATE(1970,1,1)</f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5">
        <f>(((I2950/60)/60)/24)+DATE(1970,1,1)</f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 s="15">
        <f>(((I2951/60)/60)/24)+DATE(1970,1,1)</f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5">
        <f>(((I2952/60)/60)/24)+DATE(1970,1,1)</f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5">
        <f>(((I2953/60)/60)/24)+DATE(1970,1,1)</f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5">
        <f>(((I2954/60)/60)/24)+DATE(1970,1,1)</f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5">
        <f>(((I2955/60)/60)/24)+DATE(1970,1,1)</f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5">
        <f>(((I2956/60)/60)/24)+DATE(1970,1,1)</f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5">
        <f>(((I2957/60)/60)/24)+DATE(1970,1,1)</f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5">
        <f>(((I2958/60)/60)/24)+DATE(1970,1,1)</f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5">
        <f>(((I2959/60)/60)/24)+DATE(1970,1,1)</f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5">
        <f>(((I2960/60)/60)/24)+DATE(1970,1,1)</f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5">
        <f>(((I2961/60)/60)/24)+DATE(1970,1,1)</f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5">
        <f>(((I2962/60)/60)/24)+DATE(1970,1,1)</f>
        <v>41893.757210648146</v>
      </c>
    </row>
    <row r="2963" spans="1:19" ht="60" x14ac:dyDescent="0.25">
      <c r="A2963">
        <v>369</v>
      </c>
      <c r="B2963" s="3" t="s">
        <v>370</v>
      </c>
      <c r="C2963" s="3" t="s">
        <v>4479</v>
      </c>
      <c r="D2963" s="6">
        <v>6500</v>
      </c>
      <c r="E2963" s="8">
        <v>7160.12</v>
      </c>
      <c r="F2963" t="s">
        <v>8218</v>
      </c>
      <c r="G2963" t="s">
        <v>8223</v>
      </c>
      <c r="H2963" t="s">
        <v>8245</v>
      </c>
      <c r="I2963">
        <v>1326633269</v>
      </c>
      <c r="J2963">
        <v>1324041269</v>
      </c>
      <c r="K2963" t="b">
        <v>0</v>
      </c>
      <c r="L2963">
        <v>167</v>
      </c>
      <c r="M2963" t="b">
        <v>1</v>
      </c>
      <c r="N2963" t="s">
        <v>8267</v>
      </c>
      <c r="O2963">
        <f>ROUND(E2963/D2963*100,0)</f>
        <v>110</v>
      </c>
      <c r="P2963">
        <f>IFERROR(ROUND(E2963/L2963,2),0)</f>
        <v>42.87</v>
      </c>
      <c r="Q2963" s="10" t="s">
        <v>8308</v>
      </c>
      <c r="R2963" t="s">
        <v>8313</v>
      </c>
      <c r="S2963" s="15">
        <f>(((I2963/60)/60)/24)+DATE(1970,1,1)</f>
        <v>40923.551724537036</v>
      </c>
    </row>
    <row r="2964" spans="1:19" ht="60" x14ac:dyDescent="0.25">
      <c r="A2964">
        <v>1213</v>
      </c>
      <c r="B2964" s="3" t="s">
        <v>1214</v>
      </c>
      <c r="C2964" s="3" t="s">
        <v>5323</v>
      </c>
      <c r="D2964" s="6">
        <v>6500</v>
      </c>
      <c r="E2964" s="8">
        <v>6645</v>
      </c>
      <c r="F2964" t="s">
        <v>8218</v>
      </c>
      <c r="G2964" t="s">
        <v>8224</v>
      </c>
      <c r="H2964" t="s">
        <v>8246</v>
      </c>
      <c r="I2964">
        <v>1485886100</v>
      </c>
      <c r="J2964">
        <v>1482862100</v>
      </c>
      <c r="K2964" t="b">
        <v>0</v>
      </c>
      <c r="L2964">
        <v>108</v>
      </c>
      <c r="M2964" t="b">
        <v>1</v>
      </c>
      <c r="N2964" t="s">
        <v>8283</v>
      </c>
      <c r="O2964">
        <f>ROUND(E2964/D2964*100,0)</f>
        <v>102</v>
      </c>
      <c r="P2964">
        <f>IFERROR(ROUND(E2964/L2964,2),0)</f>
        <v>61.53</v>
      </c>
      <c r="Q2964" s="10" t="s">
        <v>8336</v>
      </c>
      <c r="R2964" t="s">
        <v>8337</v>
      </c>
      <c r="S2964" s="15">
        <f>(((I2964/60)/60)/24)+DATE(1970,1,1)</f>
        <v>42766.755787037036</v>
      </c>
    </row>
    <row r="2965" spans="1:19" ht="60" x14ac:dyDescent="0.25">
      <c r="A2965">
        <v>1262</v>
      </c>
      <c r="B2965" s="3" t="s">
        <v>1263</v>
      </c>
      <c r="C2965" s="3" t="s">
        <v>5372</v>
      </c>
      <c r="D2965" s="6">
        <v>6500</v>
      </c>
      <c r="E2965" s="8">
        <v>8152</v>
      </c>
      <c r="F2965" t="s">
        <v>8218</v>
      </c>
      <c r="G2965" t="s">
        <v>8228</v>
      </c>
      <c r="H2965" t="s">
        <v>8250</v>
      </c>
      <c r="I2965">
        <v>1392574692</v>
      </c>
      <c r="J2965">
        <v>1389982692</v>
      </c>
      <c r="K2965" t="b">
        <v>1</v>
      </c>
      <c r="L2965">
        <v>105</v>
      </c>
      <c r="M2965" t="b">
        <v>1</v>
      </c>
      <c r="N2965" t="s">
        <v>8274</v>
      </c>
      <c r="O2965">
        <f>ROUND(E2965/D2965*100,0)</f>
        <v>125</v>
      </c>
      <c r="P2965">
        <f>IFERROR(ROUND(E2965/L2965,2),0)</f>
        <v>77.64</v>
      </c>
      <c r="Q2965" s="10" t="s">
        <v>8323</v>
      </c>
      <c r="R2965" t="s">
        <v>8324</v>
      </c>
      <c r="S2965" s="15">
        <f>(((I2965/60)/60)/24)+DATE(1970,1,1)</f>
        <v>41686.762638888889</v>
      </c>
    </row>
    <row r="2966" spans="1:19" ht="60" x14ac:dyDescent="0.25">
      <c r="A2966">
        <v>1278</v>
      </c>
      <c r="B2966" s="3" t="s">
        <v>1279</v>
      </c>
      <c r="C2966" s="3" t="s">
        <v>5388</v>
      </c>
      <c r="D2966" s="6">
        <v>6500</v>
      </c>
      <c r="E2966" s="8">
        <v>10071</v>
      </c>
      <c r="F2966" t="s">
        <v>8218</v>
      </c>
      <c r="G2966" t="s">
        <v>8223</v>
      </c>
      <c r="H2966" t="s">
        <v>8245</v>
      </c>
      <c r="I2966">
        <v>1403661600</v>
      </c>
      <c r="J2966">
        <v>1401196766</v>
      </c>
      <c r="K2966" t="b">
        <v>1</v>
      </c>
      <c r="L2966">
        <v>190</v>
      </c>
      <c r="M2966" t="b">
        <v>1</v>
      </c>
      <c r="N2966" t="s">
        <v>8274</v>
      </c>
      <c r="O2966">
        <f>ROUND(E2966/D2966*100,0)</f>
        <v>155</v>
      </c>
      <c r="P2966">
        <f>IFERROR(ROUND(E2966/L2966,2),0)</f>
        <v>53.01</v>
      </c>
      <c r="Q2966" s="10" t="s">
        <v>8323</v>
      </c>
      <c r="R2966" t="s">
        <v>8324</v>
      </c>
      <c r="S2966" s="15">
        <f>(((I2966/60)/60)/24)+DATE(1970,1,1)</f>
        <v>41815.083333333336</v>
      </c>
    </row>
    <row r="2967" spans="1:19" ht="45" x14ac:dyDescent="0.25">
      <c r="A2967">
        <v>1504</v>
      </c>
      <c r="B2967" s="3" t="s">
        <v>1505</v>
      </c>
      <c r="C2967" s="3" t="s">
        <v>5614</v>
      </c>
      <c r="D2967" s="6">
        <v>6500</v>
      </c>
      <c r="E2967" s="8">
        <v>18066</v>
      </c>
      <c r="F2967" t="s">
        <v>8218</v>
      </c>
      <c r="G2967" t="s">
        <v>8224</v>
      </c>
      <c r="H2967" t="s">
        <v>8246</v>
      </c>
      <c r="I2967">
        <v>1402389180</v>
      </c>
      <c r="J2967">
        <v>1399996024</v>
      </c>
      <c r="K2967" t="b">
        <v>1</v>
      </c>
      <c r="L2967">
        <v>269</v>
      </c>
      <c r="M2967" t="b">
        <v>1</v>
      </c>
      <c r="N2967" t="s">
        <v>8283</v>
      </c>
      <c r="O2967">
        <f>ROUND(E2967/D2967*100,0)</f>
        <v>278</v>
      </c>
      <c r="P2967">
        <f>IFERROR(ROUND(E2967/L2967,2),0)</f>
        <v>67.16</v>
      </c>
      <c r="Q2967" s="10" t="s">
        <v>8336</v>
      </c>
      <c r="R2967" t="s">
        <v>8337</v>
      </c>
      <c r="S2967" s="15">
        <f>(((I2967/60)/60)/24)+DATE(1970,1,1)</f>
        <v>41800.356249999997</v>
      </c>
    </row>
    <row r="2968" spans="1:19" ht="45" x14ac:dyDescent="0.25">
      <c r="A2968">
        <v>2530</v>
      </c>
      <c r="B2968" s="3" t="s">
        <v>2530</v>
      </c>
      <c r="C2968" s="3" t="s">
        <v>6640</v>
      </c>
      <c r="D2968" s="6">
        <v>6500</v>
      </c>
      <c r="E2968" s="8">
        <v>6500</v>
      </c>
      <c r="F2968" t="s">
        <v>8218</v>
      </c>
      <c r="G2968" t="s">
        <v>8223</v>
      </c>
      <c r="H2968" t="s">
        <v>8245</v>
      </c>
      <c r="I2968">
        <v>1429505400</v>
      </c>
      <c r="J2968">
        <v>1426711505</v>
      </c>
      <c r="K2968" t="b">
        <v>0</v>
      </c>
      <c r="L2968">
        <v>48</v>
      </c>
      <c r="M2968" t="b">
        <v>1</v>
      </c>
      <c r="N2968" t="s">
        <v>8298</v>
      </c>
      <c r="O2968">
        <f>ROUND(E2968/D2968*100,0)</f>
        <v>100</v>
      </c>
      <c r="P2968">
        <f>IFERROR(ROUND(E2968/L2968,2),0)</f>
        <v>135.41999999999999</v>
      </c>
      <c r="Q2968" s="10" t="s">
        <v>8323</v>
      </c>
      <c r="R2968" t="s">
        <v>8352</v>
      </c>
      <c r="S2968" s="15">
        <f>(((I2968/60)/60)/24)+DATE(1970,1,1)</f>
        <v>42114.201388888891</v>
      </c>
    </row>
    <row r="2969" spans="1:19" ht="60" x14ac:dyDescent="0.25">
      <c r="A2969">
        <v>2550</v>
      </c>
      <c r="B2969" s="3" t="s">
        <v>2550</v>
      </c>
      <c r="C2969" s="3" t="s">
        <v>6660</v>
      </c>
      <c r="D2969" s="6">
        <v>6500</v>
      </c>
      <c r="E2969" s="8">
        <v>6555</v>
      </c>
      <c r="F2969" t="s">
        <v>8218</v>
      </c>
      <c r="G2969" t="s">
        <v>8223</v>
      </c>
      <c r="H2969" t="s">
        <v>8245</v>
      </c>
      <c r="I2969">
        <v>1444276740</v>
      </c>
      <c r="J2969">
        <v>1439392406</v>
      </c>
      <c r="K2969" t="b">
        <v>0</v>
      </c>
      <c r="L2969">
        <v>150</v>
      </c>
      <c r="M2969" t="b">
        <v>1</v>
      </c>
      <c r="N2969" t="s">
        <v>8298</v>
      </c>
      <c r="O2969">
        <f>ROUND(E2969/D2969*100,0)</f>
        <v>101</v>
      </c>
      <c r="P2969">
        <f>IFERROR(ROUND(E2969/L2969,2),0)</f>
        <v>43.7</v>
      </c>
      <c r="Q2969" s="10" t="s">
        <v>8323</v>
      </c>
      <c r="R2969" t="s">
        <v>8352</v>
      </c>
      <c r="S2969" s="15">
        <f>(((I2969/60)/60)/24)+DATE(1970,1,1)</f>
        <v>42285.165972222225</v>
      </c>
    </row>
    <row r="2970" spans="1:19" ht="45" x14ac:dyDescent="0.25">
      <c r="A2970">
        <v>3310</v>
      </c>
      <c r="B2970" s="3" t="s">
        <v>3310</v>
      </c>
      <c r="C2970" s="3" t="s">
        <v>7420</v>
      </c>
      <c r="D2970" s="6">
        <v>6500</v>
      </c>
      <c r="E2970" s="8">
        <v>6505</v>
      </c>
      <c r="F2970" t="s">
        <v>8218</v>
      </c>
      <c r="G2970" t="s">
        <v>8223</v>
      </c>
      <c r="H2970" t="s">
        <v>8245</v>
      </c>
      <c r="I2970">
        <v>1444169825</v>
      </c>
      <c r="J2970">
        <v>1441577825</v>
      </c>
      <c r="K2970" t="b">
        <v>0</v>
      </c>
      <c r="L2970">
        <v>31</v>
      </c>
      <c r="M2970" t="b">
        <v>1</v>
      </c>
      <c r="N2970" t="s">
        <v>8269</v>
      </c>
      <c r="O2970">
        <f>ROUND(E2970/D2970*100,0)</f>
        <v>100</v>
      </c>
      <c r="P2970">
        <f>IFERROR(ROUND(E2970/L2970,2),0)</f>
        <v>209.84</v>
      </c>
      <c r="Q2970" s="10" t="s">
        <v>8315</v>
      </c>
      <c r="R2970" t="s">
        <v>8316</v>
      </c>
      <c r="S2970" s="15">
        <f>(((I2970/60)/60)/24)+DATE(1970,1,1)</f>
        <v>42283.928530092591</v>
      </c>
    </row>
    <row r="2971" spans="1:19" ht="60" x14ac:dyDescent="0.25">
      <c r="A2971">
        <v>1254</v>
      </c>
      <c r="B2971" s="3" t="s">
        <v>1255</v>
      </c>
      <c r="C2971" s="3" t="s">
        <v>5364</v>
      </c>
      <c r="D2971" s="6">
        <v>6700</v>
      </c>
      <c r="E2971" s="8">
        <v>13323</v>
      </c>
      <c r="F2971" t="s">
        <v>8218</v>
      </c>
      <c r="G2971" t="s">
        <v>8223</v>
      </c>
      <c r="H2971" t="s">
        <v>8245</v>
      </c>
      <c r="I2971">
        <v>1293857940</v>
      </c>
      <c r="J2971">
        <v>1288968886</v>
      </c>
      <c r="K2971" t="b">
        <v>1</v>
      </c>
      <c r="L2971">
        <v>141</v>
      </c>
      <c r="M2971" t="b">
        <v>1</v>
      </c>
      <c r="N2971" t="s">
        <v>8274</v>
      </c>
      <c r="O2971">
        <f>ROUND(E2971/D2971*100,0)</f>
        <v>199</v>
      </c>
      <c r="P2971">
        <f>IFERROR(ROUND(E2971/L2971,2),0)</f>
        <v>94.49</v>
      </c>
      <c r="Q2971" s="10" t="s">
        <v>8323</v>
      </c>
      <c r="R2971" t="s">
        <v>8324</v>
      </c>
      <c r="S2971" s="15">
        <f>(((I2971/60)/60)/24)+DATE(1970,1,1)</f>
        <v>40544.207638888889</v>
      </c>
    </row>
    <row r="2972" spans="1:19" ht="45" x14ac:dyDescent="0.25">
      <c r="A2972">
        <v>1622</v>
      </c>
      <c r="B2972" s="3" t="s">
        <v>1623</v>
      </c>
      <c r="C2972" s="3" t="s">
        <v>5732</v>
      </c>
      <c r="D2972" s="6">
        <v>6900</v>
      </c>
      <c r="E2972" s="8">
        <v>7019</v>
      </c>
      <c r="F2972" t="s">
        <v>8218</v>
      </c>
      <c r="G2972" t="s">
        <v>8223</v>
      </c>
      <c r="H2972" t="s">
        <v>8245</v>
      </c>
      <c r="I2972">
        <v>1418803140</v>
      </c>
      <c r="J2972">
        <v>1415343874</v>
      </c>
      <c r="K2972" t="b">
        <v>0</v>
      </c>
      <c r="L2972">
        <v>65</v>
      </c>
      <c r="M2972" t="b">
        <v>1</v>
      </c>
      <c r="N2972" t="s">
        <v>8274</v>
      </c>
      <c r="O2972">
        <f>ROUND(E2972/D2972*100,0)</f>
        <v>102</v>
      </c>
      <c r="P2972">
        <f>IFERROR(ROUND(E2972/L2972,2),0)</f>
        <v>107.98</v>
      </c>
      <c r="Q2972" s="10" t="s">
        <v>8323</v>
      </c>
      <c r="R2972" t="s">
        <v>8324</v>
      </c>
      <c r="S2972" s="15">
        <f>(((I2972/60)/60)/24)+DATE(1970,1,1)</f>
        <v>41990.332638888889</v>
      </c>
    </row>
    <row r="2973" spans="1:19" ht="60" x14ac:dyDescent="0.25">
      <c r="A2973">
        <v>1371</v>
      </c>
      <c r="B2973" s="3" t="s">
        <v>1372</v>
      </c>
      <c r="C2973" s="3" t="s">
        <v>5481</v>
      </c>
      <c r="D2973" s="6">
        <v>6999</v>
      </c>
      <c r="E2973" s="8">
        <v>7495</v>
      </c>
      <c r="F2973" t="s">
        <v>8218</v>
      </c>
      <c r="G2973" t="s">
        <v>8223</v>
      </c>
      <c r="H2973" t="s">
        <v>8245</v>
      </c>
      <c r="I2973">
        <v>1431022342</v>
      </c>
      <c r="J2973">
        <v>1428430342</v>
      </c>
      <c r="K2973" t="b">
        <v>0</v>
      </c>
      <c r="L2973">
        <v>70</v>
      </c>
      <c r="M2973" t="b">
        <v>1</v>
      </c>
      <c r="N2973" t="s">
        <v>8274</v>
      </c>
      <c r="O2973">
        <f>ROUND(E2973/D2973*100,0)</f>
        <v>107</v>
      </c>
      <c r="P2973">
        <f>IFERROR(ROUND(E2973/L2973,2),0)</f>
        <v>107.07</v>
      </c>
      <c r="Q2973" s="10" t="s">
        <v>8323</v>
      </c>
      <c r="R2973" t="s">
        <v>8324</v>
      </c>
      <c r="S2973" s="15">
        <f>(((I2973/60)/60)/24)+DATE(1970,1,1)</f>
        <v>42131.758587962962</v>
      </c>
    </row>
    <row r="2974" spans="1:19" ht="45" x14ac:dyDescent="0.25">
      <c r="A2974">
        <v>65</v>
      </c>
      <c r="B2974" s="3" t="s">
        <v>67</v>
      </c>
      <c r="C2974" s="3" t="s">
        <v>4176</v>
      </c>
      <c r="D2974" s="6">
        <v>7000</v>
      </c>
      <c r="E2974" s="8">
        <v>7527</v>
      </c>
      <c r="F2974" t="s">
        <v>8218</v>
      </c>
      <c r="G2974" t="s">
        <v>8228</v>
      </c>
      <c r="H2974" t="s">
        <v>8250</v>
      </c>
      <c r="I2974">
        <v>1407736740</v>
      </c>
      <c r="J2974">
        <v>1405453354</v>
      </c>
      <c r="K2974" t="b">
        <v>0</v>
      </c>
      <c r="L2974">
        <v>57</v>
      </c>
      <c r="M2974" t="b">
        <v>1</v>
      </c>
      <c r="N2974" t="s">
        <v>8264</v>
      </c>
      <c r="O2974">
        <f>ROUND(E2974/D2974*100,0)</f>
        <v>108</v>
      </c>
      <c r="P2974">
        <f>IFERROR(ROUND(E2974/L2974,2),0)</f>
        <v>132.05000000000001</v>
      </c>
      <c r="Q2974" s="10" t="s">
        <v>8308</v>
      </c>
      <c r="R2974" t="s">
        <v>8310</v>
      </c>
      <c r="S2974" s="15">
        <f>(((I2974/60)/60)/24)+DATE(1970,1,1)</f>
        <v>41862.249305555553</v>
      </c>
    </row>
    <row r="2975" spans="1:19" ht="60" x14ac:dyDescent="0.25">
      <c r="A2975">
        <v>364</v>
      </c>
      <c r="B2975" s="3" t="s">
        <v>365</v>
      </c>
      <c r="C2975" s="3" t="s">
        <v>4474</v>
      </c>
      <c r="D2975" s="6">
        <v>7000</v>
      </c>
      <c r="E2975" s="8">
        <v>7711.3</v>
      </c>
      <c r="F2975" t="s">
        <v>8218</v>
      </c>
      <c r="G2975" t="s">
        <v>8223</v>
      </c>
      <c r="H2975" t="s">
        <v>8245</v>
      </c>
      <c r="I2975">
        <v>1403323140</v>
      </c>
      <c r="J2975">
        <v>1400704672</v>
      </c>
      <c r="K2975" t="b">
        <v>0</v>
      </c>
      <c r="L2975">
        <v>113</v>
      </c>
      <c r="M2975" t="b">
        <v>1</v>
      </c>
      <c r="N2975" t="s">
        <v>8267</v>
      </c>
      <c r="O2975">
        <f>ROUND(E2975/D2975*100,0)</f>
        <v>110</v>
      </c>
      <c r="P2975">
        <f>IFERROR(ROUND(E2975/L2975,2),0)</f>
        <v>68.239999999999995</v>
      </c>
      <c r="Q2975" s="10" t="s">
        <v>8308</v>
      </c>
      <c r="R2975" t="s">
        <v>8313</v>
      </c>
      <c r="S2975" s="15">
        <f>(((I2975/60)/60)/24)+DATE(1970,1,1)</f>
        <v>41811.165972222225</v>
      </c>
    </row>
    <row r="2976" spans="1:19" ht="60" x14ac:dyDescent="0.25">
      <c r="A2976">
        <v>724</v>
      </c>
      <c r="B2976" s="3" t="s">
        <v>725</v>
      </c>
      <c r="C2976" s="3" t="s">
        <v>4834</v>
      </c>
      <c r="D2976" s="6">
        <v>7000</v>
      </c>
      <c r="E2976" s="8">
        <v>7383.01</v>
      </c>
      <c r="F2976" t="s">
        <v>8218</v>
      </c>
      <c r="G2976" t="s">
        <v>8223</v>
      </c>
      <c r="H2976" t="s">
        <v>8245</v>
      </c>
      <c r="I2976">
        <v>1309447163</v>
      </c>
      <c r="J2976">
        <v>1306855163</v>
      </c>
      <c r="K2976" t="b">
        <v>0</v>
      </c>
      <c r="L2976">
        <v>143</v>
      </c>
      <c r="M2976" t="b">
        <v>1</v>
      </c>
      <c r="N2976" t="s">
        <v>8272</v>
      </c>
      <c r="O2976">
        <f>ROUND(E2976/D2976*100,0)</f>
        <v>105</v>
      </c>
      <c r="P2976">
        <f>IFERROR(ROUND(E2976/L2976,2),0)</f>
        <v>51.63</v>
      </c>
      <c r="Q2976" s="10" t="s">
        <v>8320</v>
      </c>
      <c r="R2976" t="s">
        <v>8321</v>
      </c>
      <c r="S2976" s="15">
        <f>(((I2976/60)/60)/24)+DATE(1970,1,1)</f>
        <v>40724.638460648144</v>
      </c>
    </row>
    <row r="2977" spans="1:19" ht="60" x14ac:dyDescent="0.25">
      <c r="A2977">
        <v>747</v>
      </c>
      <c r="B2977" s="3" t="s">
        <v>748</v>
      </c>
      <c r="C2977" s="3" t="s">
        <v>4857</v>
      </c>
      <c r="D2977" s="6">
        <v>7000</v>
      </c>
      <c r="E2977" s="8">
        <v>7003</v>
      </c>
      <c r="F2977" t="s">
        <v>8218</v>
      </c>
      <c r="G2977" t="s">
        <v>8232</v>
      </c>
      <c r="H2977" t="s">
        <v>8248</v>
      </c>
      <c r="I2977">
        <v>1421319240</v>
      </c>
      <c r="J2977">
        <v>1418649019</v>
      </c>
      <c r="K2977" t="b">
        <v>0</v>
      </c>
      <c r="L2977">
        <v>55</v>
      </c>
      <c r="M2977" t="b">
        <v>1</v>
      </c>
      <c r="N2977" t="s">
        <v>8272</v>
      </c>
      <c r="O2977">
        <f>ROUND(E2977/D2977*100,0)</f>
        <v>100</v>
      </c>
      <c r="P2977">
        <f>IFERROR(ROUND(E2977/L2977,2),0)</f>
        <v>127.33</v>
      </c>
      <c r="Q2977" s="10" t="s">
        <v>8320</v>
      </c>
      <c r="R2977" t="s">
        <v>8321</v>
      </c>
      <c r="S2977" s="15">
        <f>(((I2977/60)/60)/24)+DATE(1970,1,1)</f>
        <v>42019.454166666663</v>
      </c>
    </row>
    <row r="2978" spans="1:19" ht="45" x14ac:dyDescent="0.25">
      <c r="A2978">
        <v>816</v>
      </c>
      <c r="B2978" s="3" t="s">
        <v>817</v>
      </c>
      <c r="C2978" s="3" t="s">
        <v>4926</v>
      </c>
      <c r="D2978" s="6">
        <v>7000</v>
      </c>
      <c r="E2978" s="8">
        <v>8058.55</v>
      </c>
      <c r="F2978" t="s">
        <v>8218</v>
      </c>
      <c r="G2978" t="s">
        <v>8223</v>
      </c>
      <c r="H2978" t="s">
        <v>8245</v>
      </c>
      <c r="I2978">
        <v>1365489000</v>
      </c>
      <c r="J2978">
        <v>1362776043</v>
      </c>
      <c r="K2978" t="b">
        <v>0</v>
      </c>
      <c r="L2978">
        <v>205</v>
      </c>
      <c r="M2978" t="b">
        <v>1</v>
      </c>
      <c r="N2978" t="s">
        <v>8274</v>
      </c>
      <c r="O2978">
        <f>ROUND(E2978/D2978*100,0)</f>
        <v>115</v>
      </c>
      <c r="P2978">
        <f>IFERROR(ROUND(E2978/L2978,2),0)</f>
        <v>39.31</v>
      </c>
      <c r="Q2978" s="10" t="s">
        <v>8323</v>
      </c>
      <c r="R2978" t="s">
        <v>8324</v>
      </c>
      <c r="S2978" s="15">
        <f>(((I2978/60)/60)/24)+DATE(1970,1,1)</f>
        <v>41373.270833333336</v>
      </c>
    </row>
    <row r="2979" spans="1:19" ht="60" x14ac:dyDescent="0.25">
      <c r="A2979">
        <v>1026</v>
      </c>
      <c r="B2979" s="3" t="s">
        <v>1027</v>
      </c>
      <c r="C2979" s="3" t="s">
        <v>5136</v>
      </c>
      <c r="D2979" s="6">
        <v>7000</v>
      </c>
      <c r="E2979" s="8">
        <v>7000.58</v>
      </c>
      <c r="F2979" t="s">
        <v>8218</v>
      </c>
      <c r="G2979" t="s">
        <v>8224</v>
      </c>
      <c r="H2979" t="s">
        <v>8246</v>
      </c>
      <c r="I2979">
        <v>1459414016</v>
      </c>
      <c r="J2979">
        <v>1456480016</v>
      </c>
      <c r="K2979" t="b">
        <v>1</v>
      </c>
      <c r="L2979">
        <v>122</v>
      </c>
      <c r="M2979" t="b">
        <v>1</v>
      </c>
      <c r="N2979" t="s">
        <v>8278</v>
      </c>
      <c r="O2979">
        <f>ROUND(E2979/D2979*100,0)</f>
        <v>100</v>
      </c>
      <c r="P2979">
        <f>IFERROR(ROUND(E2979/L2979,2),0)</f>
        <v>57.38</v>
      </c>
      <c r="Q2979" s="10" t="s">
        <v>8323</v>
      </c>
      <c r="R2979" t="s">
        <v>8328</v>
      </c>
      <c r="S2979" s="15">
        <f>(((I2979/60)/60)/24)+DATE(1970,1,1)</f>
        <v>42460.365925925929</v>
      </c>
    </row>
    <row r="2980" spans="1:19" ht="60" x14ac:dyDescent="0.25">
      <c r="A2980">
        <v>1281</v>
      </c>
      <c r="B2980" s="3" t="s">
        <v>1282</v>
      </c>
      <c r="C2980" s="3" t="s">
        <v>5391</v>
      </c>
      <c r="D2980" s="6">
        <v>7000</v>
      </c>
      <c r="E2980" s="8">
        <v>7750</v>
      </c>
      <c r="F2980" t="s">
        <v>8218</v>
      </c>
      <c r="G2980" t="s">
        <v>8223</v>
      </c>
      <c r="H2980" t="s">
        <v>8245</v>
      </c>
      <c r="I2980">
        <v>1375033836</v>
      </c>
      <c r="J2980">
        <v>1373305836</v>
      </c>
      <c r="K2980" t="b">
        <v>1</v>
      </c>
      <c r="L2980">
        <v>74</v>
      </c>
      <c r="M2980" t="b">
        <v>1</v>
      </c>
      <c r="N2980" t="s">
        <v>8274</v>
      </c>
      <c r="O2980">
        <f>ROUND(E2980/D2980*100,0)</f>
        <v>111</v>
      </c>
      <c r="P2980">
        <f>IFERROR(ROUND(E2980/L2980,2),0)</f>
        <v>104.73</v>
      </c>
      <c r="Q2980" s="10" t="s">
        <v>8323</v>
      </c>
      <c r="R2980" t="s">
        <v>8324</v>
      </c>
      <c r="S2980" s="15">
        <f>(((I2980/60)/60)/24)+DATE(1970,1,1)</f>
        <v>41483.743472222224</v>
      </c>
    </row>
    <row r="2981" spans="1:19" ht="45" x14ac:dyDescent="0.25">
      <c r="A2981">
        <v>1538</v>
      </c>
      <c r="B2981" s="3" t="s">
        <v>1539</v>
      </c>
      <c r="C2981" s="3" t="s">
        <v>5648</v>
      </c>
      <c r="D2981" s="6">
        <v>7000</v>
      </c>
      <c r="E2981" s="8">
        <v>7184</v>
      </c>
      <c r="F2981" t="s">
        <v>8218</v>
      </c>
      <c r="G2981" t="s">
        <v>8223</v>
      </c>
      <c r="H2981" t="s">
        <v>8245</v>
      </c>
      <c r="I2981">
        <v>1421952370</v>
      </c>
      <c r="J2981">
        <v>1418064370</v>
      </c>
      <c r="K2981" t="b">
        <v>1</v>
      </c>
      <c r="L2981">
        <v>46</v>
      </c>
      <c r="M2981" t="b">
        <v>1</v>
      </c>
      <c r="N2981" t="s">
        <v>8283</v>
      </c>
      <c r="O2981">
        <f>ROUND(E2981/D2981*100,0)</f>
        <v>103</v>
      </c>
      <c r="P2981">
        <f>IFERROR(ROUND(E2981/L2981,2),0)</f>
        <v>156.16999999999999</v>
      </c>
      <c r="Q2981" s="10" t="s">
        <v>8336</v>
      </c>
      <c r="R2981" t="s">
        <v>8337</v>
      </c>
      <c r="S2981" s="15">
        <f>(((I2981/60)/60)/24)+DATE(1970,1,1)</f>
        <v>42026.782060185185</v>
      </c>
    </row>
    <row r="2982" spans="1:19" ht="45" x14ac:dyDescent="0.25">
      <c r="A2982">
        <v>1617</v>
      </c>
      <c r="B2982" s="3" t="s">
        <v>1618</v>
      </c>
      <c r="C2982" s="3" t="s">
        <v>5727</v>
      </c>
      <c r="D2982" s="6">
        <v>7000</v>
      </c>
      <c r="E2982" s="8">
        <v>10210</v>
      </c>
      <c r="F2982" t="s">
        <v>8218</v>
      </c>
      <c r="G2982" t="s">
        <v>8223</v>
      </c>
      <c r="H2982" t="s">
        <v>8245</v>
      </c>
      <c r="I2982">
        <v>1383332400</v>
      </c>
      <c r="J2982">
        <v>1380470188</v>
      </c>
      <c r="K2982" t="b">
        <v>0</v>
      </c>
      <c r="L2982">
        <v>158</v>
      </c>
      <c r="M2982" t="b">
        <v>1</v>
      </c>
      <c r="N2982" t="s">
        <v>8274</v>
      </c>
      <c r="O2982">
        <f>ROUND(E2982/D2982*100,0)</f>
        <v>146</v>
      </c>
      <c r="P2982">
        <f>IFERROR(ROUND(E2982/L2982,2),0)</f>
        <v>64.62</v>
      </c>
      <c r="Q2982" s="10" t="s">
        <v>8323</v>
      </c>
      <c r="R2982" t="s">
        <v>8324</v>
      </c>
      <c r="S2982" s="15">
        <f>(((I2982/60)/60)/24)+DATE(1970,1,1)</f>
        <v>41579.791666666664</v>
      </c>
    </row>
    <row r="2983" spans="1:19" ht="60" x14ac:dyDescent="0.25">
      <c r="A2983">
        <v>1745</v>
      </c>
      <c r="B2983" s="3" t="s">
        <v>1746</v>
      </c>
      <c r="C2983" s="3" t="s">
        <v>5855</v>
      </c>
      <c r="D2983" s="6">
        <v>7000</v>
      </c>
      <c r="E2983" s="8">
        <v>7981</v>
      </c>
      <c r="F2983" t="s">
        <v>8218</v>
      </c>
      <c r="G2983" t="s">
        <v>8223</v>
      </c>
      <c r="H2983" t="s">
        <v>8245</v>
      </c>
      <c r="I2983">
        <v>1482372000</v>
      </c>
      <c r="J2983">
        <v>1479276838</v>
      </c>
      <c r="K2983" t="b">
        <v>0</v>
      </c>
      <c r="L2983">
        <v>89</v>
      </c>
      <c r="M2983" t="b">
        <v>1</v>
      </c>
      <c r="N2983" t="s">
        <v>8283</v>
      </c>
      <c r="O2983">
        <f>ROUND(E2983/D2983*100,0)</f>
        <v>114</v>
      </c>
      <c r="P2983">
        <f>IFERROR(ROUND(E2983/L2983,2),0)</f>
        <v>89.67</v>
      </c>
      <c r="Q2983" s="10" t="s">
        <v>8336</v>
      </c>
      <c r="R2983" t="s">
        <v>8337</v>
      </c>
      <c r="S2983" s="15">
        <f>(((I2983/60)/60)/24)+DATE(1970,1,1)</f>
        <v>42726.083333333328</v>
      </c>
    </row>
    <row r="2984" spans="1:19" ht="60" x14ac:dyDescent="0.25">
      <c r="A2984">
        <v>1958</v>
      </c>
      <c r="B2984" s="3" t="s">
        <v>1959</v>
      </c>
      <c r="C2984" s="3" t="s">
        <v>6068</v>
      </c>
      <c r="D2984" s="6">
        <v>7000</v>
      </c>
      <c r="E2984" s="8">
        <v>100490.02</v>
      </c>
      <c r="F2984" t="s">
        <v>8218</v>
      </c>
      <c r="G2984" t="s">
        <v>8223</v>
      </c>
      <c r="H2984" t="s">
        <v>8245</v>
      </c>
      <c r="I2984">
        <v>1364078561</v>
      </c>
      <c r="J2984">
        <v>1361490161</v>
      </c>
      <c r="K2984" t="b">
        <v>1</v>
      </c>
      <c r="L2984">
        <v>1356</v>
      </c>
      <c r="M2984" t="b">
        <v>1</v>
      </c>
      <c r="N2984" t="s">
        <v>8293</v>
      </c>
      <c r="O2984">
        <f>ROUND(E2984/D2984*100,0)</f>
        <v>1436</v>
      </c>
      <c r="P2984">
        <f>IFERROR(ROUND(E2984/L2984,2),0)</f>
        <v>74.11</v>
      </c>
      <c r="Q2984" s="10" t="s">
        <v>8317</v>
      </c>
      <c r="R2984" t="s">
        <v>8347</v>
      </c>
      <c r="S2984" s="15">
        <f>(((I2984/60)/60)/24)+DATE(1970,1,1)</f>
        <v>41356.94630787037</v>
      </c>
    </row>
    <row r="2985" spans="1:19" ht="30" x14ac:dyDescent="0.25">
      <c r="A2985">
        <v>2113</v>
      </c>
      <c r="B2985" s="3" t="s">
        <v>2114</v>
      </c>
      <c r="C2985" s="3" t="s">
        <v>6223</v>
      </c>
      <c r="D2985" s="6">
        <v>7000</v>
      </c>
      <c r="E2985" s="8">
        <v>7340</v>
      </c>
      <c r="F2985" t="s">
        <v>8218</v>
      </c>
      <c r="G2985" t="s">
        <v>8223</v>
      </c>
      <c r="H2985" t="s">
        <v>8245</v>
      </c>
      <c r="I2985">
        <v>1411505176</v>
      </c>
      <c r="J2985">
        <v>1408481176</v>
      </c>
      <c r="K2985" t="b">
        <v>0</v>
      </c>
      <c r="L2985">
        <v>107</v>
      </c>
      <c r="M2985" t="b">
        <v>1</v>
      </c>
      <c r="N2985" t="s">
        <v>8277</v>
      </c>
      <c r="O2985">
        <f>ROUND(E2985/D2985*100,0)</f>
        <v>105</v>
      </c>
      <c r="P2985">
        <f>IFERROR(ROUND(E2985/L2985,2),0)</f>
        <v>68.599999999999994</v>
      </c>
      <c r="Q2985" s="10" t="s">
        <v>8323</v>
      </c>
      <c r="R2985" t="s">
        <v>8327</v>
      </c>
      <c r="S2985" s="15">
        <f>(((I2985/60)/60)/24)+DATE(1970,1,1)</f>
        <v>41905.86546296296</v>
      </c>
    </row>
    <row r="2986" spans="1:19" ht="60" x14ac:dyDescent="0.25">
      <c r="A2986">
        <v>2248</v>
      </c>
      <c r="B2986" s="3" t="s">
        <v>2249</v>
      </c>
      <c r="C2986" s="3" t="s">
        <v>6358</v>
      </c>
      <c r="D2986" s="6">
        <v>7000</v>
      </c>
      <c r="E2986" s="8">
        <v>7505</v>
      </c>
      <c r="F2986" t="s">
        <v>8218</v>
      </c>
      <c r="G2986" t="s">
        <v>8224</v>
      </c>
      <c r="H2986" t="s">
        <v>8246</v>
      </c>
      <c r="I2986">
        <v>1481749278</v>
      </c>
      <c r="J2986">
        <v>1479157278</v>
      </c>
      <c r="K2986" t="b">
        <v>0</v>
      </c>
      <c r="L2986">
        <v>128</v>
      </c>
      <c r="M2986" t="b">
        <v>1</v>
      </c>
      <c r="N2986" t="s">
        <v>8295</v>
      </c>
      <c r="O2986">
        <f>ROUND(E2986/D2986*100,0)</f>
        <v>107</v>
      </c>
      <c r="P2986">
        <f>IFERROR(ROUND(E2986/L2986,2),0)</f>
        <v>58.63</v>
      </c>
      <c r="Q2986" s="10" t="s">
        <v>8331</v>
      </c>
      <c r="R2986" t="s">
        <v>8349</v>
      </c>
      <c r="S2986" s="15">
        <f>(((I2986/60)/60)/24)+DATE(1970,1,1)</f>
        <v>42718.875902777778</v>
      </c>
    </row>
    <row r="2987" spans="1:19" ht="45" x14ac:dyDescent="0.25">
      <c r="A2987">
        <v>2296</v>
      </c>
      <c r="B2987" s="3" t="s">
        <v>2297</v>
      </c>
      <c r="C2987" s="3" t="s">
        <v>6406</v>
      </c>
      <c r="D2987" s="6">
        <v>7000</v>
      </c>
      <c r="E2987" s="8">
        <v>10435</v>
      </c>
      <c r="F2987" t="s">
        <v>8218</v>
      </c>
      <c r="G2987" t="s">
        <v>8223</v>
      </c>
      <c r="H2987" t="s">
        <v>8245</v>
      </c>
      <c r="I2987">
        <v>1330018426</v>
      </c>
      <c r="J2987">
        <v>1326994426</v>
      </c>
      <c r="K2987" t="b">
        <v>0</v>
      </c>
      <c r="L2987">
        <v>145</v>
      </c>
      <c r="M2987" t="b">
        <v>1</v>
      </c>
      <c r="N2987" t="s">
        <v>8274</v>
      </c>
      <c r="O2987">
        <f>ROUND(E2987/D2987*100,0)</f>
        <v>149</v>
      </c>
      <c r="P2987">
        <f>IFERROR(ROUND(E2987/L2987,2),0)</f>
        <v>71.97</v>
      </c>
      <c r="Q2987" s="10" t="s">
        <v>8323</v>
      </c>
      <c r="R2987" t="s">
        <v>8324</v>
      </c>
      <c r="S2987" s="15">
        <f>(((I2987/60)/60)/24)+DATE(1970,1,1)</f>
        <v>40962.731782407405</v>
      </c>
    </row>
    <row r="2988" spans="1:19" ht="30" x14ac:dyDescent="0.25">
      <c r="A2988">
        <v>3002</v>
      </c>
      <c r="B2988" s="3" t="s">
        <v>3002</v>
      </c>
      <c r="C2988" s="3" t="s">
        <v>7112</v>
      </c>
      <c r="D2988" s="6">
        <v>7000</v>
      </c>
      <c r="E2988" s="8">
        <v>7595.43</v>
      </c>
      <c r="F2988" t="s">
        <v>8218</v>
      </c>
      <c r="G2988" t="s">
        <v>8223</v>
      </c>
      <c r="H2988" t="s">
        <v>8245</v>
      </c>
      <c r="I2988">
        <v>1356552252</v>
      </c>
      <c r="J2988">
        <v>1353960252</v>
      </c>
      <c r="K2988" t="b">
        <v>0</v>
      </c>
      <c r="L2988">
        <v>104</v>
      </c>
      <c r="M2988" t="b">
        <v>1</v>
      </c>
      <c r="N2988" t="s">
        <v>8301</v>
      </c>
      <c r="O2988">
        <f>ROUND(E2988/D2988*100,0)</f>
        <v>109</v>
      </c>
      <c r="P2988">
        <f>IFERROR(ROUND(E2988/L2988,2),0)</f>
        <v>73.03</v>
      </c>
      <c r="Q2988" s="10" t="s">
        <v>8315</v>
      </c>
      <c r="R2988" t="s">
        <v>8355</v>
      </c>
      <c r="S2988" s="15">
        <f>(((I2988/60)/60)/24)+DATE(1970,1,1)</f>
        <v>41269.83625</v>
      </c>
    </row>
    <row r="2989" spans="1:19" ht="60" x14ac:dyDescent="0.25">
      <c r="A2989">
        <v>3020</v>
      </c>
      <c r="B2989" s="3" t="s">
        <v>3020</v>
      </c>
      <c r="C2989" s="3" t="s">
        <v>7130</v>
      </c>
      <c r="D2989" s="6">
        <v>7000</v>
      </c>
      <c r="E2989" s="8">
        <v>7040</v>
      </c>
      <c r="F2989" t="s">
        <v>8218</v>
      </c>
      <c r="G2989" t="s">
        <v>8223</v>
      </c>
      <c r="H2989" t="s">
        <v>8245</v>
      </c>
      <c r="I2989">
        <v>1439583533</v>
      </c>
      <c r="J2989">
        <v>1434399533</v>
      </c>
      <c r="K2989" t="b">
        <v>0</v>
      </c>
      <c r="L2989">
        <v>30</v>
      </c>
      <c r="M2989" t="b">
        <v>1</v>
      </c>
      <c r="N2989" t="s">
        <v>8301</v>
      </c>
      <c r="O2989">
        <f>ROUND(E2989/D2989*100,0)</f>
        <v>101</v>
      </c>
      <c r="P2989">
        <f>IFERROR(ROUND(E2989/L2989,2),0)</f>
        <v>234.67</v>
      </c>
      <c r="Q2989" s="10" t="s">
        <v>8315</v>
      </c>
      <c r="R2989" t="s">
        <v>8355</v>
      </c>
      <c r="S2989" s="15">
        <f>(((I2989/60)/60)/24)+DATE(1970,1,1)</f>
        <v>42230.846446759257</v>
      </c>
    </row>
    <row r="2990" spans="1:19" ht="60" x14ac:dyDescent="0.25">
      <c r="A2990">
        <v>3154</v>
      </c>
      <c r="B2990" s="3" t="s">
        <v>3154</v>
      </c>
      <c r="C2990" s="3" t="s">
        <v>7264</v>
      </c>
      <c r="D2990" s="6">
        <v>7000</v>
      </c>
      <c r="E2990" s="8">
        <v>7905</v>
      </c>
      <c r="F2990" t="s">
        <v>8218</v>
      </c>
      <c r="G2990" t="s">
        <v>8223</v>
      </c>
      <c r="H2990" t="s">
        <v>8245</v>
      </c>
      <c r="I2990">
        <v>1333310458</v>
      </c>
      <c r="J2990">
        <v>1330722058</v>
      </c>
      <c r="K2990" t="b">
        <v>1</v>
      </c>
      <c r="L2990">
        <v>123</v>
      </c>
      <c r="M2990" t="b">
        <v>1</v>
      </c>
      <c r="N2990" t="s">
        <v>8269</v>
      </c>
      <c r="O2990">
        <f>ROUND(E2990/D2990*100,0)</f>
        <v>113</v>
      </c>
      <c r="P2990">
        <f>IFERROR(ROUND(E2990/L2990,2),0)</f>
        <v>64.27</v>
      </c>
      <c r="Q2990" s="10" t="s">
        <v>8315</v>
      </c>
      <c r="R2990" t="s">
        <v>8316</v>
      </c>
      <c r="S2990" s="15">
        <f>(((I2990/60)/60)/24)+DATE(1970,1,1)</f>
        <v>41000.834004629629</v>
      </c>
    </row>
    <row r="2991" spans="1:19" ht="60" x14ac:dyDescent="0.25">
      <c r="A2991">
        <v>3171</v>
      </c>
      <c r="B2991" s="3" t="s">
        <v>3171</v>
      </c>
      <c r="C2991" s="3" t="s">
        <v>7281</v>
      </c>
      <c r="D2991" s="6">
        <v>7000</v>
      </c>
      <c r="E2991" s="8">
        <v>7617</v>
      </c>
      <c r="F2991" t="s">
        <v>8218</v>
      </c>
      <c r="G2991" t="s">
        <v>8224</v>
      </c>
      <c r="H2991" t="s">
        <v>8246</v>
      </c>
      <c r="I2991">
        <v>1462545358</v>
      </c>
      <c r="J2991">
        <v>1459953358</v>
      </c>
      <c r="K2991" t="b">
        <v>1</v>
      </c>
      <c r="L2991">
        <v>117</v>
      </c>
      <c r="M2991" t="b">
        <v>1</v>
      </c>
      <c r="N2991" t="s">
        <v>8269</v>
      </c>
      <c r="O2991">
        <f>ROUND(E2991/D2991*100,0)</f>
        <v>109</v>
      </c>
      <c r="P2991">
        <f>IFERROR(ROUND(E2991/L2991,2),0)</f>
        <v>65.099999999999994</v>
      </c>
      <c r="Q2991" s="10" t="s">
        <v>8315</v>
      </c>
      <c r="R2991" t="s">
        <v>8316</v>
      </c>
      <c r="S2991" s="15">
        <f>(((I2991/60)/60)/24)+DATE(1970,1,1)</f>
        <v>42496.608310185184</v>
      </c>
    </row>
    <row r="2992" spans="1:19" ht="60" x14ac:dyDescent="0.25">
      <c r="A2992">
        <v>3182</v>
      </c>
      <c r="B2992" s="3" t="s">
        <v>3182</v>
      </c>
      <c r="C2992" s="3" t="s">
        <v>7292</v>
      </c>
      <c r="D2992" s="6">
        <v>7000</v>
      </c>
      <c r="E2992" s="8">
        <v>7062</v>
      </c>
      <c r="F2992" t="s">
        <v>8218</v>
      </c>
      <c r="G2992" t="s">
        <v>8223</v>
      </c>
      <c r="H2992" t="s">
        <v>8245</v>
      </c>
      <c r="I2992">
        <v>1328029200</v>
      </c>
      <c r="J2992">
        <v>1323211621</v>
      </c>
      <c r="K2992" t="b">
        <v>1</v>
      </c>
      <c r="L2992">
        <v>151</v>
      </c>
      <c r="M2992" t="b">
        <v>1</v>
      </c>
      <c r="N2992" t="s">
        <v>8269</v>
      </c>
      <c r="O2992">
        <f>ROUND(E2992/D2992*100,0)</f>
        <v>101</v>
      </c>
      <c r="P2992">
        <f>IFERROR(ROUND(E2992/L2992,2),0)</f>
        <v>46.77</v>
      </c>
      <c r="Q2992" s="10" t="s">
        <v>8315</v>
      </c>
      <c r="R2992" t="s">
        <v>8316</v>
      </c>
      <c r="S2992" s="15">
        <f>(((I2992/60)/60)/24)+DATE(1970,1,1)</f>
        <v>40939.708333333336</v>
      </c>
    </row>
    <row r="2993" spans="1:19" ht="30" x14ac:dyDescent="0.25">
      <c r="A2993">
        <v>3228</v>
      </c>
      <c r="B2993" s="3" t="s">
        <v>3228</v>
      </c>
      <c r="C2993" s="3" t="s">
        <v>7338</v>
      </c>
      <c r="D2993" s="6">
        <v>7000</v>
      </c>
      <c r="E2993" s="8">
        <v>7164</v>
      </c>
      <c r="F2993" t="s">
        <v>8218</v>
      </c>
      <c r="G2993" t="s">
        <v>8223</v>
      </c>
      <c r="H2993" t="s">
        <v>8245</v>
      </c>
      <c r="I2993">
        <v>1450328340</v>
      </c>
      <c r="J2993">
        <v>1447606884</v>
      </c>
      <c r="K2993" t="b">
        <v>1</v>
      </c>
      <c r="L2993">
        <v>37</v>
      </c>
      <c r="M2993" t="b">
        <v>1</v>
      </c>
      <c r="N2993" t="s">
        <v>8269</v>
      </c>
      <c r="O2993">
        <f>ROUND(E2993/D2993*100,0)</f>
        <v>102</v>
      </c>
      <c r="P2993">
        <f>IFERROR(ROUND(E2993/L2993,2),0)</f>
        <v>193.62</v>
      </c>
      <c r="Q2993" s="10" t="s">
        <v>8315</v>
      </c>
      <c r="R2993" t="s">
        <v>8316</v>
      </c>
      <c r="S2993" s="15">
        <f>(((I2993/60)/60)/24)+DATE(1970,1,1)</f>
        <v>42355.207638888889</v>
      </c>
    </row>
    <row r="2994" spans="1:19" ht="45" x14ac:dyDescent="0.25">
      <c r="A2994">
        <v>3258</v>
      </c>
      <c r="B2994" s="3" t="s">
        <v>3258</v>
      </c>
      <c r="C2994" s="3" t="s">
        <v>7368</v>
      </c>
      <c r="D2994" s="6">
        <v>7000</v>
      </c>
      <c r="E2994" s="8">
        <v>7365</v>
      </c>
      <c r="F2994" t="s">
        <v>8218</v>
      </c>
      <c r="G2994" t="s">
        <v>8223</v>
      </c>
      <c r="H2994" t="s">
        <v>8245</v>
      </c>
      <c r="I2994">
        <v>1420751861</v>
      </c>
      <c r="J2994">
        <v>1418159861</v>
      </c>
      <c r="K2994" t="b">
        <v>1</v>
      </c>
      <c r="L2994">
        <v>75</v>
      </c>
      <c r="M2994" t="b">
        <v>1</v>
      </c>
      <c r="N2994" t="s">
        <v>8269</v>
      </c>
      <c r="O2994">
        <f>ROUND(E2994/D2994*100,0)</f>
        <v>105</v>
      </c>
      <c r="P2994">
        <f>IFERROR(ROUND(E2994/L2994,2),0)</f>
        <v>98.2</v>
      </c>
      <c r="Q2994" s="10" t="s">
        <v>8315</v>
      </c>
      <c r="R2994" t="s">
        <v>8316</v>
      </c>
      <c r="S2994" s="15">
        <f>(((I2994/60)/60)/24)+DATE(1970,1,1)</f>
        <v>42012.887280092589</v>
      </c>
    </row>
    <row r="2995" spans="1:19" ht="60" x14ac:dyDescent="0.25">
      <c r="A2995">
        <v>3765</v>
      </c>
      <c r="B2995" s="3" t="s">
        <v>3762</v>
      </c>
      <c r="C2995" s="3" t="s">
        <v>7875</v>
      </c>
      <c r="D2995" s="6">
        <v>7000</v>
      </c>
      <c r="E2995" s="8">
        <v>7942</v>
      </c>
      <c r="F2995" t="s">
        <v>8218</v>
      </c>
      <c r="G2995" t="s">
        <v>8223</v>
      </c>
      <c r="H2995" t="s">
        <v>8245</v>
      </c>
      <c r="I2995">
        <v>1406745482</v>
      </c>
      <c r="J2995">
        <v>1404153482</v>
      </c>
      <c r="K2995" t="b">
        <v>0</v>
      </c>
      <c r="L2995">
        <v>107</v>
      </c>
      <c r="M2995" t="b">
        <v>1</v>
      </c>
      <c r="N2995" t="s">
        <v>8303</v>
      </c>
      <c r="O2995">
        <f>ROUND(E2995/D2995*100,0)</f>
        <v>113</v>
      </c>
      <c r="P2995">
        <f>IFERROR(ROUND(E2995/L2995,2),0)</f>
        <v>74.22</v>
      </c>
      <c r="Q2995" s="10" t="s">
        <v>8315</v>
      </c>
      <c r="R2995" t="s">
        <v>8357</v>
      </c>
      <c r="S2995" s="15">
        <f>(((I2995/60)/60)/24)+DATE(1970,1,1)</f>
        <v>41850.776412037041</v>
      </c>
    </row>
    <row r="2996" spans="1:19" ht="45" x14ac:dyDescent="0.25">
      <c r="A2996">
        <v>2015</v>
      </c>
      <c r="B2996" s="3" t="s">
        <v>2016</v>
      </c>
      <c r="C2996" s="3" t="s">
        <v>6125</v>
      </c>
      <c r="D2996" s="6">
        <v>7200</v>
      </c>
      <c r="E2996" s="8">
        <v>8136.01</v>
      </c>
      <c r="F2996" t="s">
        <v>8218</v>
      </c>
      <c r="G2996" t="s">
        <v>8223</v>
      </c>
      <c r="H2996" t="s">
        <v>8245</v>
      </c>
      <c r="I2996">
        <v>1315602163</v>
      </c>
      <c r="J2996">
        <v>1313010163</v>
      </c>
      <c r="K2996" t="b">
        <v>1</v>
      </c>
      <c r="L2996">
        <v>162</v>
      </c>
      <c r="M2996" t="b">
        <v>1</v>
      </c>
      <c r="N2996" t="s">
        <v>8293</v>
      </c>
      <c r="O2996">
        <f>ROUND(E2996/D2996*100,0)</f>
        <v>113</v>
      </c>
      <c r="P2996">
        <f>IFERROR(ROUND(E2996/L2996,2),0)</f>
        <v>50.22</v>
      </c>
      <c r="Q2996" s="10" t="s">
        <v>8317</v>
      </c>
      <c r="R2996" t="s">
        <v>8347</v>
      </c>
      <c r="S2996" s="15">
        <f>(((I2996/60)/60)/24)+DATE(1970,1,1)</f>
        <v>40795.876886574071</v>
      </c>
    </row>
    <row r="2997" spans="1:19" ht="45" x14ac:dyDescent="0.25">
      <c r="A2997">
        <v>3001</v>
      </c>
      <c r="B2997" s="3" t="s">
        <v>3001</v>
      </c>
      <c r="C2997" s="3" t="s">
        <v>7111</v>
      </c>
      <c r="D2997" s="6">
        <v>7214</v>
      </c>
      <c r="E2997" s="8">
        <v>22991.01</v>
      </c>
      <c r="F2997" t="s">
        <v>8218</v>
      </c>
      <c r="G2997" t="s">
        <v>8223</v>
      </c>
      <c r="H2997" t="s">
        <v>8245</v>
      </c>
      <c r="I2997">
        <v>1468445382</v>
      </c>
      <c r="J2997">
        <v>1465853382</v>
      </c>
      <c r="K2997" t="b">
        <v>0</v>
      </c>
      <c r="L2997">
        <v>175</v>
      </c>
      <c r="M2997" t="b">
        <v>1</v>
      </c>
      <c r="N2997" t="s">
        <v>8301</v>
      </c>
      <c r="O2997">
        <f>ROUND(E2997/D2997*100,0)</f>
        <v>319</v>
      </c>
      <c r="P2997">
        <f>IFERROR(ROUND(E2997/L2997,2),0)</f>
        <v>131.38</v>
      </c>
      <c r="Q2997" s="10" t="s">
        <v>8315</v>
      </c>
      <c r="R2997" t="s">
        <v>8355</v>
      </c>
      <c r="S2997" s="15">
        <f>(((I2997/60)/60)/24)+DATE(1970,1,1)</f>
        <v>42564.895625000005</v>
      </c>
    </row>
    <row r="2998" spans="1:19" ht="60" x14ac:dyDescent="0.25">
      <c r="A2998">
        <v>107</v>
      </c>
      <c r="B2998" s="3" t="s">
        <v>109</v>
      </c>
      <c r="C2998" s="3" t="s">
        <v>4218</v>
      </c>
      <c r="D2998" s="6">
        <v>7500</v>
      </c>
      <c r="E2998" s="8">
        <v>7685</v>
      </c>
      <c r="F2998" t="s">
        <v>8218</v>
      </c>
      <c r="G2998" t="s">
        <v>8223</v>
      </c>
      <c r="H2998" t="s">
        <v>8245</v>
      </c>
      <c r="I2998">
        <v>1303688087</v>
      </c>
      <c r="J2998">
        <v>1301787287</v>
      </c>
      <c r="K2998" t="b">
        <v>0</v>
      </c>
      <c r="L2998">
        <v>69</v>
      </c>
      <c r="M2998" t="b">
        <v>1</v>
      </c>
      <c r="N2998" t="s">
        <v>8264</v>
      </c>
      <c r="O2998">
        <f>ROUND(E2998/D2998*100,0)</f>
        <v>102</v>
      </c>
      <c r="P2998">
        <f>IFERROR(ROUND(E2998/L2998,2),0)</f>
        <v>111.38</v>
      </c>
      <c r="Q2998" s="10" t="s">
        <v>8308</v>
      </c>
      <c r="R2998" t="s">
        <v>8310</v>
      </c>
      <c r="S2998" s="15">
        <f>(((I2998/60)/60)/24)+DATE(1970,1,1)</f>
        <v>40657.982488425929</v>
      </c>
    </row>
    <row r="2999" spans="1:19" ht="45" x14ac:dyDescent="0.25">
      <c r="A2999">
        <v>305</v>
      </c>
      <c r="B2999" s="3" t="s">
        <v>306</v>
      </c>
      <c r="C2999" s="3" t="s">
        <v>4415</v>
      </c>
      <c r="D2999" s="6">
        <v>7500</v>
      </c>
      <c r="E2999" s="8">
        <v>9775</v>
      </c>
      <c r="F2999" t="s">
        <v>8218</v>
      </c>
      <c r="G2999" t="s">
        <v>8223</v>
      </c>
      <c r="H2999" t="s">
        <v>8245</v>
      </c>
      <c r="I2999">
        <v>1331392049</v>
      </c>
      <c r="J2999">
        <v>1328800049</v>
      </c>
      <c r="K2999" t="b">
        <v>1</v>
      </c>
      <c r="L2999">
        <v>189</v>
      </c>
      <c r="M2999" t="b">
        <v>1</v>
      </c>
      <c r="N2999" t="s">
        <v>8267</v>
      </c>
      <c r="O2999">
        <f>ROUND(E2999/D2999*100,0)</f>
        <v>130</v>
      </c>
      <c r="P2999">
        <f>IFERROR(ROUND(E2999/L2999,2),0)</f>
        <v>51.72</v>
      </c>
      <c r="Q2999" s="10" t="s">
        <v>8308</v>
      </c>
      <c r="R2999" t="s">
        <v>8313</v>
      </c>
      <c r="S2999" s="15">
        <f>(((I2999/60)/60)/24)+DATE(1970,1,1)</f>
        <v>40978.630196759259</v>
      </c>
    </row>
    <row r="3000" spans="1:19" ht="45" x14ac:dyDescent="0.25">
      <c r="A3000">
        <v>356</v>
      </c>
      <c r="B3000" s="3" t="s">
        <v>357</v>
      </c>
      <c r="C3000" s="3" t="s">
        <v>4466</v>
      </c>
      <c r="D3000" s="6">
        <v>7500</v>
      </c>
      <c r="E3000" s="8">
        <v>7701.93</v>
      </c>
      <c r="F3000" t="s">
        <v>8218</v>
      </c>
      <c r="G3000" t="s">
        <v>8223</v>
      </c>
      <c r="H3000" t="s">
        <v>8245</v>
      </c>
      <c r="I3000">
        <v>1458152193</v>
      </c>
      <c r="J3000">
        <v>1455563793</v>
      </c>
      <c r="K3000" t="b">
        <v>1</v>
      </c>
      <c r="L3000">
        <v>97</v>
      </c>
      <c r="M3000" t="b">
        <v>1</v>
      </c>
      <c r="N3000" t="s">
        <v>8267</v>
      </c>
      <c r="O3000">
        <f>ROUND(E3000/D3000*100,0)</f>
        <v>103</v>
      </c>
      <c r="P3000">
        <f>IFERROR(ROUND(E3000/L3000,2),0)</f>
        <v>79.400000000000006</v>
      </c>
      <c r="Q3000" s="10" t="s">
        <v>8308</v>
      </c>
      <c r="R3000" t="s">
        <v>8313</v>
      </c>
      <c r="S3000" s="15">
        <f>(((I3000/60)/60)/24)+DATE(1970,1,1)</f>
        <v>42445.761493055557</v>
      </c>
    </row>
    <row r="3001" spans="1:19" ht="45" x14ac:dyDescent="0.25">
      <c r="A3001">
        <v>373</v>
      </c>
      <c r="B3001" s="3" t="s">
        <v>374</v>
      </c>
      <c r="C3001" s="3" t="s">
        <v>4483</v>
      </c>
      <c r="D3001" s="6">
        <v>7500</v>
      </c>
      <c r="E3001" s="8">
        <v>8000</v>
      </c>
      <c r="F3001" t="s">
        <v>8218</v>
      </c>
      <c r="G3001" t="s">
        <v>8223</v>
      </c>
      <c r="H3001" t="s">
        <v>8245</v>
      </c>
      <c r="I3001">
        <v>1342648398</v>
      </c>
      <c r="J3001">
        <v>1340056398</v>
      </c>
      <c r="K3001" t="b">
        <v>0</v>
      </c>
      <c r="L3001">
        <v>89</v>
      </c>
      <c r="M3001" t="b">
        <v>1</v>
      </c>
      <c r="N3001" t="s">
        <v>8267</v>
      </c>
      <c r="O3001">
        <f>ROUND(E3001/D3001*100,0)</f>
        <v>107</v>
      </c>
      <c r="P3001">
        <f>IFERROR(ROUND(E3001/L3001,2),0)</f>
        <v>89.89</v>
      </c>
      <c r="Q3001" s="10" t="s">
        <v>8308</v>
      </c>
      <c r="R3001" t="s">
        <v>8313</v>
      </c>
      <c r="S3001" s="15">
        <f>(((I3001/60)/60)/24)+DATE(1970,1,1)</f>
        <v>41108.91201388889</v>
      </c>
    </row>
    <row r="3002" spans="1:19" ht="45" x14ac:dyDescent="0.25">
      <c r="A3002">
        <v>398</v>
      </c>
      <c r="B3002" s="3" t="s">
        <v>399</v>
      </c>
      <c r="C3002" s="3" t="s">
        <v>4508</v>
      </c>
      <c r="D3002" s="6">
        <v>7500</v>
      </c>
      <c r="E3002" s="8">
        <v>9387</v>
      </c>
      <c r="F3002" t="s">
        <v>8218</v>
      </c>
      <c r="G3002" t="s">
        <v>8223</v>
      </c>
      <c r="H3002" t="s">
        <v>8245</v>
      </c>
      <c r="I3002">
        <v>1430334126</v>
      </c>
      <c r="J3002">
        <v>1426446126</v>
      </c>
      <c r="K3002" t="b">
        <v>0</v>
      </c>
      <c r="L3002">
        <v>67</v>
      </c>
      <c r="M3002" t="b">
        <v>1</v>
      </c>
      <c r="N3002" t="s">
        <v>8267</v>
      </c>
      <c r="O3002">
        <f>ROUND(E3002/D3002*100,0)</f>
        <v>125</v>
      </c>
      <c r="P3002">
        <f>IFERROR(ROUND(E3002/L3002,2),0)</f>
        <v>140.1</v>
      </c>
      <c r="Q3002" s="10" t="s">
        <v>8308</v>
      </c>
      <c r="R3002" t="s">
        <v>8313</v>
      </c>
      <c r="S3002" s="15">
        <f>(((I3002/60)/60)/24)+DATE(1970,1,1)</f>
        <v>42123.793124999997</v>
      </c>
    </row>
    <row r="3003" spans="1:19" ht="45" x14ac:dyDescent="0.25">
      <c r="A3003">
        <v>728</v>
      </c>
      <c r="B3003" s="3" t="s">
        <v>729</v>
      </c>
      <c r="C3003" s="3" t="s">
        <v>4838</v>
      </c>
      <c r="D3003" s="6">
        <v>7500</v>
      </c>
      <c r="E3003" s="8">
        <v>7917.45</v>
      </c>
      <c r="F3003" t="s">
        <v>8218</v>
      </c>
      <c r="G3003" t="s">
        <v>8223</v>
      </c>
      <c r="H3003" t="s">
        <v>8245</v>
      </c>
      <c r="I3003">
        <v>1313957157</v>
      </c>
      <c r="J3003">
        <v>1310069157</v>
      </c>
      <c r="K3003" t="b">
        <v>0</v>
      </c>
      <c r="L3003">
        <v>130</v>
      </c>
      <c r="M3003" t="b">
        <v>1</v>
      </c>
      <c r="N3003" t="s">
        <v>8272</v>
      </c>
      <c r="O3003">
        <f>ROUND(E3003/D3003*100,0)</f>
        <v>106</v>
      </c>
      <c r="P3003">
        <f>IFERROR(ROUND(E3003/L3003,2),0)</f>
        <v>60.9</v>
      </c>
      <c r="Q3003" s="10" t="s">
        <v>8320</v>
      </c>
      <c r="R3003" t="s">
        <v>8321</v>
      </c>
      <c r="S3003" s="15">
        <f>(((I3003/60)/60)/24)+DATE(1970,1,1)</f>
        <v>40776.837465277778</v>
      </c>
    </row>
    <row r="3004" spans="1:19" ht="60" x14ac:dyDescent="0.25">
      <c r="A3004">
        <v>791</v>
      </c>
      <c r="B3004" s="3" t="s">
        <v>792</v>
      </c>
      <c r="C3004" s="3" t="s">
        <v>4901</v>
      </c>
      <c r="D3004" s="6">
        <v>7500</v>
      </c>
      <c r="E3004" s="8">
        <v>7790</v>
      </c>
      <c r="F3004" t="s">
        <v>8218</v>
      </c>
      <c r="G3004" t="s">
        <v>8223</v>
      </c>
      <c r="H3004" t="s">
        <v>8245</v>
      </c>
      <c r="I3004">
        <v>1384322340</v>
      </c>
      <c r="J3004">
        <v>1381430646</v>
      </c>
      <c r="K3004" t="b">
        <v>0</v>
      </c>
      <c r="L3004">
        <v>128</v>
      </c>
      <c r="M3004" t="b">
        <v>1</v>
      </c>
      <c r="N3004" t="s">
        <v>8274</v>
      </c>
      <c r="O3004">
        <f>ROUND(E3004/D3004*100,0)</f>
        <v>104</v>
      </c>
      <c r="P3004">
        <f>IFERROR(ROUND(E3004/L3004,2),0)</f>
        <v>60.86</v>
      </c>
      <c r="Q3004" s="10" t="s">
        <v>8323</v>
      </c>
      <c r="R3004" t="s">
        <v>8324</v>
      </c>
      <c r="S3004" s="15">
        <f>(((I3004/60)/60)/24)+DATE(1970,1,1)</f>
        <v>41591.249305555553</v>
      </c>
    </row>
    <row r="3005" spans="1:19" ht="60" x14ac:dyDescent="0.25">
      <c r="A3005">
        <v>1186</v>
      </c>
      <c r="B3005" s="3" t="s">
        <v>1187</v>
      </c>
      <c r="C3005" s="3" t="s">
        <v>5296</v>
      </c>
      <c r="D3005" s="6">
        <v>7500</v>
      </c>
      <c r="E3005" s="8">
        <v>8005</v>
      </c>
      <c r="F3005" t="s">
        <v>8218</v>
      </c>
      <c r="G3005" t="s">
        <v>8224</v>
      </c>
      <c r="H3005" t="s">
        <v>8246</v>
      </c>
      <c r="I3005">
        <v>1433198520</v>
      </c>
      <c r="J3005">
        <v>1430340195</v>
      </c>
      <c r="K3005" t="b">
        <v>0</v>
      </c>
      <c r="L3005">
        <v>123</v>
      </c>
      <c r="M3005" t="b">
        <v>1</v>
      </c>
      <c r="N3005" t="s">
        <v>8283</v>
      </c>
      <c r="O3005">
        <f>ROUND(E3005/D3005*100,0)</f>
        <v>107</v>
      </c>
      <c r="P3005">
        <f>IFERROR(ROUND(E3005/L3005,2),0)</f>
        <v>65.08</v>
      </c>
      <c r="Q3005" s="10" t="s">
        <v>8336</v>
      </c>
      <c r="R3005" t="s">
        <v>8337</v>
      </c>
      <c r="S3005" s="15">
        <f>(((I3005/60)/60)/24)+DATE(1970,1,1)</f>
        <v>42156.945833333331</v>
      </c>
    </row>
    <row r="3006" spans="1:19" ht="60" x14ac:dyDescent="0.25">
      <c r="A3006">
        <v>1271</v>
      </c>
      <c r="B3006" s="3" t="s">
        <v>1272</v>
      </c>
      <c r="C3006" s="3" t="s">
        <v>5381</v>
      </c>
      <c r="D3006" s="6">
        <v>7500</v>
      </c>
      <c r="E3006" s="8">
        <v>7635</v>
      </c>
      <c r="F3006" t="s">
        <v>8218</v>
      </c>
      <c r="G3006" t="s">
        <v>8223</v>
      </c>
      <c r="H3006" t="s">
        <v>8245</v>
      </c>
      <c r="I3006">
        <v>1384363459</v>
      </c>
      <c r="J3006">
        <v>1381767859</v>
      </c>
      <c r="K3006" t="b">
        <v>1</v>
      </c>
      <c r="L3006">
        <v>31</v>
      </c>
      <c r="M3006" t="b">
        <v>1</v>
      </c>
      <c r="N3006" t="s">
        <v>8274</v>
      </c>
      <c r="O3006">
        <f>ROUND(E3006/D3006*100,0)</f>
        <v>102</v>
      </c>
      <c r="P3006">
        <f>IFERROR(ROUND(E3006/L3006,2),0)</f>
        <v>246.29</v>
      </c>
      <c r="Q3006" s="10" t="s">
        <v>8323</v>
      </c>
      <c r="R3006" t="s">
        <v>8324</v>
      </c>
      <c r="S3006" s="15">
        <f>(((I3006/60)/60)/24)+DATE(1970,1,1)</f>
        <v>41591.725219907406</v>
      </c>
    </row>
    <row r="3007" spans="1:19" ht="60" x14ac:dyDescent="0.25">
      <c r="A3007">
        <v>1365</v>
      </c>
      <c r="B3007" s="3" t="s">
        <v>1366</v>
      </c>
      <c r="C3007" s="3" t="s">
        <v>5475</v>
      </c>
      <c r="D3007" s="6">
        <v>7500</v>
      </c>
      <c r="E3007" s="8">
        <v>7520</v>
      </c>
      <c r="F3007" t="s">
        <v>8218</v>
      </c>
      <c r="G3007" t="s">
        <v>8223</v>
      </c>
      <c r="H3007" t="s">
        <v>8245</v>
      </c>
      <c r="I3007">
        <v>1426523752</v>
      </c>
      <c r="J3007">
        <v>1423935352</v>
      </c>
      <c r="K3007" t="b">
        <v>0</v>
      </c>
      <c r="L3007">
        <v>92</v>
      </c>
      <c r="M3007" t="b">
        <v>1</v>
      </c>
      <c r="N3007" t="s">
        <v>8274</v>
      </c>
      <c r="O3007">
        <f>ROUND(E3007/D3007*100,0)</f>
        <v>100</v>
      </c>
      <c r="P3007">
        <f>IFERROR(ROUND(E3007/L3007,2),0)</f>
        <v>81.739999999999995</v>
      </c>
      <c r="Q3007" s="10" t="s">
        <v>8323</v>
      </c>
      <c r="R3007" t="s">
        <v>8324</v>
      </c>
      <c r="S3007" s="15">
        <f>(((I3007/60)/60)/24)+DATE(1970,1,1)</f>
        <v>42079.691574074073</v>
      </c>
    </row>
    <row r="3008" spans="1:19" ht="15.75" x14ac:dyDescent="0.25">
      <c r="A3008">
        <v>1366</v>
      </c>
      <c r="B3008" s="3" t="s">
        <v>1367</v>
      </c>
      <c r="C3008" s="3" t="s">
        <v>5476</v>
      </c>
      <c r="D3008" s="6">
        <v>7500</v>
      </c>
      <c r="E3008" s="8">
        <v>9486.69</v>
      </c>
      <c r="F3008" t="s">
        <v>8218</v>
      </c>
      <c r="G3008" t="s">
        <v>8223</v>
      </c>
      <c r="H3008" t="s">
        <v>8245</v>
      </c>
      <c r="I3008">
        <v>1417049663</v>
      </c>
      <c r="J3008">
        <v>1413158063</v>
      </c>
      <c r="K3008" t="b">
        <v>0</v>
      </c>
      <c r="L3008">
        <v>147</v>
      </c>
      <c r="M3008" t="b">
        <v>1</v>
      </c>
      <c r="N3008" t="s">
        <v>8274</v>
      </c>
      <c r="O3008">
        <f>ROUND(E3008/D3008*100,0)</f>
        <v>126</v>
      </c>
      <c r="P3008">
        <f>IFERROR(ROUND(E3008/L3008,2),0)</f>
        <v>64.540000000000006</v>
      </c>
      <c r="Q3008" s="10" t="s">
        <v>8323</v>
      </c>
      <c r="R3008" t="s">
        <v>8324</v>
      </c>
      <c r="S3008" s="15">
        <f>(((I3008/60)/60)/24)+DATE(1970,1,1)</f>
        <v>41970.037766203706</v>
      </c>
    </row>
    <row r="3009" spans="1:19" ht="60" x14ac:dyDescent="0.25">
      <c r="A3009">
        <v>1534</v>
      </c>
      <c r="B3009" s="3" t="s">
        <v>1535</v>
      </c>
      <c r="C3009" s="3" t="s">
        <v>5644</v>
      </c>
      <c r="D3009" s="6">
        <v>7500</v>
      </c>
      <c r="E3009" s="8">
        <v>31330</v>
      </c>
      <c r="F3009" t="s">
        <v>8218</v>
      </c>
      <c r="G3009" t="s">
        <v>8223</v>
      </c>
      <c r="H3009" t="s">
        <v>8245</v>
      </c>
      <c r="I3009">
        <v>1441383062</v>
      </c>
      <c r="J3009">
        <v>1438791062</v>
      </c>
      <c r="K3009" t="b">
        <v>1</v>
      </c>
      <c r="L3009">
        <v>369</v>
      </c>
      <c r="M3009" t="b">
        <v>1</v>
      </c>
      <c r="N3009" t="s">
        <v>8283</v>
      </c>
      <c r="O3009">
        <f>ROUND(E3009/D3009*100,0)</f>
        <v>418</v>
      </c>
      <c r="P3009">
        <f>IFERROR(ROUND(E3009/L3009,2),0)</f>
        <v>84.91</v>
      </c>
      <c r="Q3009" s="10" t="s">
        <v>8336</v>
      </c>
      <c r="R3009" t="s">
        <v>8337</v>
      </c>
      <c r="S3009" s="15">
        <f>(((I3009/60)/60)/24)+DATE(1970,1,1)</f>
        <v>42251.67432870371</v>
      </c>
    </row>
    <row r="3010" spans="1:19" ht="60" x14ac:dyDescent="0.25">
      <c r="A3010">
        <v>1625</v>
      </c>
      <c r="B3010" s="3" t="s">
        <v>1626</v>
      </c>
      <c r="C3010" s="3" t="s">
        <v>5735</v>
      </c>
      <c r="D3010" s="6">
        <v>7500</v>
      </c>
      <c r="E3010" s="8">
        <v>11650</v>
      </c>
      <c r="F3010" t="s">
        <v>8218</v>
      </c>
      <c r="G3010" t="s">
        <v>8223</v>
      </c>
      <c r="H3010" t="s">
        <v>8245</v>
      </c>
      <c r="I3010">
        <v>1347382053</v>
      </c>
      <c r="J3010">
        <v>1344962853</v>
      </c>
      <c r="K3010" t="b">
        <v>0</v>
      </c>
      <c r="L3010">
        <v>104</v>
      </c>
      <c r="M3010" t="b">
        <v>1</v>
      </c>
      <c r="N3010" t="s">
        <v>8274</v>
      </c>
      <c r="O3010">
        <f>ROUND(E3010/D3010*100,0)</f>
        <v>155</v>
      </c>
      <c r="P3010">
        <f>IFERROR(ROUND(E3010/L3010,2),0)</f>
        <v>112.02</v>
      </c>
      <c r="Q3010" s="10" t="s">
        <v>8323</v>
      </c>
      <c r="R3010" t="s">
        <v>8324</v>
      </c>
      <c r="S3010" s="15">
        <f>(((I3010/60)/60)/24)+DATE(1970,1,1)</f>
        <v>41163.699687500004</v>
      </c>
    </row>
    <row r="3011" spans="1:19" ht="60" x14ac:dyDescent="0.25">
      <c r="A3011">
        <v>1656</v>
      </c>
      <c r="B3011" s="3" t="s">
        <v>1657</v>
      </c>
      <c r="C3011" s="3" t="s">
        <v>5766</v>
      </c>
      <c r="D3011" s="6">
        <v>7500</v>
      </c>
      <c r="E3011" s="8">
        <v>7525.12</v>
      </c>
      <c r="F3011" t="s">
        <v>8218</v>
      </c>
      <c r="G3011" t="s">
        <v>8223</v>
      </c>
      <c r="H3011" t="s">
        <v>8245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8290</v>
      </c>
      <c r="O3011">
        <f>ROUND(E3011/D3011*100,0)</f>
        <v>100</v>
      </c>
      <c r="P3011">
        <f>IFERROR(ROUND(E3011/L3011,2),0)</f>
        <v>156.77000000000001</v>
      </c>
      <c r="Q3011" s="10" t="s">
        <v>8323</v>
      </c>
      <c r="R3011" t="s">
        <v>8344</v>
      </c>
      <c r="S3011" s="15">
        <f>(((I3011/60)/60)/24)+DATE(1970,1,1)</f>
        <v>41256.928842592592</v>
      </c>
    </row>
    <row r="3012" spans="1:19" ht="60" x14ac:dyDescent="0.25">
      <c r="A3012">
        <v>1936</v>
      </c>
      <c r="B3012" s="3" t="s">
        <v>1937</v>
      </c>
      <c r="C3012" s="3" t="s">
        <v>6046</v>
      </c>
      <c r="D3012" s="6">
        <v>7500</v>
      </c>
      <c r="E3012" s="8">
        <v>8739.01</v>
      </c>
      <c r="F3012" t="s">
        <v>8218</v>
      </c>
      <c r="G3012" t="s">
        <v>8223</v>
      </c>
      <c r="H3012" t="s">
        <v>8245</v>
      </c>
      <c r="I3012">
        <v>1323151140</v>
      </c>
      <c r="J3012">
        <v>1320528070</v>
      </c>
      <c r="K3012" t="b">
        <v>0</v>
      </c>
      <c r="L3012">
        <v>145</v>
      </c>
      <c r="M3012" t="b">
        <v>1</v>
      </c>
      <c r="N3012" t="s">
        <v>8277</v>
      </c>
      <c r="O3012">
        <f>ROUND(E3012/D3012*100,0)</f>
        <v>117</v>
      </c>
      <c r="P3012">
        <f>IFERROR(ROUND(E3012/L3012,2),0)</f>
        <v>60.27</v>
      </c>
      <c r="Q3012" s="10" t="s">
        <v>8323</v>
      </c>
      <c r="R3012" t="s">
        <v>8327</v>
      </c>
      <c r="S3012" s="15">
        <f>(((I3012/60)/60)/24)+DATE(1970,1,1)</f>
        <v>40883.249305555553</v>
      </c>
    </row>
    <row r="3013" spans="1:19" ht="60" x14ac:dyDescent="0.25">
      <c r="A3013">
        <v>1946</v>
      </c>
      <c r="B3013" s="3" t="s">
        <v>1947</v>
      </c>
      <c r="C3013" s="3" t="s">
        <v>6056</v>
      </c>
      <c r="D3013" s="6">
        <v>7500</v>
      </c>
      <c r="E3013" s="8">
        <v>11231</v>
      </c>
      <c r="F3013" t="s">
        <v>8218</v>
      </c>
      <c r="G3013" t="s">
        <v>8223</v>
      </c>
      <c r="H3013" t="s">
        <v>8245</v>
      </c>
      <c r="I3013">
        <v>1397961361</v>
      </c>
      <c r="J3013">
        <v>1392780961</v>
      </c>
      <c r="K3013" t="b">
        <v>1</v>
      </c>
      <c r="L3013">
        <v>70</v>
      </c>
      <c r="M3013" t="b">
        <v>1</v>
      </c>
      <c r="N3013" t="s">
        <v>8293</v>
      </c>
      <c r="O3013">
        <f>ROUND(E3013/D3013*100,0)</f>
        <v>150</v>
      </c>
      <c r="P3013">
        <f>IFERROR(ROUND(E3013/L3013,2),0)</f>
        <v>160.44</v>
      </c>
      <c r="Q3013" s="10" t="s">
        <v>8317</v>
      </c>
      <c r="R3013" t="s">
        <v>8347</v>
      </c>
      <c r="S3013" s="15">
        <f>(((I3013/60)/60)/24)+DATE(1970,1,1)</f>
        <v>41749.108344907407</v>
      </c>
    </row>
    <row r="3014" spans="1:19" ht="45" x14ac:dyDescent="0.25">
      <c r="A3014">
        <v>2221</v>
      </c>
      <c r="B3014" s="3" t="s">
        <v>2222</v>
      </c>
      <c r="C3014" s="3" t="s">
        <v>6331</v>
      </c>
      <c r="D3014" s="6">
        <v>7500</v>
      </c>
      <c r="E3014" s="8">
        <v>8109</v>
      </c>
      <c r="F3014" t="s">
        <v>8218</v>
      </c>
      <c r="G3014" t="s">
        <v>8223</v>
      </c>
      <c r="H3014" t="s">
        <v>8245</v>
      </c>
      <c r="I3014">
        <v>1461369600</v>
      </c>
      <c r="J3014">
        <v>1458748809</v>
      </c>
      <c r="K3014" t="b">
        <v>0</v>
      </c>
      <c r="L3014">
        <v>218</v>
      </c>
      <c r="M3014" t="b">
        <v>1</v>
      </c>
      <c r="N3014" t="s">
        <v>8295</v>
      </c>
      <c r="O3014">
        <f>ROUND(E3014/D3014*100,0)</f>
        <v>108</v>
      </c>
      <c r="P3014">
        <f>IFERROR(ROUND(E3014/L3014,2),0)</f>
        <v>37.200000000000003</v>
      </c>
      <c r="Q3014" s="10" t="s">
        <v>8331</v>
      </c>
      <c r="R3014" t="s">
        <v>8349</v>
      </c>
      <c r="S3014" s="15">
        <f>(((I3014/60)/60)/24)+DATE(1970,1,1)</f>
        <v>42483</v>
      </c>
    </row>
    <row r="3015" spans="1:19" ht="45" x14ac:dyDescent="0.25">
      <c r="A3015">
        <v>2263</v>
      </c>
      <c r="B3015" s="3" t="s">
        <v>2264</v>
      </c>
      <c r="C3015" s="3" t="s">
        <v>6373</v>
      </c>
      <c r="D3015" s="6">
        <v>7500</v>
      </c>
      <c r="E3015" s="8">
        <v>8666</v>
      </c>
      <c r="F3015" t="s">
        <v>8218</v>
      </c>
      <c r="G3015" t="s">
        <v>8234</v>
      </c>
      <c r="H3015" t="s">
        <v>8254</v>
      </c>
      <c r="I3015">
        <v>1422734313</v>
      </c>
      <c r="J3015">
        <v>1420919913</v>
      </c>
      <c r="K3015" t="b">
        <v>0</v>
      </c>
      <c r="L3015">
        <v>60</v>
      </c>
      <c r="M3015" t="b">
        <v>1</v>
      </c>
      <c r="N3015" t="s">
        <v>8295</v>
      </c>
      <c r="O3015">
        <f>ROUND(E3015/D3015*100,0)</f>
        <v>116</v>
      </c>
      <c r="P3015">
        <f>IFERROR(ROUND(E3015/L3015,2),0)</f>
        <v>144.43</v>
      </c>
      <c r="Q3015" s="10" t="s">
        <v>8331</v>
      </c>
      <c r="R3015" t="s">
        <v>8349</v>
      </c>
      <c r="S3015" s="15">
        <f>(((I3015/60)/60)/24)+DATE(1970,1,1)</f>
        <v>42035.832326388889</v>
      </c>
    </row>
    <row r="3016" spans="1:19" ht="30" x14ac:dyDescent="0.25">
      <c r="A3016">
        <v>2441</v>
      </c>
      <c r="B3016" s="3" t="s">
        <v>2442</v>
      </c>
      <c r="C3016" s="3" t="s">
        <v>6551</v>
      </c>
      <c r="D3016" s="6">
        <v>7500</v>
      </c>
      <c r="E3016" s="8">
        <v>8091</v>
      </c>
      <c r="F3016" t="s">
        <v>8218</v>
      </c>
      <c r="G3016" t="s">
        <v>8223</v>
      </c>
      <c r="H3016" t="s">
        <v>8245</v>
      </c>
      <c r="I3016">
        <v>1437627540</v>
      </c>
      <c r="J3016">
        <v>1435806054</v>
      </c>
      <c r="K3016" t="b">
        <v>0</v>
      </c>
      <c r="L3016">
        <v>109</v>
      </c>
      <c r="M3016" t="b">
        <v>1</v>
      </c>
      <c r="N3016" t="s">
        <v>8296</v>
      </c>
      <c r="O3016">
        <f>ROUND(E3016/D3016*100,0)</f>
        <v>108</v>
      </c>
      <c r="P3016">
        <f>IFERROR(ROUND(E3016/L3016,2),0)</f>
        <v>74.23</v>
      </c>
      <c r="Q3016" s="10" t="s">
        <v>8334</v>
      </c>
      <c r="R3016" t="s">
        <v>8350</v>
      </c>
      <c r="S3016" s="15">
        <f>(((I3016/60)/60)/24)+DATE(1970,1,1)</f>
        <v>42208.207638888889</v>
      </c>
    </row>
    <row r="3017" spans="1:19" ht="60" x14ac:dyDescent="0.25">
      <c r="A3017">
        <v>2461</v>
      </c>
      <c r="B3017" s="3" t="s">
        <v>2462</v>
      </c>
      <c r="C3017" s="3" t="s">
        <v>6571</v>
      </c>
      <c r="D3017" s="6">
        <v>7500</v>
      </c>
      <c r="E3017" s="8">
        <v>7785</v>
      </c>
      <c r="F3017" t="s">
        <v>8218</v>
      </c>
      <c r="G3017" t="s">
        <v>8223</v>
      </c>
      <c r="H3017" t="s">
        <v>8245</v>
      </c>
      <c r="I3017">
        <v>1317438000</v>
      </c>
      <c r="J3017">
        <v>1314577097</v>
      </c>
      <c r="K3017" t="b">
        <v>0</v>
      </c>
      <c r="L3017">
        <v>86</v>
      </c>
      <c r="M3017" t="b">
        <v>1</v>
      </c>
      <c r="N3017" t="s">
        <v>8277</v>
      </c>
      <c r="O3017">
        <f>ROUND(E3017/D3017*100,0)</f>
        <v>104</v>
      </c>
      <c r="P3017">
        <f>IFERROR(ROUND(E3017/L3017,2),0)</f>
        <v>90.52</v>
      </c>
      <c r="Q3017" s="10" t="s">
        <v>8323</v>
      </c>
      <c r="R3017" t="s">
        <v>8327</v>
      </c>
      <c r="S3017" s="15">
        <f>(((I3017/60)/60)/24)+DATE(1970,1,1)</f>
        <v>40817.125</v>
      </c>
    </row>
    <row r="3018" spans="1:19" ht="60" x14ac:dyDescent="0.25">
      <c r="A3018">
        <v>2472</v>
      </c>
      <c r="B3018" s="3" t="s">
        <v>2473</v>
      </c>
      <c r="C3018" s="3" t="s">
        <v>6582</v>
      </c>
      <c r="D3018" s="6">
        <v>7500</v>
      </c>
      <c r="E3018" s="8">
        <v>10182.02</v>
      </c>
      <c r="F3018" t="s">
        <v>8218</v>
      </c>
      <c r="G3018" t="s">
        <v>8223</v>
      </c>
      <c r="H3018" t="s">
        <v>8245</v>
      </c>
      <c r="I3018">
        <v>1283562180</v>
      </c>
      <c r="J3018">
        <v>1277433980</v>
      </c>
      <c r="K3018" t="b">
        <v>0</v>
      </c>
      <c r="L3018">
        <v>104</v>
      </c>
      <c r="M3018" t="b">
        <v>1</v>
      </c>
      <c r="N3018" t="s">
        <v>8277</v>
      </c>
      <c r="O3018">
        <f>ROUND(E3018/D3018*100,0)</f>
        <v>136</v>
      </c>
      <c r="P3018">
        <f>IFERROR(ROUND(E3018/L3018,2),0)</f>
        <v>97.9</v>
      </c>
      <c r="Q3018" s="10" t="s">
        <v>8323</v>
      </c>
      <c r="R3018" t="s">
        <v>8327</v>
      </c>
      <c r="S3018" s="15">
        <f>(((I3018/60)/60)/24)+DATE(1970,1,1)</f>
        <v>40425.043749999997</v>
      </c>
    </row>
    <row r="3019" spans="1:19" ht="45" x14ac:dyDescent="0.25">
      <c r="A3019">
        <v>2524</v>
      </c>
      <c r="B3019" s="3" t="s">
        <v>2524</v>
      </c>
      <c r="C3019" s="3" t="s">
        <v>6634</v>
      </c>
      <c r="D3019" s="6">
        <v>7500</v>
      </c>
      <c r="E3019" s="8">
        <v>7620</v>
      </c>
      <c r="F3019" t="s">
        <v>8218</v>
      </c>
      <c r="G3019" t="s">
        <v>8223</v>
      </c>
      <c r="H3019" t="s">
        <v>8245</v>
      </c>
      <c r="I3019">
        <v>1419136200</v>
      </c>
      <c r="J3019">
        <v>1416338557</v>
      </c>
      <c r="K3019" t="b">
        <v>0</v>
      </c>
      <c r="L3019">
        <v>43</v>
      </c>
      <c r="M3019" t="b">
        <v>1</v>
      </c>
      <c r="N3019" t="s">
        <v>8298</v>
      </c>
      <c r="O3019">
        <f>ROUND(E3019/D3019*100,0)</f>
        <v>102</v>
      </c>
      <c r="P3019">
        <f>IFERROR(ROUND(E3019/L3019,2),0)</f>
        <v>177.21</v>
      </c>
      <c r="Q3019" s="10" t="s">
        <v>8323</v>
      </c>
      <c r="R3019" t="s">
        <v>8352</v>
      </c>
      <c r="S3019" s="15">
        <f>(((I3019/60)/60)/24)+DATE(1970,1,1)</f>
        <v>41994.1875</v>
      </c>
    </row>
    <row r="3020" spans="1:19" ht="60" x14ac:dyDescent="0.25">
      <c r="A3020">
        <v>2533</v>
      </c>
      <c r="B3020" s="3" t="s">
        <v>2533</v>
      </c>
      <c r="C3020" s="3" t="s">
        <v>6643</v>
      </c>
      <c r="D3020" s="6">
        <v>7500</v>
      </c>
      <c r="E3020" s="8">
        <v>8300</v>
      </c>
      <c r="F3020" t="s">
        <v>8218</v>
      </c>
      <c r="G3020" t="s">
        <v>8223</v>
      </c>
      <c r="H3020" t="s">
        <v>8245</v>
      </c>
      <c r="I3020">
        <v>1362160868</v>
      </c>
      <c r="J3020">
        <v>1359568911</v>
      </c>
      <c r="K3020" t="b">
        <v>0</v>
      </c>
      <c r="L3020">
        <v>136</v>
      </c>
      <c r="M3020" t="b">
        <v>1</v>
      </c>
      <c r="N3020" t="s">
        <v>8298</v>
      </c>
      <c r="O3020">
        <f>ROUND(E3020/D3020*100,0)</f>
        <v>111</v>
      </c>
      <c r="P3020">
        <f>IFERROR(ROUND(E3020/L3020,2),0)</f>
        <v>61.03</v>
      </c>
      <c r="Q3020" s="10" t="s">
        <v>8323</v>
      </c>
      <c r="R3020" t="s">
        <v>8352</v>
      </c>
      <c r="S3020" s="15">
        <f>(((I3020/60)/60)/24)+DATE(1970,1,1)</f>
        <v>41334.750787037039</v>
      </c>
    </row>
    <row r="3021" spans="1:19" ht="60" x14ac:dyDescent="0.25">
      <c r="A3021">
        <v>2613</v>
      </c>
      <c r="B3021" s="3" t="s">
        <v>2613</v>
      </c>
      <c r="C3021" s="3" t="s">
        <v>6723</v>
      </c>
      <c r="D3021" s="6">
        <v>7500</v>
      </c>
      <c r="E3021" s="8">
        <v>7576</v>
      </c>
      <c r="F3021" t="s">
        <v>8218</v>
      </c>
      <c r="G3021" t="s">
        <v>8223</v>
      </c>
      <c r="H3021" t="s">
        <v>8245</v>
      </c>
      <c r="I3021">
        <v>1348256294</v>
      </c>
      <c r="J3021">
        <v>1345664294</v>
      </c>
      <c r="K3021" t="b">
        <v>1</v>
      </c>
      <c r="L3021">
        <v>28</v>
      </c>
      <c r="M3021" t="b">
        <v>1</v>
      </c>
      <c r="N3021" t="s">
        <v>8299</v>
      </c>
      <c r="O3021">
        <f>ROUND(E3021/D3021*100,0)</f>
        <v>101</v>
      </c>
      <c r="P3021">
        <f>IFERROR(ROUND(E3021/L3021,2),0)</f>
        <v>270.57</v>
      </c>
      <c r="Q3021" s="10" t="s">
        <v>8317</v>
      </c>
      <c r="R3021" t="s">
        <v>8353</v>
      </c>
      <c r="S3021" s="15">
        <f>(((I3021/60)/60)/24)+DATE(1970,1,1)</f>
        <v>41173.81821759259</v>
      </c>
    </row>
    <row r="3022" spans="1:19" ht="30" x14ac:dyDescent="0.25">
      <c r="A3022">
        <v>2729</v>
      </c>
      <c r="B3022" s="3" t="s">
        <v>2729</v>
      </c>
      <c r="C3022" s="3" t="s">
        <v>6839</v>
      </c>
      <c r="D3022" s="6">
        <v>7500</v>
      </c>
      <c r="E3022" s="8">
        <v>7833</v>
      </c>
      <c r="F3022" t="s">
        <v>8218</v>
      </c>
      <c r="G3022" t="s">
        <v>8223</v>
      </c>
      <c r="H3022" t="s">
        <v>8245</v>
      </c>
      <c r="I3022">
        <v>1430459197</v>
      </c>
      <c r="J3022">
        <v>1427867197</v>
      </c>
      <c r="K3022" t="b">
        <v>0</v>
      </c>
      <c r="L3022">
        <v>23</v>
      </c>
      <c r="M3022" t="b">
        <v>1</v>
      </c>
      <c r="N3022" t="s">
        <v>8293</v>
      </c>
      <c r="O3022">
        <f>ROUND(E3022/D3022*100,0)</f>
        <v>104</v>
      </c>
      <c r="P3022">
        <f>IFERROR(ROUND(E3022/L3022,2),0)</f>
        <v>340.57</v>
      </c>
      <c r="Q3022" s="10" t="s">
        <v>8317</v>
      </c>
      <c r="R3022" t="s">
        <v>8347</v>
      </c>
      <c r="S3022" s="15">
        <f>(((I3022/60)/60)/24)+DATE(1970,1,1)</f>
        <v>42125.240706018521</v>
      </c>
    </row>
    <row r="3023" spans="1:19" ht="30" x14ac:dyDescent="0.25">
      <c r="A3023">
        <v>3586</v>
      </c>
      <c r="B3023" s="3" t="s">
        <v>3585</v>
      </c>
      <c r="C3023" s="3" t="s">
        <v>7696</v>
      </c>
      <c r="D3023" s="6">
        <v>7500</v>
      </c>
      <c r="E3023" s="8">
        <v>8207</v>
      </c>
      <c r="F3023" t="s">
        <v>8218</v>
      </c>
      <c r="G3023" t="s">
        <v>8223</v>
      </c>
      <c r="H3023" t="s">
        <v>8245</v>
      </c>
      <c r="I3023">
        <v>1474649070</v>
      </c>
      <c r="J3023">
        <v>1469465070</v>
      </c>
      <c r="K3023" t="b">
        <v>0</v>
      </c>
      <c r="L3023">
        <v>54</v>
      </c>
      <c r="M3023" t="b">
        <v>1</v>
      </c>
      <c r="N3023" t="s">
        <v>8269</v>
      </c>
      <c r="O3023">
        <f>ROUND(E3023/D3023*100,0)</f>
        <v>109</v>
      </c>
      <c r="P3023">
        <f>IFERROR(ROUND(E3023/L3023,2),0)</f>
        <v>151.97999999999999</v>
      </c>
      <c r="Q3023" s="10" t="s">
        <v>8315</v>
      </c>
      <c r="R3023" t="s">
        <v>8316</v>
      </c>
      <c r="S3023" s="15">
        <f>(((I3023/60)/60)/24)+DATE(1970,1,1)</f>
        <v>42636.697569444441</v>
      </c>
    </row>
    <row r="3024" spans="1:19" ht="60" x14ac:dyDescent="0.25">
      <c r="A3024">
        <v>3712</v>
      </c>
      <c r="B3024" s="3" t="s">
        <v>3709</v>
      </c>
      <c r="C3024" s="3" t="s">
        <v>7822</v>
      </c>
      <c r="D3024" s="6">
        <v>7500</v>
      </c>
      <c r="E3024" s="8">
        <v>11530</v>
      </c>
      <c r="F3024" t="s">
        <v>8218</v>
      </c>
      <c r="G3024" t="s">
        <v>8223</v>
      </c>
      <c r="H3024" t="s">
        <v>8245</v>
      </c>
      <c r="I3024">
        <v>1433055540</v>
      </c>
      <c r="J3024">
        <v>1431230867</v>
      </c>
      <c r="K3024" t="b">
        <v>0</v>
      </c>
      <c r="L3024">
        <v>104</v>
      </c>
      <c r="M3024" t="b">
        <v>1</v>
      </c>
      <c r="N3024" t="s">
        <v>8269</v>
      </c>
      <c r="O3024">
        <f>ROUND(E3024/D3024*100,0)</f>
        <v>154</v>
      </c>
      <c r="P3024">
        <f>IFERROR(ROUND(E3024/L3024,2),0)</f>
        <v>110.87</v>
      </c>
      <c r="Q3024" s="10" t="s">
        <v>8315</v>
      </c>
      <c r="R3024" t="s">
        <v>8316</v>
      </c>
      <c r="S3024" s="15">
        <f>(((I3024/60)/60)/24)+DATE(1970,1,1)</f>
        <v>42155.290972222225</v>
      </c>
    </row>
    <row r="3025" spans="1:19" ht="60" x14ac:dyDescent="0.25">
      <c r="A3025">
        <v>1027</v>
      </c>
      <c r="B3025" s="3" t="s">
        <v>1028</v>
      </c>
      <c r="C3025" s="3" t="s">
        <v>5137</v>
      </c>
      <c r="D3025" s="6">
        <v>7501</v>
      </c>
      <c r="E3025" s="8">
        <v>7733</v>
      </c>
      <c r="F3025" t="s">
        <v>8218</v>
      </c>
      <c r="G3025" t="s">
        <v>8223</v>
      </c>
      <c r="H3025" t="s">
        <v>8245</v>
      </c>
      <c r="I3025">
        <v>1414025347</v>
      </c>
      <c r="J3025">
        <v>1411433347</v>
      </c>
      <c r="K3025" t="b">
        <v>1</v>
      </c>
      <c r="L3025">
        <v>111</v>
      </c>
      <c r="M3025" t="b">
        <v>1</v>
      </c>
      <c r="N3025" t="s">
        <v>8278</v>
      </c>
      <c r="O3025">
        <f>ROUND(E3025/D3025*100,0)</f>
        <v>103</v>
      </c>
      <c r="P3025">
        <f>IFERROR(ROUND(E3025/L3025,2),0)</f>
        <v>69.67</v>
      </c>
      <c r="Q3025" s="10" t="s">
        <v>8323</v>
      </c>
      <c r="R3025" t="s">
        <v>8328</v>
      </c>
      <c r="S3025" s="15">
        <f>(((I3025/60)/60)/24)+DATE(1970,1,1)</f>
        <v>41935.034108796295</v>
      </c>
    </row>
    <row r="3026" spans="1:19" ht="60" x14ac:dyDescent="0.25">
      <c r="A3026">
        <v>3363</v>
      </c>
      <c r="B3026" s="3" t="s">
        <v>3362</v>
      </c>
      <c r="C3026" s="3" t="s">
        <v>7473</v>
      </c>
      <c r="D3026" s="6">
        <v>7750</v>
      </c>
      <c r="E3026" s="8">
        <v>7860</v>
      </c>
      <c r="F3026" t="s">
        <v>8218</v>
      </c>
      <c r="G3026" t="s">
        <v>8223</v>
      </c>
      <c r="H3026" t="s">
        <v>8245</v>
      </c>
      <c r="I3026">
        <v>1408464000</v>
      </c>
      <c r="J3026">
        <v>1406831445</v>
      </c>
      <c r="K3026" t="b">
        <v>0</v>
      </c>
      <c r="L3026">
        <v>26</v>
      </c>
      <c r="M3026" t="b">
        <v>1</v>
      </c>
      <c r="N3026" t="s">
        <v>8269</v>
      </c>
      <c r="O3026">
        <f>ROUND(E3026/D3026*100,0)</f>
        <v>101</v>
      </c>
      <c r="P3026">
        <f>IFERROR(ROUND(E3026/L3026,2),0)</f>
        <v>302.31</v>
      </c>
      <c r="Q3026" s="10" t="s">
        <v>8315</v>
      </c>
      <c r="R3026" t="s">
        <v>8316</v>
      </c>
      <c r="S3026" s="15">
        <f>(((I3026/60)/60)/24)+DATE(1970,1,1)</f>
        <v>41870.666666666664</v>
      </c>
    </row>
    <row r="3027" spans="1:19" ht="30" x14ac:dyDescent="0.25">
      <c r="A3027">
        <v>2103</v>
      </c>
      <c r="B3027" s="3" t="s">
        <v>2104</v>
      </c>
      <c r="C3027" s="3" t="s">
        <v>6213</v>
      </c>
      <c r="D3027" s="6">
        <v>7777</v>
      </c>
      <c r="E3027" s="8">
        <v>11364</v>
      </c>
      <c r="F3027" t="s">
        <v>8218</v>
      </c>
      <c r="G3027" t="s">
        <v>8223</v>
      </c>
      <c r="H3027" t="s">
        <v>8245</v>
      </c>
      <c r="I3027">
        <v>1352488027</v>
      </c>
      <c r="J3027">
        <v>1349892427</v>
      </c>
      <c r="K3027" t="b">
        <v>0</v>
      </c>
      <c r="L3027">
        <v>115</v>
      </c>
      <c r="M3027" t="b">
        <v>1</v>
      </c>
      <c r="N3027" t="s">
        <v>8277</v>
      </c>
      <c r="O3027">
        <f>ROUND(E3027/D3027*100,0)</f>
        <v>146</v>
      </c>
      <c r="P3027">
        <f>IFERROR(ROUND(E3027/L3027,2),0)</f>
        <v>98.82</v>
      </c>
      <c r="Q3027" s="10" t="s">
        <v>8323</v>
      </c>
      <c r="R3027" t="s">
        <v>8327</v>
      </c>
      <c r="S3027" s="15">
        <f>(((I3027/60)/60)/24)+DATE(1970,1,1)</f>
        <v>41222.7966087963</v>
      </c>
    </row>
    <row r="3028" spans="1:19" ht="75" x14ac:dyDescent="0.25">
      <c r="A3028">
        <v>1661</v>
      </c>
      <c r="B3028" s="3" t="s">
        <v>1662</v>
      </c>
      <c r="C3028" s="3" t="s">
        <v>5771</v>
      </c>
      <c r="D3028" s="6">
        <v>7900</v>
      </c>
      <c r="E3028" s="8">
        <v>8098</v>
      </c>
      <c r="F3028" t="s">
        <v>8218</v>
      </c>
      <c r="G3028" t="s">
        <v>8238</v>
      </c>
      <c r="H3028" t="s">
        <v>8248</v>
      </c>
      <c r="I3028">
        <v>1453064400</v>
      </c>
      <c r="J3028">
        <v>1449359831</v>
      </c>
      <c r="K3028" t="b">
        <v>0</v>
      </c>
      <c r="L3028">
        <v>101</v>
      </c>
      <c r="M3028" t="b">
        <v>1</v>
      </c>
      <c r="N3028" t="s">
        <v>8290</v>
      </c>
      <c r="O3028">
        <f>ROUND(E3028/D3028*100,0)</f>
        <v>103</v>
      </c>
      <c r="P3028">
        <f>IFERROR(ROUND(E3028/L3028,2),0)</f>
        <v>80.180000000000007</v>
      </c>
      <c r="Q3028" s="10" t="s">
        <v>8323</v>
      </c>
      <c r="R3028" t="s">
        <v>8344</v>
      </c>
      <c r="S3028" s="15">
        <f>(((I3028/60)/60)/24)+DATE(1970,1,1)</f>
        <v>42386.875</v>
      </c>
    </row>
    <row r="3029" spans="1:19" ht="60" x14ac:dyDescent="0.25">
      <c r="A3029">
        <v>3046</v>
      </c>
      <c r="B3029" s="3" t="s">
        <v>3046</v>
      </c>
      <c r="C3029" s="3" t="s">
        <v>7156</v>
      </c>
      <c r="D3029" s="6">
        <v>7900</v>
      </c>
      <c r="E3029" s="8">
        <v>15077</v>
      </c>
      <c r="F3029" t="s">
        <v>8218</v>
      </c>
      <c r="G3029" t="s">
        <v>8223</v>
      </c>
      <c r="H3029" t="s">
        <v>8245</v>
      </c>
      <c r="I3029">
        <v>1410324720</v>
      </c>
      <c r="J3029">
        <v>1407784586</v>
      </c>
      <c r="K3029" t="b">
        <v>0</v>
      </c>
      <c r="L3029">
        <v>58</v>
      </c>
      <c r="M3029" t="b">
        <v>1</v>
      </c>
      <c r="N3029" t="s">
        <v>8301</v>
      </c>
      <c r="O3029">
        <f>ROUND(E3029/D3029*100,0)</f>
        <v>191</v>
      </c>
      <c r="P3029">
        <f>IFERROR(ROUND(E3029/L3029,2),0)</f>
        <v>259.95</v>
      </c>
      <c r="Q3029" s="10" t="s">
        <v>8315</v>
      </c>
      <c r="R3029" t="s">
        <v>8355</v>
      </c>
      <c r="S3029" s="15">
        <f>(((I3029/60)/60)/24)+DATE(1970,1,1)</f>
        <v>41892.202777777777</v>
      </c>
    </row>
    <row r="3030" spans="1:19" ht="60" x14ac:dyDescent="0.25">
      <c r="A3030">
        <v>6</v>
      </c>
      <c r="B3030" s="3" t="s">
        <v>8</v>
      </c>
      <c r="C3030" s="3" t="s">
        <v>4117</v>
      </c>
      <c r="D3030" s="6">
        <v>8000</v>
      </c>
      <c r="E3030" s="8">
        <v>8519</v>
      </c>
      <c r="F3030" t="s">
        <v>8218</v>
      </c>
      <c r="G3030" t="s">
        <v>8223</v>
      </c>
      <c r="H3030" t="s">
        <v>8245</v>
      </c>
      <c r="I3030">
        <v>1402710250</v>
      </c>
      <c r="J3030">
        <v>1401846250</v>
      </c>
      <c r="K3030" t="b">
        <v>0</v>
      </c>
      <c r="L3030">
        <v>58</v>
      </c>
      <c r="M3030" t="b">
        <v>1</v>
      </c>
      <c r="N3030" t="s">
        <v>8263</v>
      </c>
      <c r="O3030">
        <f>ROUND(E3030/D3030*100,0)</f>
        <v>106</v>
      </c>
      <c r="P3030">
        <f>IFERROR(ROUND(E3030/L3030,2),0)</f>
        <v>146.88</v>
      </c>
      <c r="Q3030" s="10" t="s">
        <v>8308</v>
      </c>
      <c r="R3030" t="s">
        <v>8309</v>
      </c>
      <c r="S3030" s="15">
        <f>(((I3030/60)/60)/24)+DATE(1970,1,1)</f>
        <v>41804.072337962964</v>
      </c>
    </row>
    <row r="3031" spans="1:19" ht="45" x14ac:dyDescent="0.25">
      <c r="A3031">
        <v>56</v>
      </c>
      <c r="B3031" s="3" t="s">
        <v>58</v>
      </c>
      <c r="C3031" s="3" t="s">
        <v>4167</v>
      </c>
      <c r="D3031" s="6">
        <v>8000</v>
      </c>
      <c r="E3031" s="8">
        <v>8581</v>
      </c>
      <c r="F3031" t="s">
        <v>8218</v>
      </c>
      <c r="G3031" t="s">
        <v>8224</v>
      </c>
      <c r="H3031" t="s">
        <v>8246</v>
      </c>
      <c r="I3031">
        <v>1433779200</v>
      </c>
      <c r="J3031">
        <v>1432559424</v>
      </c>
      <c r="K3031" t="b">
        <v>0</v>
      </c>
      <c r="L3031">
        <v>174</v>
      </c>
      <c r="M3031" t="b">
        <v>1</v>
      </c>
      <c r="N3031" t="s">
        <v>8263</v>
      </c>
      <c r="O3031">
        <f>ROUND(E3031/D3031*100,0)</f>
        <v>107</v>
      </c>
      <c r="P3031">
        <f>IFERROR(ROUND(E3031/L3031,2),0)</f>
        <v>49.32</v>
      </c>
      <c r="Q3031" s="10" t="s">
        <v>8308</v>
      </c>
      <c r="R3031" t="s">
        <v>8309</v>
      </c>
      <c r="S3031" s="15">
        <f>(((I3031/60)/60)/24)+DATE(1970,1,1)</f>
        <v>42163.666666666672</v>
      </c>
    </row>
    <row r="3032" spans="1:19" ht="30" x14ac:dyDescent="0.25">
      <c r="A3032">
        <v>255</v>
      </c>
      <c r="B3032" s="3" t="s">
        <v>256</v>
      </c>
      <c r="C3032" s="3" t="s">
        <v>4365</v>
      </c>
      <c r="D3032" s="6">
        <v>8000</v>
      </c>
      <c r="E3032" s="8">
        <v>8538.66</v>
      </c>
      <c r="F3032" t="s">
        <v>8218</v>
      </c>
      <c r="G3032" t="s">
        <v>8223</v>
      </c>
      <c r="H3032" t="s">
        <v>8245</v>
      </c>
      <c r="I3032">
        <v>1300275482</v>
      </c>
      <c r="J3032">
        <v>1297687082</v>
      </c>
      <c r="K3032" t="b">
        <v>1</v>
      </c>
      <c r="L3032">
        <v>188</v>
      </c>
      <c r="M3032" t="b">
        <v>1</v>
      </c>
      <c r="N3032" t="s">
        <v>8267</v>
      </c>
      <c r="O3032">
        <f>ROUND(E3032/D3032*100,0)</f>
        <v>107</v>
      </c>
      <c r="P3032">
        <f>IFERROR(ROUND(E3032/L3032,2),0)</f>
        <v>45.42</v>
      </c>
      <c r="Q3032" s="10" t="s">
        <v>8308</v>
      </c>
      <c r="R3032" t="s">
        <v>8313</v>
      </c>
      <c r="S3032" s="15">
        <f>(((I3032/60)/60)/24)+DATE(1970,1,1)</f>
        <v>40618.48474537037</v>
      </c>
    </row>
    <row r="3033" spans="1:19" ht="60" x14ac:dyDescent="0.25">
      <c r="A3033">
        <v>312</v>
      </c>
      <c r="B3033" s="3" t="s">
        <v>313</v>
      </c>
      <c r="C3033" s="3" t="s">
        <v>4422</v>
      </c>
      <c r="D3033" s="6">
        <v>8000</v>
      </c>
      <c r="E3033" s="8">
        <v>8950</v>
      </c>
      <c r="F3033" t="s">
        <v>8218</v>
      </c>
      <c r="G3033" t="s">
        <v>8223</v>
      </c>
      <c r="H3033" t="s">
        <v>8245</v>
      </c>
      <c r="I3033">
        <v>1365973432</v>
      </c>
      <c r="J3033">
        <v>1363381432</v>
      </c>
      <c r="K3033" t="b">
        <v>1</v>
      </c>
      <c r="L3033">
        <v>146</v>
      </c>
      <c r="M3033" t="b">
        <v>1</v>
      </c>
      <c r="N3033" t="s">
        <v>8267</v>
      </c>
      <c r="O3033">
        <f>ROUND(E3033/D3033*100,0)</f>
        <v>112</v>
      </c>
      <c r="P3033">
        <f>IFERROR(ROUND(E3033/L3033,2),0)</f>
        <v>61.3</v>
      </c>
      <c r="Q3033" s="10" t="s">
        <v>8308</v>
      </c>
      <c r="R3033" t="s">
        <v>8313</v>
      </c>
      <c r="S3033" s="15">
        <f>(((I3033/60)/60)/24)+DATE(1970,1,1)</f>
        <v>41378.877685185187</v>
      </c>
    </row>
    <row r="3034" spans="1:19" ht="45" x14ac:dyDescent="0.25">
      <c r="A3034">
        <v>419</v>
      </c>
      <c r="B3034" s="3" t="s">
        <v>420</v>
      </c>
      <c r="C3034" s="3" t="s">
        <v>4529</v>
      </c>
      <c r="D3034" s="6">
        <v>8000</v>
      </c>
      <c r="E3034" s="8">
        <v>8035</v>
      </c>
      <c r="F3034" t="s">
        <v>8218</v>
      </c>
      <c r="G3034" t="s">
        <v>8223</v>
      </c>
      <c r="H3034" t="s">
        <v>8245</v>
      </c>
      <c r="I3034">
        <v>1372536787</v>
      </c>
      <c r="J3034">
        <v>1367352787</v>
      </c>
      <c r="K3034" t="b">
        <v>0</v>
      </c>
      <c r="L3034">
        <v>73</v>
      </c>
      <c r="M3034" t="b">
        <v>1</v>
      </c>
      <c r="N3034" t="s">
        <v>8267</v>
      </c>
      <c r="O3034">
        <f>ROUND(E3034/D3034*100,0)</f>
        <v>100</v>
      </c>
      <c r="P3034">
        <f>IFERROR(ROUND(E3034/L3034,2),0)</f>
        <v>110.07</v>
      </c>
      <c r="Q3034" s="10" t="s">
        <v>8308</v>
      </c>
      <c r="R3034" t="s">
        <v>8313</v>
      </c>
      <c r="S3034" s="15">
        <f>(((I3034/60)/60)/24)+DATE(1970,1,1)</f>
        <v>41454.842442129629</v>
      </c>
    </row>
    <row r="3035" spans="1:19" ht="45" x14ac:dyDescent="0.25">
      <c r="A3035">
        <v>655</v>
      </c>
      <c r="B3035" s="3" t="s">
        <v>656</v>
      </c>
      <c r="C3035" s="3" t="s">
        <v>4765</v>
      </c>
      <c r="D3035" s="6">
        <v>8000</v>
      </c>
      <c r="E3035" s="8">
        <v>11751</v>
      </c>
      <c r="F3035" t="s">
        <v>8218</v>
      </c>
      <c r="G3035" t="s">
        <v>8223</v>
      </c>
      <c r="H3035" t="s">
        <v>8245</v>
      </c>
      <c r="I3035">
        <v>1426197512</v>
      </c>
      <c r="J3035">
        <v>1423609112</v>
      </c>
      <c r="K3035" t="b">
        <v>0</v>
      </c>
      <c r="L3035">
        <v>274</v>
      </c>
      <c r="M3035" t="b">
        <v>1</v>
      </c>
      <c r="N3035" t="s">
        <v>8271</v>
      </c>
      <c r="O3035">
        <f>ROUND(E3035/D3035*100,0)</f>
        <v>147</v>
      </c>
      <c r="P3035">
        <f>IFERROR(ROUND(E3035/L3035,2),0)</f>
        <v>42.89</v>
      </c>
      <c r="Q3035" s="10" t="s">
        <v>8317</v>
      </c>
      <c r="R3035" t="s">
        <v>8319</v>
      </c>
      <c r="S3035" s="15">
        <f>(((I3035/60)/60)/24)+DATE(1970,1,1)</f>
        <v>42075.915648148148</v>
      </c>
    </row>
    <row r="3036" spans="1:19" ht="60" x14ac:dyDescent="0.25">
      <c r="A3036">
        <v>794</v>
      </c>
      <c r="B3036" s="3" t="s">
        <v>795</v>
      </c>
      <c r="C3036" s="3" t="s">
        <v>4904</v>
      </c>
      <c r="D3036" s="6">
        <v>8000</v>
      </c>
      <c r="E3036" s="8">
        <v>8425</v>
      </c>
      <c r="F3036" t="s">
        <v>8218</v>
      </c>
      <c r="G3036" t="s">
        <v>8223</v>
      </c>
      <c r="H3036" t="s">
        <v>8245</v>
      </c>
      <c r="I3036">
        <v>1315242360</v>
      </c>
      <c r="J3036">
        <v>1310438737</v>
      </c>
      <c r="K3036" t="b">
        <v>0</v>
      </c>
      <c r="L3036">
        <v>53</v>
      </c>
      <c r="M3036" t="b">
        <v>1</v>
      </c>
      <c r="N3036" t="s">
        <v>8274</v>
      </c>
      <c r="O3036">
        <f>ROUND(E3036/D3036*100,0)</f>
        <v>105</v>
      </c>
      <c r="P3036">
        <f>IFERROR(ROUND(E3036/L3036,2),0)</f>
        <v>158.96</v>
      </c>
      <c r="Q3036" s="10" t="s">
        <v>8323</v>
      </c>
      <c r="R3036" t="s">
        <v>8324</v>
      </c>
      <c r="S3036" s="15">
        <f>(((I3036/60)/60)/24)+DATE(1970,1,1)</f>
        <v>40791.712500000001</v>
      </c>
    </row>
    <row r="3037" spans="1:19" ht="30" x14ac:dyDescent="0.25">
      <c r="A3037">
        <v>806</v>
      </c>
      <c r="B3037" s="3" t="s">
        <v>807</v>
      </c>
      <c r="C3037" s="3" t="s">
        <v>4916</v>
      </c>
      <c r="D3037" s="6">
        <v>8000</v>
      </c>
      <c r="E3037" s="8">
        <v>8355</v>
      </c>
      <c r="F3037" t="s">
        <v>8218</v>
      </c>
      <c r="G3037" t="s">
        <v>8223</v>
      </c>
      <c r="H3037" t="s">
        <v>8245</v>
      </c>
      <c r="I3037">
        <v>1315413339</v>
      </c>
      <c r="J3037">
        <v>1312821339</v>
      </c>
      <c r="K3037" t="b">
        <v>0</v>
      </c>
      <c r="L3037">
        <v>71</v>
      </c>
      <c r="M3037" t="b">
        <v>1</v>
      </c>
      <c r="N3037" t="s">
        <v>8274</v>
      </c>
      <c r="O3037">
        <f>ROUND(E3037/D3037*100,0)</f>
        <v>104</v>
      </c>
      <c r="P3037">
        <f>IFERROR(ROUND(E3037/L3037,2),0)</f>
        <v>117.68</v>
      </c>
      <c r="Q3037" s="10" t="s">
        <v>8323</v>
      </c>
      <c r="R3037" t="s">
        <v>8324</v>
      </c>
      <c r="S3037" s="15">
        <f>(((I3037/60)/60)/24)+DATE(1970,1,1)</f>
        <v>40793.691423611112</v>
      </c>
    </row>
    <row r="3038" spans="1:19" ht="45" x14ac:dyDescent="0.25">
      <c r="A3038">
        <v>1382</v>
      </c>
      <c r="B3038" s="3" t="s">
        <v>1383</v>
      </c>
      <c r="C3038" s="3" t="s">
        <v>5492</v>
      </c>
      <c r="D3038" s="6">
        <v>8000</v>
      </c>
      <c r="E3038" s="8">
        <v>8349</v>
      </c>
      <c r="F3038" t="s">
        <v>8218</v>
      </c>
      <c r="G3038" t="s">
        <v>8223</v>
      </c>
      <c r="H3038" t="s">
        <v>8245</v>
      </c>
      <c r="I3038">
        <v>1367867536</v>
      </c>
      <c r="J3038">
        <v>1365275536</v>
      </c>
      <c r="K3038" t="b">
        <v>0</v>
      </c>
      <c r="L3038">
        <v>148</v>
      </c>
      <c r="M3038" t="b">
        <v>1</v>
      </c>
      <c r="N3038" t="s">
        <v>8274</v>
      </c>
      <c r="O3038">
        <f>ROUND(E3038/D3038*100,0)</f>
        <v>104</v>
      </c>
      <c r="P3038">
        <f>IFERROR(ROUND(E3038/L3038,2),0)</f>
        <v>56.41</v>
      </c>
      <c r="Q3038" s="10" t="s">
        <v>8323</v>
      </c>
      <c r="R3038" t="s">
        <v>8324</v>
      </c>
      <c r="S3038" s="15">
        <f>(((I3038/60)/60)/24)+DATE(1970,1,1)</f>
        <v>41400.800185185188</v>
      </c>
    </row>
    <row r="3039" spans="1:19" ht="45" x14ac:dyDescent="0.25">
      <c r="A3039">
        <v>1385</v>
      </c>
      <c r="B3039" s="3" t="s">
        <v>1386</v>
      </c>
      <c r="C3039" s="3" t="s">
        <v>5495</v>
      </c>
      <c r="D3039" s="6">
        <v>8000</v>
      </c>
      <c r="E3039" s="8">
        <v>8832.49</v>
      </c>
      <c r="F3039" t="s">
        <v>8218</v>
      </c>
      <c r="G3039" t="s">
        <v>8235</v>
      </c>
      <c r="H3039" t="s">
        <v>8248</v>
      </c>
      <c r="I3039">
        <v>1461931860</v>
      </c>
      <c r="J3039">
        <v>1457109121</v>
      </c>
      <c r="K3039" t="b">
        <v>0</v>
      </c>
      <c r="L3039">
        <v>134</v>
      </c>
      <c r="M3039" t="b">
        <v>1</v>
      </c>
      <c r="N3039" t="s">
        <v>8274</v>
      </c>
      <c r="O3039">
        <f>ROUND(E3039/D3039*100,0)</f>
        <v>110</v>
      </c>
      <c r="P3039">
        <f>IFERROR(ROUND(E3039/L3039,2),0)</f>
        <v>65.91</v>
      </c>
      <c r="Q3039" s="10" t="s">
        <v>8323</v>
      </c>
      <c r="R3039" t="s">
        <v>8324</v>
      </c>
      <c r="S3039" s="15">
        <f>(((I3039/60)/60)/24)+DATE(1970,1,1)</f>
        <v>42489.507638888885</v>
      </c>
    </row>
    <row r="3040" spans="1:19" ht="45" x14ac:dyDescent="0.25">
      <c r="A3040">
        <v>1513</v>
      </c>
      <c r="B3040" s="3" t="s">
        <v>1514</v>
      </c>
      <c r="C3040" s="3" t="s">
        <v>5623</v>
      </c>
      <c r="D3040" s="6">
        <v>8000</v>
      </c>
      <c r="E3040" s="8">
        <v>12001.5</v>
      </c>
      <c r="F3040" t="s">
        <v>8218</v>
      </c>
      <c r="G3040" t="s">
        <v>8224</v>
      </c>
      <c r="H3040" t="s">
        <v>8246</v>
      </c>
      <c r="I3040">
        <v>1405523866</v>
      </c>
      <c r="J3040">
        <v>1402931866</v>
      </c>
      <c r="K3040" t="b">
        <v>1</v>
      </c>
      <c r="L3040">
        <v>215</v>
      </c>
      <c r="M3040" t="b">
        <v>1</v>
      </c>
      <c r="N3040" t="s">
        <v>8283</v>
      </c>
      <c r="O3040">
        <f>ROUND(E3040/D3040*100,0)</f>
        <v>150</v>
      </c>
      <c r="P3040">
        <f>IFERROR(ROUND(E3040/L3040,2),0)</f>
        <v>55.82</v>
      </c>
      <c r="Q3040" s="10" t="s">
        <v>8336</v>
      </c>
      <c r="R3040" t="s">
        <v>8337</v>
      </c>
      <c r="S3040" s="15">
        <f>(((I3040/60)/60)/24)+DATE(1970,1,1)</f>
        <v>41836.637337962966</v>
      </c>
    </row>
    <row r="3041" spans="1:19" ht="60" x14ac:dyDescent="0.25">
      <c r="A3041">
        <v>1606</v>
      </c>
      <c r="B3041" s="3" t="s">
        <v>1607</v>
      </c>
      <c r="C3041" s="3" t="s">
        <v>5716</v>
      </c>
      <c r="D3041" s="6">
        <v>8000</v>
      </c>
      <c r="E3041" s="8">
        <v>8080.33</v>
      </c>
      <c r="F3041" t="s">
        <v>8218</v>
      </c>
      <c r="G3041" t="s">
        <v>8223</v>
      </c>
      <c r="H3041" t="s">
        <v>8245</v>
      </c>
      <c r="I3041">
        <v>1300930838</v>
      </c>
      <c r="J3041">
        <v>1293158438</v>
      </c>
      <c r="K3041" t="b">
        <v>0</v>
      </c>
      <c r="L3041">
        <v>92</v>
      </c>
      <c r="M3041" t="b">
        <v>1</v>
      </c>
      <c r="N3041" t="s">
        <v>8274</v>
      </c>
      <c r="O3041">
        <f>ROUND(E3041/D3041*100,0)</f>
        <v>101</v>
      </c>
      <c r="P3041">
        <f>IFERROR(ROUND(E3041/L3041,2),0)</f>
        <v>87.83</v>
      </c>
      <c r="Q3041" s="10" t="s">
        <v>8323</v>
      </c>
      <c r="R3041" t="s">
        <v>8324</v>
      </c>
      <c r="S3041" s="15">
        <f>(((I3041/60)/60)/24)+DATE(1970,1,1)</f>
        <v>40626.069884259261</v>
      </c>
    </row>
    <row r="3042" spans="1:19" ht="45" x14ac:dyDescent="0.25">
      <c r="A3042">
        <v>1615</v>
      </c>
      <c r="B3042" s="3" t="s">
        <v>1616</v>
      </c>
      <c r="C3042" s="3" t="s">
        <v>5725</v>
      </c>
      <c r="D3042" s="6">
        <v>8000</v>
      </c>
      <c r="E3042" s="8">
        <v>9130</v>
      </c>
      <c r="F3042" t="s">
        <v>8218</v>
      </c>
      <c r="G3042" t="s">
        <v>8223</v>
      </c>
      <c r="H3042" t="s">
        <v>8245</v>
      </c>
      <c r="I3042">
        <v>1323742396</v>
      </c>
      <c r="J3042">
        <v>1319850796</v>
      </c>
      <c r="K3042" t="b">
        <v>0</v>
      </c>
      <c r="L3042">
        <v>136</v>
      </c>
      <c r="M3042" t="b">
        <v>1</v>
      </c>
      <c r="N3042" t="s">
        <v>8274</v>
      </c>
      <c r="O3042">
        <f>ROUND(E3042/D3042*100,0)</f>
        <v>114</v>
      </c>
      <c r="P3042">
        <f>IFERROR(ROUND(E3042/L3042,2),0)</f>
        <v>67.13</v>
      </c>
      <c r="Q3042" s="10" t="s">
        <v>8323</v>
      </c>
      <c r="R3042" t="s">
        <v>8324</v>
      </c>
      <c r="S3042" s="15">
        <f>(((I3042/60)/60)/24)+DATE(1970,1,1)</f>
        <v>40890.092546296299</v>
      </c>
    </row>
    <row r="3043" spans="1:19" ht="45" x14ac:dyDescent="0.25">
      <c r="A3043">
        <v>1626</v>
      </c>
      <c r="B3043" s="3" t="s">
        <v>1627</v>
      </c>
      <c r="C3043" s="3" t="s">
        <v>5736</v>
      </c>
      <c r="D3043" s="6">
        <v>8000</v>
      </c>
      <c r="E3043" s="8">
        <v>8095</v>
      </c>
      <c r="F3043" t="s">
        <v>8218</v>
      </c>
      <c r="G3043" t="s">
        <v>8223</v>
      </c>
      <c r="H3043" t="s">
        <v>8245</v>
      </c>
      <c r="I3043">
        <v>1385932867</v>
      </c>
      <c r="J3043">
        <v>1383337267</v>
      </c>
      <c r="K3043" t="b">
        <v>0</v>
      </c>
      <c r="L3043">
        <v>108</v>
      </c>
      <c r="M3043" t="b">
        <v>1</v>
      </c>
      <c r="N3043" t="s">
        <v>8274</v>
      </c>
      <c r="O3043">
        <f>ROUND(E3043/D3043*100,0)</f>
        <v>101</v>
      </c>
      <c r="P3043">
        <f>IFERROR(ROUND(E3043/L3043,2),0)</f>
        <v>74.95</v>
      </c>
      <c r="Q3043" s="10" t="s">
        <v>8323</v>
      </c>
      <c r="R3043" t="s">
        <v>8324</v>
      </c>
      <c r="S3043" s="15">
        <f>(((I3043/60)/60)/24)+DATE(1970,1,1)</f>
        <v>41609.889664351853</v>
      </c>
    </row>
    <row r="3044" spans="1:19" ht="60" x14ac:dyDescent="0.25">
      <c r="A3044">
        <v>1662</v>
      </c>
      <c r="B3044" s="3" t="s">
        <v>1663</v>
      </c>
      <c r="C3044" s="3" t="s">
        <v>5772</v>
      </c>
      <c r="D3044" s="6">
        <v>8000</v>
      </c>
      <c r="E3044" s="8">
        <v>8211</v>
      </c>
      <c r="F3044" t="s">
        <v>8218</v>
      </c>
      <c r="G3044" t="s">
        <v>8223</v>
      </c>
      <c r="H3044" t="s">
        <v>8245</v>
      </c>
      <c r="I3044">
        <v>1325310336</v>
      </c>
      <c r="J3044">
        <v>1320122736</v>
      </c>
      <c r="K3044" t="b">
        <v>0</v>
      </c>
      <c r="L3044">
        <v>62</v>
      </c>
      <c r="M3044" t="b">
        <v>1</v>
      </c>
      <c r="N3044" t="s">
        <v>8290</v>
      </c>
      <c r="O3044">
        <f>ROUND(E3044/D3044*100,0)</f>
        <v>103</v>
      </c>
      <c r="P3044">
        <f>IFERROR(ROUND(E3044/L3044,2),0)</f>
        <v>132.44</v>
      </c>
      <c r="Q3044" s="10" t="s">
        <v>8323</v>
      </c>
      <c r="R3044" t="s">
        <v>8344</v>
      </c>
      <c r="S3044" s="15">
        <f>(((I3044/60)/60)/24)+DATE(1970,1,1)</f>
        <v>40908.239999999998</v>
      </c>
    </row>
    <row r="3045" spans="1:19" ht="60" x14ac:dyDescent="0.25">
      <c r="A3045">
        <v>1668</v>
      </c>
      <c r="B3045" s="3" t="s">
        <v>1669</v>
      </c>
      <c r="C3045" s="3" t="s">
        <v>5778</v>
      </c>
      <c r="D3045" s="6">
        <v>8000</v>
      </c>
      <c r="E3045" s="8">
        <v>8211</v>
      </c>
      <c r="F3045" t="s">
        <v>8218</v>
      </c>
      <c r="G3045" t="s">
        <v>8223</v>
      </c>
      <c r="H3045" t="s">
        <v>8245</v>
      </c>
      <c r="I3045">
        <v>1322454939</v>
      </c>
      <c r="J3045">
        <v>1319859339</v>
      </c>
      <c r="K3045" t="b">
        <v>0</v>
      </c>
      <c r="L3045">
        <v>116</v>
      </c>
      <c r="M3045" t="b">
        <v>1</v>
      </c>
      <c r="N3045" t="s">
        <v>8290</v>
      </c>
      <c r="O3045">
        <f>ROUND(E3045/D3045*100,0)</f>
        <v>103</v>
      </c>
      <c r="P3045">
        <f>IFERROR(ROUND(E3045/L3045,2),0)</f>
        <v>70.78</v>
      </c>
      <c r="Q3045" s="10" t="s">
        <v>8323</v>
      </c>
      <c r="R3045" t="s">
        <v>8344</v>
      </c>
      <c r="S3045" s="15">
        <f>(((I3045/60)/60)/24)+DATE(1970,1,1)</f>
        <v>40875.191423611112</v>
      </c>
    </row>
    <row r="3046" spans="1:19" ht="60" x14ac:dyDescent="0.25">
      <c r="A3046">
        <v>1827</v>
      </c>
      <c r="B3046" s="3" t="s">
        <v>1828</v>
      </c>
      <c r="C3046" s="3" t="s">
        <v>5937</v>
      </c>
      <c r="D3046" s="6">
        <v>8000</v>
      </c>
      <c r="E3046" s="8">
        <v>8053</v>
      </c>
      <c r="F3046" t="s">
        <v>8218</v>
      </c>
      <c r="G3046" t="s">
        <v>8223</v>
      </c>
      <c r="H3046" t="s">
        <v>8245</v>
      </c>
      <c r="I3046">
        <v>1299138561</v>
      </c>
      <c r="J3046">
        <v>1294818561</v>
      </c>
      <c r="K3046" t="b">
        <v>0</v>
      </c>
      <c r="L3046">
        <v>96</v>
      </c>
      <c r="M3046" t="b">
        <v>1</v>
      </c>
      <c r="N3046" t="s">
        <v>8274</v>
      </c>
      <c r="O3046">
        <f>ROUND(E3046/D3046*100,0)</f>
        <v>101</v>
      </c>
      <c r="P3046">
        <f>IFERROR(ROUND(E3046/L3046,2),0)</f>
        <v>83.89</v>
      </c>
      <c r="Q3046" s="10" t="s">
        <v>8323</v>
      </c>
      <c r="R3046" t="s">
        <v>8324</v>
      </c>
      <c r="S3046" s="15">
        <f>(((I3046/60)/60)/24)+DATE(1970,1,1)</f>
        <v>40605.325937499998</v>
      </c>
    </row>
    <row r="3047" spans="1:19" ht="60" x14ac:dyDescent="0.25">
      <c r="A3047">
        <v>2038</v>
      </c>
      <c r="B3047" s="3" t="s">
        <v>2039</v>
      </c>
      <c r="C3047" s="3" t="s">
        <v>6148</v>
      </c>
      <c r="D3047" s="6">
        <v>8000</v>
      </c>
      <c r="E3047" s="8">
        <v>33641</v>
      </c>
      <c r="F3047" t="s">
        <v>8218</v>
      </c>
      <c r="G3047" t="s">
        <v>8224</v>
      </c>
      <c r="H3047" t="s">
        <v>8246</v>
      </c>
      <c r="I3047">
        <v>1372701600</v>
      </c>
      <c r="J3047">
        <v>1369895421</v>
      </c>
      <c r="K3047" t="b">
        <v>1</v>
      </c>
      <c r="L3047">
        <v>204</v>
      </c>
      <c r="M3047" t="b">
        <v>1</v>
      </c>
      <c r="N3047" t="s">
        <v>8293</v>
      </c>
      <c r="O3047">
        <f>ROUND(E3047/D3047*100,0)</f>
        <v>421</v>
      </c>
      <c r="P3047">
        <f>IFERROR(ROUND(E3047/L3047,2),0)</f>
        <v>164.91</v>
      </c>
      <c r="Q3047" s="10" t="s">
        <v>8317</v>
      </c>
      <c r="R3047" t="s">
        <v>8347</v>
      </c>
      <c r="S3047" s="15">
        <f>(((I3047/60)/60)/24)+DATE(1970,1,1)</f>
        <v>41456.75</v>
      </c>
    </row>
    <row r="3048" spans="1:19" ht="60" x14ac:dyDescent="0.25">
      <c r="A3048">
        <v>2051</v>
      </c>
      <c r="B3048" s="3" t="s">
        <v>2052</v>
      </c>
      <c r="C3048" s="3" t="s">
        <v>6161</v>
      </c>
      <c r="D3048" s="6">
        <v>8000</v>
      </c>
      <c r="E3048" s="8">
        <v>10429</v>
      </c>
      <c r="F3048" t="s">
        <v>8218</v>
      </c>
      <c r="G3048" t="s">
        <v>8223</v>
      </c>
      <c r="H3048" t="s">
        <v>8245</v>
      </c>
      <c r="I3048">
        <v>1388017937</v>
      </c>
      <c r="J3048">
        <v>1385425937</v>
      </c>
      <c r="K3048" t="b">
        <v>0</v>
      </c>
      <c r="L3048">
        <v>242</v>
      </c>
      <c r="M3048" t="b">
        <v>1</v>
      </c>
      <c r="N3048" t="s">
        <v>8293</v>
      </c>
      <c r="O3048">
        <f>ROUND(E3048/D3048*100,0)</f>
        <v>130</v>
      </c>
      <c r="P3048">
        <f>IFERROR(ROUND(E3048/L3048,2),0)</f>
        <v>43.1</v>
      </c>
      <c r="Q3048" s="10" t="s">
        <v>8317</v>
      </c>
      <c r="R3048" t="s">
        <v>8347</v>
      </c>
      <c r="S3048" s="15">
        <f>(((I3048/60)/60)/24)+DATE(1970,1,1)</f>
        <v>41634.022418981483</v>
      </c>
    </row>
    <row r="3049" spans="1:19" ht="60" x14ac:dyDescent="0.25">
      <c r="A3049">
        <v>2090</v>
      </c>
      <c r="B3049" s="3" t="s">
        <v>2091</v>
      </c>
      <c r="C3049" s="3" t="s">
        <v>6200</v>
      </c>
      <c r="D3049" s="6">
        <v>8000</v>
      </c>
      <c r="E3049" s="8">
        <v>9203.23</v>
      </c>
      <c r="F3049" t="s">
        <v>8218</v>
      </c>
      <c r="G3049" t="s">
        <v>8223</v>
      </c>
      <c r="H3049" t="s">
        <v>8245</v>
      </c>
      <c r="I3049">
        <v>1361696955</v>
      </c>
      <c r="J3049">
        <v>1359104955</v>
      </c>
      <c r="K3049" t="b">
        <v>0</v>
      </c>
      <c r="L3049">
        <v>160</v>
      </c>
      <c r="M3049" t="b">
        <v>1</v>
      </c>
      <c r="N3049" t="s">
        <v>8277</v>
      </c>
      <c r="O3049">
        <f>ROUND(E3049/D3049*100,0)</f>
        <v>115</v>
      </c>
      <c r="P3049">
        <f>IFERROR(ROUND(E3049/L3049,2),0)</f>
        <v>57.52</v>
      </c>
      <c r="Q3049" s="10" t="s">
        <v>8323</v>
      </c>
      <c r="R3049" t="s">
        <v>8327</v>
      </c>
      <c r="S3049" s="15">
        <f>(((I3049/60)/60)/24)+DATE(1970,1,1)</f>
        <v>41329.381423611114</v>
      </c>
    </row>
    <row r="3050" spans="1:19" ht="45" x14ac:dyDescent="0.25">
      <c r="A3050">
        <v>2120</v>
      </c>
      <c r="B3050" s="3" t="s">
        <v>2121</v>
      </c>
      <c r="C3050" s="3" t="s">
        <v>6230</v>
      </c>
      <c r="D3050" s="6">
        <v>8000</v>
      </c>
      <c r="E3050" s="8">
        <v>8070.43</v>
      </c>
      <c r="F3050" t="s">
        <v>8218</v>
      </c>
      <c r="G3050" t="s">
        <v>8223</v>
      </c>
      <c r="H3050" t="s">
        <v>8245</v>
      </c>
      <c r="I3050">
        <v>1388617736</v>
      </c>
      <c r="J3050">
        <v>1384384136</v>
      </c>
      <c r="K3050" t="b">
        <v>0</v>
      </c>
      <c r="L3050">
        <v>69</v>
      </c>
      <c r="M3050" t="b">
        <v>1</v>
      </c>
      <c r="N3050" t="s">
        <v>8277</v>
      </c>
      <c r="O3050">
        <f>ROUND(E3050/D3050*100,0)</f>
        <v>101</v>
      </c>
      <c r="P3050">
        <f>IFERROR(ROUND(E3050/L3050,2),0)</f>
        <v>116.96</v>
      </c>
      <c r="Q3050" s="10" t="s">
        <v>8323</v>
      </c>
      <c r="R3050" t="s">
        <v>8327</v>
      </c>
      <c r="S3050" s="15">
        <f>(((I3050/60)/60)/24)+DATE(1970,1,1)</f>
        <v>41640.964537037034</v>
      </c>
    </row>
    <row r="3051" spans="1:19" ht="60" x14ac:dyDescent="0.25">
      <c r="A3051">
        <v>2253</v>
      </c>
      <c r="B3051" s="3" t="s">
        <v>2254</v>
      </c>
      <c r="C3051" s="3" t="s">
        <v>6363</v>
      </c>
      <c r="D3051" s="6">
        <v>8000</v>
      </c>
      <c r="E3051" s="8">
        <v>9015</v>
      </c>
      <c r="F3051" t="s">
        <v>8218</v>
      </c>
      <c r="G3051" t="s">
        <v>8223</v>
      </c>
      <c r="H3051" t="s">
        <v>8245</v>
      </c>
      <c r="I3051">
        <v>1447862947</v>
      </c>
      <c r="J3051">
        <v>1445267347</v>
      </c>
      <c r="K3051" t="b">
        <v>0</v>
      </c>
      <c r="L3051">
        <v>84</v>
      </c>
      <c r="M3051" t="b">
        <v>1</v>
      </c>
      <c r="N3051" t="s">
        <v>8295</v>
      </c>
      <c r="O3051">
        <f>ROUND(E3051/D3051*100,0)</f>
        <v>113</v>
      </c>
      <c r="P3051">
        <f>IFERROR(ROUND(E3051/L3051,2),0)</f>
        <v>107.32</v>
      </c>
      <c r="Q3051" s="10" t="s">
        <v>8331</v>
      </c>
      <c r="R3051" t="s">
        <v>8349</v>
      </c>
      <c r="S3051" s="15">
        <f>(((I3051/60)/60)/24)+DATE(1970,1,1)</f>
        <v>42326.672997685186</v>
      </c>
    </row>
    <row r="3052" spans="1:19" ht="45" x14ac:dyDescent="0.25">
      <c r="A3052">
        <v>2331</v>
      </c>
      <c r="B3052" s="3" t="s">
        <v>2332</v>
      </c>
      <c r="C3052" s="3" t="s">
        <v>6441</v>
      </c>
      <c r="D3052" s="6">
        <v>8000</v>
      </c>
      <c r="E3052" s="8">
        <v>11545.1</v>
      </c>
      <c r="F3052" t="s">
        <v>8218</v>
      </c>
      <c r="G3052" t="s">
        <v>8223</v>
      </c>
      <c r="H3052" t="s">
        <v>8245</v>
      </c>
      <c r="I3052">
        <v>1408320490</v>
      </c>
      <c r="J3052">
        <v>1405728490</v>
      </c>
      <c r="K3052" t="b">
        <v>1</v>
      </c>
      <c r="L3052">
        <v>283</v>
      </c>
      <c r="M3052" t="b">
        <v>1</v>
      </c>
      <c r="N3052" t="s">
        <v>8296</v>
      </c>
      <c r="O3052">
        <f>ROUND(E3052/D3052*100,0)</f>
        <v>144</v>
      </c>
      <c r="P3052">
        <f>IFERROR(ROUND(E3052/L3052,2),0)</f>
        <v>40.799999999999997</v>
      </c>
      <c r="Q3052" s="10" t="s">
        <v>8334</v>
      </c>
      <c r="R3052" t="s">
        <v>8350</v>
      </c>
      <c r="S3052" s="15">
        <f>(((I3052/60)/60)/24)+DATE(1970,1,1)</f>
        <v>41869.005671296298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5">
        <f>(((I3053/60)/60)/24)+DATE(1970,1,1)</f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5">
        <f>(((I3054/60)/60)/24)+DATE(1970,1,1)</f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5">
        <f>(((I3055/60)/60)/24)+DATE(1970,1,1)</f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 s="15">
        <f>(((I3056/60)/60)/24)+DATE(1970,1,1)</f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5">
        <f>(((I3057/60)/60)/24)+DATE(1970,1,1)</f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5">
        <f>(((I3058/60)/60)/24)+DATE(1970,1,1)</f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5">
        <f>(((I3059/60)/60)/24)+DATE(1970,1,1)</f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5">
        <f>(((I3060/60)/60)/24)+DATE(1970,1,1)</f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5">
        <f>(((I3061/60)/60)/24)+DATE(1970,1,1)</f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5">
        <f>(((I3062/60)/60)/24)+DATE(1970,1,1)</f>
        <v>42275.274699074071</v>
      </c>
    </row>
    <row r="3063" spans="1:19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5">
        <f>(((I3063/60)/60)/24)+DATE(1970,1,1)</f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5">
        <f>(((I3064/60)/60)/24)+DATE(1970,1,1)</f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5">
        <f>(((I3065/60)/60)/24)+DATE(1970,1,1)</f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5">
        <f>(((I3066/60)/60)/24)+DATE(1970,1,1)</f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5">
        <f>(((I3067/60)/60)/24)+DATE(1970,1,1)</f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5">
        <f>(((I3068/60)/60)/24)+DATE(1970,1,1)</f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5">
        <f>(((I3069/60)/60)/24)+DATE(1970,1,1)</f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5">
        <f>(((I3070/60)/60)/24)+DATE(1970,1,1)</f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 s="15">
        <f>(((I3071/60)/60)/24)+DATE(1970,1,1)</f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5">
        <f>(((I3072/60)/60)/24)+DATE(1970,1,1)</f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5">
        <f>(((I3073/60)/60)/24)+DATE(1970,1,1)</f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5">
        <f>(((I3074/60)/60)/24)+DATE(1970,1,1)</f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5">
        <f>(((I3075/60)/60)/24)+DATE(1970,1,1)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5">
        <f>(((I3076/60)/60)/24)+DATE(1970,1,1)</f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5">
        <f>(((I3077/60)/60)/24)+DATE(1970,1,1)</f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5">
        <f>(((I3078/60)/60)/24)+DATE(1970,1,1)</f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5">
        <f>(((I3079/60)/60)/24)+DATE(1970,1,1)</f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5">
        <f>(((I3080/60)/60)/24)+DATE(1970,1,1)</f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5">
        <f>(((I3081/60)/60)/24)+DATE(1970,1,1)</f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5">
        <f>(((I3082/60)/60)/24)+DATE(1970,1,1)</f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5">
        <f>(((I3083/60)/60)/24)+DATE(1970,1,1)</f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5">
        <f>(((I3084/60)/60)/24)+DATE(1970,1,1)</f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5">
        <f>(((I3085/60)/60)/24)+DATE(1970,1,1)</f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5">
        <f>(((I3086/60)/60)/24)+DATE(1970,1,1)</f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5">
        <f>(((I3087/60)/60)/24)+DATE(1970,1,1)</f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5">
        <f>(((I3088/60)/60)/24)+DATE(1970,1,1)</f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5">
        <f>(((I3089/60)/60)/24)+DATE(1970,1,1)</f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5">
        <f>(((I3090/60)/60)/24)+DATE(1970,1,1)</f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5">
        <f>(((I3091/60)/60)/24)+DATE(1970,1,1)</f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5">
        <f>(((I3092/60)/60)/24)+DATE(1970,1,1)</f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5">
        <f>(((I3093/60)/60)/24)+DATE(1970,1,1)</f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5">
        <f>(((I3094/60)/60)/24)+DATE(1970,1,1)</f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5">
        <f>(((I3095/60)/60)/24)+DATE(1970,1,1)</f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5">
        <f>(((I3096/60)/60)/24)+DATE(1970,1,1)</f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5">
        <f>(((I3097/60)/60)/24)+DATE(1970,1,1)</f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5">
        <f>(((I3098/60)/60)/24)+DATE(1970,1,1)</f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5">
        <f>(((I3099/60)/60)/24)+DATE(1970,1,1)</f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5">
        <f>(((I3100/60)/60)/24)+DATE(1970,1,1)</f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5">
        <f>(((I3101/60)/60)/24)+DATE(1970,1,1)</f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5">
        <f>(((I3102/60)/60)/24)+DATE(1970,1,1)</f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5">
        <f>(((I3103/60)/60)/24)+DATE(1970,1,1)</f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5">
        <f>(((I3104/60)/60)/24)+DATE(1970,1,1)</f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5">
        <f>(((I3105/60)/60)/24)+DATE(1970,1,1)</f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5">
        <f>(((I3106/60)/60)/24)+DATE(1970,1,1)</f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5">
        <f>(((I3107/60)/60)/24)+DATE(1970,1,1)</f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 s="15">
        <f>(((I3108/60)/60)/24)+DATE(1970,1,1)</f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5">
        <f>(((I3109/60)/60)/24)+DATE(1970,1,1)</f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5">
        <f>(((I3110/60)/60)/24)+DATE(1970,1,1)</f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5">
        <f>(((I3111/60)/60)/24)+DATE(1970,1,1)</f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5">
        <f>(((I3112/60)/60)/24)+DATE(1970,1,1)</f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5">
        <f>(((I3113/60)/60)/24)+DATE(1970,1,1)</f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5">
        <f>(((I3114/60)/60)/24)+DATE(1970,1,1)</f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5">
        <f>(((I3115/60)/60)/24)+DATE(1970,1,1)</f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5">
        <f>(((I3116/60)/60)/24)+DATE(1970,1,1)</f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5">
        <f>(((I3117/60)/60)/24)+DATE(1970,1,1)</f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 s="15">
        <f>(((I3118/60)/60)/24)+DATE(1970,1,1)</f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 s="15">
        <f>(((I3119/60)/60)/24)+DATE(1970,1,1)</f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5">
        <f>(((I3120/60)/60)/24)+DATE(1970,1,1)</f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5">
        <f>(((I3121/60)/60)/24)+DATE(1970,1,1)</f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5">
        <f>(((I3122/60)/60)/24)+DATE(1970,1,1)</f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5">
        <f>(((I3123/60)/60)/24)+DATE(1970,1,1)</f>
        <v>41908.679803240739</v>
      </c>
    </row>
    <row r="3124" spans="1:19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 s="15">
        <f>(((I3124/60)/60)/24)+DATE(1970,1,1)</f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5">
        <f>(((I3125/60)/60)/24)+DATE(1970,1,1)</f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5">
        <f>(((I3126/60)/60)/24)+DATE(1970,1,1)</f>
        <v>42037.780104166668</v>
      </c>
    </row>
    <row r="3127" spans="1:19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5">
        <f>(((I3127/60)/60)/24)+DATE(1970,1,1)</f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5">
        <f>(((I3128/60)/60)/24)+DATE(1970,1,1)</f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5">
        <f>(((I3129/60)/60)/24)+DATE(1970,1,1)</f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8315</v>
      </c>
      <c r="R3130" t="s">
        <v>8316</v>
      </c>
      <c r="S3130" s="15">
        <f>(((I3130/60)/60)/24)+DATE(1970,1,1)</f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8315</v>
      </c>
      <c r="R3131" t="s">
        <v>8316</v>
      </c>
      <c r="S3131" s="15">
        <f>(((I3131/60)/60)/24)+DATE(1970,1,1)</f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8315</v>
      </c>
      <c r="R3132" t="s">
        <v>8316</v>
      </c>
      <c r="S3132" s="15">
        <f>(((I3132/60)/60)/24)+DATE(1970,1,1)</f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8315</v>
      </c>
      <c r="R3133" t="s">
        <v>8316</v>
      </c>
      <c r="S3133" s="15">
        <f>(((I3133/60)/60)/24)+DATE(1970,1,1)</f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8315</v>
      </c>
      <c r="R3134" t="s">
        <v>8316</v>
      </c>
      <c r="S3134" s="15">
        <f>(((I3134/60)/60)/24)+DATE(1970,1,1)</f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8315</v>
      </c>
      <c r="R3135" t="s">
        <v>8316</v>
      </c>
      <c r="S3135" s="15">
        <f>(((I3135/60)/60)/24)+DATE(1970,1,1)</f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8315</v>
      </c>
      <c r="R3136" t="s">
        <v>8316</v>
      </c>
      <c r="S3136" s="15">
        <f>(((I3136/60)/60)/24)+DATE(1970,1,1)</f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8315</v>
      </c>
      <c r="R3137" t="s">
        <v>8316</v>
      </c>
      <c r="S3137" s="15">
        <f>(((I3137/60)/60)/24)+DATE(1970,1,1)</f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8315</v>
      </c>
      <c r="R3138" t="s">
        <v>8316</v>
      </c>
      <c r="S3138" s="15">
        <f>(((I3138/60)/60)/24)+DATE(1970,1,1)</f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8315</v>
      </c>
      <c r="R3139" t="s">
        <v>8316</v>
      </c>
      <c r="S3139" s="15">
        <f>(((I3139/60)/60)/24)+DATE(1970,1,1)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8315</v>
      </c>
      <c r="R3140" t="s">
        <v>8316</v>
      </c>
      <c r="S3140" s="15">
        <f>(((I3140/60)/60)/24)+DATE(1970,1,1)</f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8315</v>
      </c>
      <c r="R3141" t="s">
        <v>8316</v>
      </c>
      <c r="S3141" s="15">
        <f>(((I3141/60)/60)/24)+DATE(1970,1,1)</f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8315</v>
      </c>
      <c r="R3142" t="s">
        <v>8316</v>
      </c>
      <c r="S3142" s="15">
        <f>(((I3142/60)/60)/24)+DATE(1970,1,1)</f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8315</v>
      </c>
      <c r="R3143" t="s">
        <v>8316</v>
      </c>
      <c r="S3143" s="15">
        <f>(((I3143/60)/60)/24)+DATE(1970,1,1)</f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8315</v>
      </c>
      <c r="R3144" t="s">
        <v>8316</v>
      </c>
      <c r="S3144" s="15">
        <f>(((I3144/60)/60)/24)+DATE(1970,1,1)</f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8315</v>
      </c>
      <c r="R3145" t="s">
        <v>8316</v>
      </c>
      <c r="S3145" s="15">
        <f>(((I3145/60)/60)/24)+DATE(1970,1,1)</f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8315</v>
      </c>
      <c r="R3146" t="s">
        <v>8316</v>
      </c>
      <c r="S3146" s="15">
        <f>(((I3146/60)/60)/24)+DATE(1970,1,1)</f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8315</v>
      </c>
      <c r="R3147" t="s">
        <v>8316</v>
      </c>
      <c r="S3147" s="15">
        <f>(((I3147/60)/60)/24)+DATE(1970,1,1)</f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8315</v>
      </c>
      <c r="R3148" t="s">
        <v>8316</v>
      </c>
      <c r="S3148" s="15">
        <f>(((I3148/60)/60)/24)+DATE(1970,1,1)</f>
        <v>42841.640810185185</v>
      </c>
    </row>
    <row r="3149" spans="1:19" ht="60" x14ac:dyDescent="0.25">
      <c r="A3149">
        <v>2478</v>
      </c>
      <c r="B3149" s="3" t="s">
        <v>2478</v>
      </c>
      <c r="C3149" s="3" t="s">
        <v>6588</v>
      </c>
      <c r="D3149" s="6">
        <v>8000</v>
      </c>
      <c r="E3149" s="8">
        <v>10200</v>
      </c>
      <c r="F3149" t="s">
        <v>8218</v>
      </c>
      <c r="G3149" t="s">
        <v>8223</v>
      </c>
      <c r="H3149" t="s">
        <v>8245</v>
      </c>
      <c r="I3149">
        <v>1358117313</v>
      </c>
      <c r="J3149">
        <v>1355525313</v>
      </c>
      <c r="K3149" t="b">
        <v>0</v>
      </c>
      <c r="L3149">
        <v>79</v>
      </c>
      <c r="M3149" t="b">
        <v>1</v>
      </c>
      <c r="N3149" t="s">
        <v>8277</v>
      </c>
      <c r="O3149">
        <f>ROUND(E3149/D3149*100,0)</f>
        <v>128</v>
      </c>
      <c r="P3149">
        <f>IFERROR(ROUND(E3149/L3149,2),0)</f>
        <v>129.11000000000001</v>
      </c>
      <c r="Q3149" s="10" t="s">
        <v>8323</v>
      </c>
      <c r="R3149" t="s">
        <v>8327</v>
      </c>
      <c r="S3149" s="15">
        <f>(((I3149/60)/60)/24)+DATE(1970,1,1)</f>
        <v>41287.950381944444</v>
      </c>
    </row>
    <row r="3150" spans="1:19" ht="45" x14ac:dyDescent="0.25">
      <c r="A3150">
        <v>2525</v>
      </c>
      <c r="B3150" s="3" t="s">
        <v>2525</v>
      </c>
      <c r="C3150" s="3" t="s">
        <v>6635</v>
      </c>
      <c r="D3150" s="6">
        <v>8000</v>
      </c>
      <c r="E3150" s="8">
        <v>8026</v>
      </c>
      <c r="F3150" t="s">
        <v>8218</v>
      </c>
      <c r="G3150" t="s">
        <v>8223</v>
      </c>
      <c r="H3150" t="s">
        <v>8245</v>
      </c>
      <c r="I3150">
        <v>1340914571</v>
      </c>
      <c r="J3150">
        <v>1338322571</v>
      </c>
      <c r="K3150" t="b">
        <v>0</v>
      </c>
      <c r="L3150">
        <v>80</v>
      </c>
      <c r="M3150" t="b">
        <v>1</v>
      </c>
      <c r="N3150" t="s">
        <v>8298</v>
      </c>
      <c r="O3150">
        <f>ROUND(E3150/D3150*100,0)</f>
        <v>100</v>
      </c>
      <c r="P3150">
        <f>IFERROR(ROUND(E3150/L3150,2),0)</f>
        <v>100.33</v>
      </c>
      <c r="Q3150" s="10" t="s">
        <v>8323</v>
      </c>
      <c r="R3150" t="s">
        <v>8352</v>
      </c>
      <c r="S3150" s="15">
        <f>(((I3150/60)/60)/24)+DATE(1970,1,1)</f>
        <v>41088.844571759262</v>
      </c>
    </row>
    <row r="3151" spans="1:19" ht="60" x14ac:dyDescent="0.25">
      <c r="A3151">
        <v>2607</v>
      </c>
      <c r="B3151" s="3" t="s">
        <v>2607</v>
      </c>
      <c r="C3151" s="3" t="s">
        <v>6717</v>
      </c>
      <c r="D3151" s="6">
        <v>8000</v>
      </c>
      <c r="E3151" s="8">
        <v>32616</v>
      </c>
      <c r="F3151" t="s">
        <v>8218</v>
      </c>
      <c r="G3151" t="s">
        <v>8223</v>
      </c>
      <c r="H3151" t="s">
        <v>8245</v>
      </c>
      <c r="I3151">
        <v>1439344800</v>
      </c>
      <c r="J3151">
        <v>1435611572</v>
      </c>
      <c r="K3151" t="b">
        <v>1</v>
      </c>
      <c r="L3151">
        <v>398</v>
      </c>
      <c r="M3151" t="b">
        <v>1</v>
      </c>
      <c r="N3151" t="s">
        <v>8299</v>
      </c>
      <c r="O3151">
        <f>ROUND(E3151/D3151*100,0)</f>
        <v>408</v>
      </c>
      <c r="P3151">
        <f>IFERROR(ROUND(E3151/L3151,2),0)</f>
        <v>81.95</v>
      </c>
      <c r="Q3151" s="10" t="s">
        <v>8317</v>
      </c>
      <c r="R3151" t="s">
        <v>8353</v>
      </c>
      <c r="S3151" s="15">
        <f>(((I3151/60)/60)/24)+DATE(1970,1,1)</f>
        <v>42228.083333333328</v>
      </c>
    </row>
    <row r="3152" spans="1:19" ht="45" x14ac:dyDescent="0.25">
      <c r="A3152">
        <v>2608</v>
      </c>
      <c r="B3152" s="3" t="s">
        <v>2608</v>
      </c>
      <c r="C3152" s="3" t="s">
        <v>6718</v>
      </c>
      <c r="D3152" s="6">
        <v>8000</v>
      </c>
      <c r="E3152" s="8">
        <v>17914</v>
      </c>
      <c r="F3152" t="s">
        <v>8218</v>
      </c>
      <c r="G3152" t="s">
        <v>8223</v>
      </c>
      <c r="H3152" t="s">
        <v>8245</v>
      </c>
      <c r="I3152">
        <v>1489536000</v>
      </c>
      <c r="J3152">
        <v>1485976468</v>
      </c>
      <c r="K3152" t="b">
        <v>1</v>
      </c>
      <c r="L3152">
        <v>304</v>
      </c>
      <c r="M3152" t="b">
        <v>1</v>
      </c>
      <c r="N3152" t="s">
        <v>8299</v>
      </c>
      <c r="O3152">
        <f>ROUND(E3152/D3152*100,0)</f>
        <v>224</v>
      </c>
      <c r="P3152">
        <f>IFERROR(ROUND(E3152/L3152,2),0)</f>
        <v>58.93</v>
      </c>
      <c r="Q3152" s="10" t="s">
        <v>8317</v>
      </c>
      <c r="R3152" t="s">
        <v>8353</v>
      </c>
      <c r="S3152" s="15">
        <f>(((I3152/60)/60)/24)+DATE(1970,1,1)</f>
        <v>42809</v>
      </c>
    </row>
    <row r="3153" spans="1:19" ht="60" x14ac:dyDescent="0.25">
      <c r="A3153">
        <v>2624</v>
      </c>
      <c r="B3153" s="3" t="s">
        <v>2624</v>
      </c>
      <c r="C3153" s="3" t="s">
        <v>6734</v>
      </c>
      <c r="D3153" s="6">
        <v>8000</v>
      </c>
      <c r="E3153" s="8">
        <v>110353.65</v>
      </c>
      <c r="F3153" t="s">
        <v>8218</v>
      </c>
      <c r="G3153" t="s">
        <v>8223</v>
      </c>
      <c r="H3153" t="s">
        <v>8245</v>
      </c>
      <c r="I3153">
        <v>1347530822</v>
      </c>
      <c r="J3153">
        <v>1345716422</v>
      </c>
      <c r="K3153" t="b">
        <v>0</v>
      </c>
      <c r="L3153">
        <v>3468</v>
      </c>
      <c r="M3153" t="b">
        <v>1</v>
      </c>
      <c r="N3153" t="s">
        <v>8299</v>
      </c>
      <c r="O3153">
        <f>ROUND(E3153/D3153*100,0)</f>
        <v>1379</v>
      </c>
      <c r="P3153">
        <f>IFERROR(ROUND(E3153/L3153,2),0)</f>
        <v>31.82</v>
      </c>
      <c r="Q3153" s="10" t="s">
        <v>8317</v>
      </c>
      <c r="R3153" t="s">
        <v>8353</v>
      </c>
      <c r="S3153" s="15">
        <f>(((I3153/60)/60)/24)+DATE(1970,1,1)</f>
        <v>41165.42155092593</v>
      </c>
    </row>
    <row r="3154" spans="1:19" ht="45" x14ac:dyDescent="0.25">
      <c r="A3154">
        <v>2707</v>
      </c>
      <c r="B3154" s="3" t="s">
        <v>2707</v>
      </c>
      <c r="C3154" s="3" t="s">
        <v>6817</v>
      </c>
      <c r="D3154" s="6">
        <v>8000</v>
      </c>
      <c r="E3154" s="8">
        <v>28067.57</v>
      </c>
      <c r="F3154" t="s">
        <v>8218</v>
      </c>
      <c r="G3154" t="s">
        <v>8223</v>
      </c>
      <c r="H3154" t="s">
        <v>8245</v>
      </c>
      <c r="I3154">
        <v>1369637940</v>
      </c>
      <c r="J3154">
        <v>1367088443</v>
      </c>
      <c r="K3154" t="b">
        <v>1</v>
      </c>
      <c r="L3154">
        <v>394</v>
      </c>
      <c r="M3154" t="b">
        <v>1</v>
      </c>
      <c r="N3154" t="s">
        <v>8301</v>
      </c>
      <c r="O3154">
        <f>ROUND(E3154/D3154*100,0)</f>
        <v>351</v>
      </c>
      <c r="P3154">
        <f>IFERROR(ROUND(E3154/L3154,2),0)</f>
        <v>71.239999999999995</v>
      </c>
      <c r="Q3154" s="10" t="s">
        <v>8315</v>
      </c>
      <c r="R3154" t="s">
        <v>8355</v>
      </c>
      <c r="S3154" s="15">
        <f>(((I3154/60)/60)/24)+DATE(1970,1,1)</f>
        <v>41421.290972222225</v>
      </c>
    </row>
    <row r="3155" spans="1:19" ht="75" x14ac:dyDescent="0.25">
      <c r="A3155">
        <v>2736</v>
      </c>
      <c r="B3155" s="3" t="s">
        <v>2736</v>
      </c>
      <c r="C3155" s="3" t="s">
        <v>6846</v>
      </c>
      <c r="D3155" s="6">
        <v>8000</v>
      </c>
      <c r="E3155" s="8">
        <v>9832</v>
      </c>
      <c r="F3155" t="s">
        <v>8218</v>
      </c>
      <c r="G3155" t="s">
        <v>8228</v>
      </c>
      <c r="H3155" t="s">
        <v>8250</v>
      </c>
      <c r="I3155">
        <v>1398268773</v>
      </c>
      <c r="J3155">
        <v>1395676773</v>
      </c>
      <c r="K3155" t="b">
        <v>0</v>
      </c>
      <c r="L3155">
        <v>58</v>
      </c>
      <c r="M3155" t="b">
        <v>1</v>
      </c>
      <c r="N3155" t="s">
        <v>8293</v>
      </c>
      <c r="O3155">
        <f>ROUND(E3155/D3155*100,0)</f>
        <v>123</v>
      </c>
      <c r="P3155">
        <f>IFERROR(ROUND(E3155/L3155,2),0)</f>
        <v>169.52</v>
      </c>
      <c r="Q3155" s="10" t="s">
        <v>8317</v>
      </c>
      <c r="R3155" t="s">
        <v>8347</v>
      </c>
      <c r="S3155" s="15">
        <f>(((I3155/60)/60)/24)+DATE(1970,1,1)</f>
        <v>41752.666354166664</v>
      </c>
    </row>
    <row r="3156" spans="1:19" ht="45" x14ac:dyDescent="0.25">
      <c r="A3156">
        <v>2797</v>
      </c>
      <c r="B3156" s="3" t="s">
        <v>2797</v>
      </c>
      <c r="C3156" s="3" t="s">
        <v>6907</v>
      </c>
      <c r="D3156" s="6">
        <v>8000</v>
      </c>
      <c r="E3156" s="8">
        <v>8211.61</v>
      </c>
      <c r="F3156" t="s">
        <v>8218</v>
      </c>
      <c r="G3156" t="s">
        <v>8224</v>
      </c>
      <c r="H3156" t="s">
        <v>8246</v>
      </c>
      <c r="I3156">
        <v>1404858840</v>
      </c>
      <c r="J3156">
        <v>1402266840</v>
      </c>
      <c r="K3156" t="b">
        <v>0</v>
      </c>
      <c r="L3156">
        <v>94</v>
      </c>
      <c r="M3156" t="b">
        <v>1</v>
      </c>
      <c r="N3156" t="s">
        <v>8269</v>
      </c>
      <c r="O3156">
        <f>ROUND(E3156/D3156*100,0)</f>
        <v>103</v>
      </c>
      <c r="P3156">
        <f>IFERROR(ROUND(E3156/L3156,2),0)</f>
        <v>87.36</v>
      </c>
      <c r="Q3156" s="10" t="s">
        <v>8315</v>
      </c>
      <c r="R3156" t="s">
        <v>8316</v>
      </c>
      <c r="S3156" s="15">
        <f>(((I3156/60)/60)/24)+DATE(1970,1,1)</f>
        <v>41828.94027777778</v>
      </c>
    </row>
    <row r="3157" spans="1:19" ht="60" x14ac:dyDescent="0.25">
      <c r="A3157">
        <v>2929</v>
      </c>
      <c r="B3157" s="3" t="s">
        <v>2929</v>
      </c>
      <c r="C3157" s="3" t="s">
        <v>7039</v>
      </c>
      <c r="D3157" s="6">
        <v>8000</v>
      </c>
      <c r="E3157" s="8">
        <v>8165.55</v>
      </c>
      <c r="F3157" t="s">
        <v>8218</v>
      </c>
      <c r="G3157" t="s">
        <v>8223</v>
      </c>
      <c r="H3157" t="s">
        <v>8245</v>
      </c>
      <c r="I3157">
        <v>1401024758</v>
      </c>
      <c r="J3157">
        <v>1398432758</v>
      </c>
      <c r="K3157" t="b">
        <v>0</v>
      </c>
      <c r="L3157">
        <v>32</v>
      </c>
      <c r="M3157" t="b">
        <v>1</v>
      </c>
      <c r="N3157" t="s">
        <v>8303</v>
      </c>
      <c r="O3157">
        <f>ROUND(E3157/D3157*100,0)</f>
        <v>102</v>
      </c>
      <c r="P3157">
        <f>IFERROR(ROUND(E3157/L3157,2),0)</f>
        <v>255.17</v>
      </c>
      <c r="Q3157" s="10" t="s">
        <v>8315</v>
      </c>
      <c r="R3157" t="s">
        <v>8357</v>
      </c>
      <c r="S3157" s="15">
        <f>(((I3157/60)/60)/24)+DATE(1970,1,1)</f>
        <v>41784.564328703702</v>
      </c>
    </row>
    <row r="3158" spans="1:19" ht="60" x14ac:dyDescent="0.25">
      <c r="A3158">
        <v>2939</v>
      </c>
      <c r="B3158" s="3" t="s">
        <v>2939</v>
      </c>
      <c r="C3158" s="3" t="s">
        <v>7049</v>
      </c>
      <c r="D3158" s="6">
        <v>8000</v>
      </c>
      <c r="E3158" s="8">
        <v>8230</v>
      </c>
      <c r="F3158" t="s">
        <v>8218</v>
      </c>
      <c r="G3158" t="s">
        <v>8223</v>
      </c>
      <c r="H3158" t="s">
        <v>8245</v>
      </c>
      <c r="I3158">
        <v>1409187600</v>
      </c>
      <c r="J3158">
        <v>1406316312</v>
      </c>
      <c r="K3158" t="b">
        <v>0</v>
      </c>
      <c r="L3158">
        <v>25</v>
      </c>
      <c r="M3158" t="b">
        <v>1</v>
      </c>
      <c r="N3158" t="s">
        <v>8303</v>
      </c>
      <c r="O3158">
        <f>ROUND(E3158/D3158*100,0)</f>
        <v>103</v>
      </c>
      <c r="P3158">
        <f>IFERROR(ROUND(E3158/L3158,2),0)</f>
        <v>329.2</v>
      </c>
      <c r="Q3158" s="10" t="s">
        <v>8315</v>
      </c>
      <c r="R3158" t="s">
        <v>8357</v>
      </c>
      <c r="S3158" s="15">
        <f>(((I3158/60)/60)/24)+DATE(1970,1,1)</f>
        <v>41879.041666666664</v>
      </c>
    </row>
    <row r="3159" spans="1:19" ht="60" x14ac:dyDescent="0.25">
      <c r="A3159">
        <v>2975</v>
      </c>
      <c r="B3159" s="3" t="s">
        <v>2975</v>
      </c>
      <c r="C3159" s="3" t="s">
        <v>7085</v>
      </c>
      <c r="D3159" s="6">
        <v>8000</v>
      </c>
      <c r="E3159" s="8">
        <v>8010</v>
      </c>
      <c r="F3159" t="s">
        <v>8218</v>
      </c>
      <c r="G3159" t="s">
        <v>8223</v>
      </c>
      <c r="H3159" t="s">
        <v>8245</v>
      </c>
      <c r="I3159">
        <v>1417057200</v>
      </c>
      <c r="J3159">
        <v>1414599886</v>
      </c>
      <c r="K3159" t="b">
        <v>0</v>
      </c>
      <c r="L3159">
        <v>113</v>
      </c>
      <c r="M3159" t="b">
        <v>1</v>
      </c>
      <c r="N3159" t="s">
        <v>8269</v>
      </c>
      <c r="O3159">
        <f>ROUND(E3159/D3159*100,0)</f>
        <v>100</v>
      </c>
      <c r="P3159">
        <f>IFERROR(ROUND(E3159/L3159,2),0)</f>
        <v>70.88</v>
      </c>
      <c r="Q3159" s="10" t="s">
        <v>8315</v>
      </c>
      <c r="R3159" t="s">
        <v>8316</v>
      </c>
      <c r="S3159" s="15">
        <f>(((I3159/60)/60)/24)+DATE(1970,1,1)</f>
        <v>41970.125</v>
      </c>
    </row>
    <row r="3160" spans="1:19" ht="45" x14ac:dyDescent="0.25">
      <c r="A3160">
        <v>3006</v>
      </c>
      <c r="B3160" s="3" t="s">
        <v>3006</v>
      </c>
      <c r="C3160" s="3" t="s">
        <v>7116</v>
      </c>
      <c r="D3160" s="6">
        <v>8000</v>
      </c>
      <c r="E3160" s="8">
        <v>8620</v>
      </c>
      <c r="F3160" t="s">
        <v>8218</v>
      </c>
      <c r="G3160" t="s">
        <v>8228</v>
      </c>
      <c r="H3160" t="s">
        <v>8250</v>
      </c>
      <c r="I3160">
        <v>1418580591</v>
      </c>
      <c r="J3160">
        <v>1415988591</v>
      </c>
      <c r="K3160" t="b">
        <v>0</v>
      </c>
      <c r="L3160">
        <v>97</v>
      </c>
      <c r="M3160" t="b">
        <v>1</v>
      </c>
      <c r="N3160" t="s">
        <v>8301</v>
      </c>
      <c r="O3160">
        <f>ROUND(E3160/D3160*100,0)</f>
        <v>108</v>
      </c>
      <c r="P3160">
        <f>IFERROR(ROUND(E3160/L3160,2),0)</f>
        <v>88.87</v>
      </c>
      <c r="Q3160" s="10" t="s">
        <v>8315</v>
      </c>
      <c r="R3160" t="s">
        <v>8355</v>
      </c>
      <c r="S3160" s="15">
        <f>(((I3160/60)/60)/24)+DATE(1970,1,1)</f>
        <v>41987.756840277783</v>
      </c>
    </row>
    <row r="3161" spans="1:19" ht="30" x14ac:dyDescent="0.25">
      <c r="A3161">
        <v>3169</v>
      </c>
      <c r="B3161" s="3" t="s">
        <v>3169</v>
      </c>
      <c r="C3161" s="3" t="s">
        <v>7279</v>
      </c>
      <c r="D3161" s="6">
        <v>8000</v>
      </c>
      <c r="E3161" s="8">
        <v>8241</v>
      </c>
      <c r="F3161" t="s">
        <v>8218</v>
      </c>
      <c r="G3161" t="s">
        <v>8223</v>
      </c>
      <c r="H3161" t="s">
        <v>8245</v>
      </c>
      <c r="I3161">
        <v>1386910740</v>
      </c>
      <c r="J3161">
        <v>1384364561</v>
      </c>
      <c r="K3161" t="b">
        <v>1</v>
      </c>
      <c r="L3161">
        <v>82</v>
      </c>
      <c r="M3161" t="b">
        <v>1</v>
      </c>
      <c r="N3161" t="s">
        <v>8269</v>
      </c>
      <c r="O3161">
        <f>ROUND(E3161/D3161*100,0)</f>
        <v>103</v>
      </c>
      <c r="P3161">
        <f>IFERROR(ROUND(E3161/L3161,2),0)</f>
        <v>100.5</v>
      </c>
      <c r="Q3161" s="10" t="s">
        <v>8315</v>
      </c>
      <c r="R3161" t="s">
        <v>8316</v>
      </c>
      <c r="S3161" s="15">
        <f>(((I3161/60)/60)/24)+DATE(1970,1,1)</f>
        <v>41621.207638888889</v>
      </c>
    </row>
    <row r="3162" spans="1:19" ht="45" x14ac:dyDescent="0.25">
      <c r="A3162">
        <v>3243</v>
      </c>
      <c r="B3162" s="3" t="s">
        <v>3243</v>
      </c>
      <c r="C3162" s="3" t="s">
        <v>7353</v>
      </c>
      <c r="D3162" s="6">
        <v>8000</v>
      </c>
      <c r="E3162" s="8">
        <v>8227</v>
      </c>
      <c r="F3162" t="s">
        <v>8218</v>
      </c>
      <c r="G3162" t="s">
        <v>8223</v>
      </c>
      <c r="H3162" t="s">
        <v>8245</v>
      </c>
      <c r="I3162">
        <v>1444348800</v>
      </c>
      <c r="J3162">
        <v>1442283562</v>
      </c>
      <c r="K3162" t="b">
        <v>1</v>
      </c>
      <c r="L3162">
        <v>71</v>
      </c>
      <c r="M3162" t="b">
        <v>1</v>
      </c>
      <c r="N3162" t="s">
        <v>8269</v>
      </c>
      <c r="O3162">
        <f>ROUND(E3162/D3162*100,0)</f>
        <v>103</v>
      </c>
      <c r="P3162">
        <f>IFERROR(ROUND(E3162/L3162,2),0)</f>
        <v>115.87</v>
      </c>
      <c r="Q3162" s="10" t="s">
        <v>8315</v>
      </c>
      <c r="R3162" t="s">
        <v>8316</v>
      </c>
      <c r="S3162" s="15">
        <f>(((I3162/60)/60)/24)+DATE(1970,1,1)</f>
        <v>42286</v>
      </c>
    </row>
    <row r="3163" spans="1:19" ht="45" x14ac:dyDescent="0.25">
      <c r="A3163">
        <v>3269</v>
      </c>
      <c r="B3163" s="3" t="s">
        <v>3269</v>
      </c>
      <c r="C3163" s="3" t="s">
        <v>7379</v>
      </c>
      <c r="D3163" s="6">
        <v>8000</v>
      </c>
      <c r="E3163" s="8">
        <v>8120</v>
      </c>
      <c r="F3163" t="s">
        <v>8218</v>
      </c>
      <c r="G3163" t="s">
        <v>8224</v>
      </c>
      <c r="H3163" t="s">
        <v>8246</v>
      </c>
      <c r="I3163">
        <v>1434452400</v>
      </c>
      <c r="J3163">
        <v>1431509397</v>
      </c>
      <c r="K3163" t="b">
        <v>1</v>
      </c>
      <c r="L3163">
        <v>70</v>
      </c>
      <c r="M3163" t="b">
        <v>1</v>
      </c>
      <c r="N3163" t="s">
        <v>8269</v>
      </c>
      <c r="O3163">
        <f>ROUND(E3163/D3163*100,0)</f>
        <v>102</v>
      </c>
      <c r="P3163">
        <f>IFERROR(ROUND(E3163/L3163,2),0)</f>
        <v>116</v>
      </c>
      <c r="Q3163" s="10" t="s">
        <v>8315</v>
      </c>
      <c r="R3163" t="s">
        <v>8316</v>
      </c>
      <c r="S3163" s="15">
        <f>(((I3163/60)/60)/24)+DATE(1970,1,1)</f>
        <v>42171.458333333328</v>
      </c>
    </row>
    <row r="3164" spans="1:19" ht="60" x14ac:dyDescent="0.25">
      <c r="A3164">
        <v>3326</v>
      </c>
      <c r="B3164" s="3" t="s">
        <v>3326</v>
      </c>
      <c r="C3164" s="3" t="s">
        <v>7436</v>
      </c>
      <c r="D3164" s="6">
        <v>8000</v>
      </c>
      <c r="E3164" s="8">
        <v>8110</v>
      </c>
      <c r="F3164" t="s">
        <v>8218</v>
      </c>
      <c r="G3164" t="s">
        <v>8223</v>
      </c>
      <c r="H3164" t="s">
        <v>8245</v>
      </c>
      <c r="I3164">
        <v>1425830905</v>
      </c>
      <c r="J3164">
        <v>1423242505</v>
      </c>
      <c r="K3164" t="b">
        <v>0</v>
      </c>
      <c r="L3164">
        <v>57</v>
      </c>
      <c r="M3164" t="b">
        <v>1</v>
      </c>
      <c r="N3164" t="s">
        <v>8269</v>
      </c>
      <c r="O3164">
        <f>ROUND(E3164/D3164*100,0)</f>
        <v>101</v>
      </c>
      <c r="P3164">
        <f>IFERROR(ROUND(E3164/L3164,2),0)</f>
        <v>142.28</v>
      </c>
      <c r="Q3164" s="10" t="s">
        <v>8315</v>
      </c>
      <c r="R3164" t="s">
        <v>8316</v>
      </c>
      <c r="S3164" s="15">
        <f>(((I3164/60)/60)/24)+DATE(1970,1,1)</f>
        <v>42071.67251157407</v>
      </c>
    </row>
    <row r="3165" spans="1:19" ht="45" x14ac:dyDescent="0.25">
      <c r="A3165">
        <v>3339</v>
      </c>
      <c r="B3165" s="3" t="s">
        <v>3339</v>
      </c>
      <c r="C3165" s="3" t="s">
        <v>7449</v>
      </c>
      <c r="D3165" s="6">
        <v>8000</v>
      </c>
      <c r="E3165" s="8">
        <v>8348</v>
      </c>
      <c r="F3165" t="s">
        <v>8218</v>
      </c>
      <c r="G3165" t="s">
        <v>8223</v>
      </c>
      <c r="H3165" t="s">
        <v>8245</v>
      </c>
      <c r="I3165">
        <v>1469721518</v>
      </c>
      <c r="J3165">
        <v>1467129518</v>
      </c>
      <c r="K3165" t="b">
        <v>0</v>
      </c>
      <c r="L3165">
        <v>47</v>
      </c>
      <c r="M3165" t="b">
        <v>1</v>
      </c>
      <c r="N3165" t="s">
        <v>8269</v>
      </c>
      <c r="O3165">
        <f>ROUND(E3165/D3165*100,0)</f>
        <v>104</v>
      </c>
      <c r="P3165">
        <f>IFERROR(ROUND(E3165/L3165,2),0)</f>
        <v>177.62</v>
      </c>
      <c r="Q3165" s="10" t="s">
        <v>8315</v>
      </c>
      <c r="R3165" t="s">
        <v>8316</v>
      </c>
      <c r="S3165" s="15">
        <f>(((I3165/60)/60)/24)+DATE(1970,1,1)</f>
        <v>42579.665717592594</v>
      </c>
    </row>
    <row r="3166" spans="1:19" ht="60" x14ac:dyDescent="0.25">
      <c r="A3166">
        <v>3376</v>
      </c>
      <c r="B3166" s="3" t="s">
        <v>3375</v>
      </c>
      <c r="C3166" s="3" t="s">
        <v>7486</v>
      </c>
      <c r="D3166" s="6">
        <v>8000</v>
      </c>
      <c r="E3166" s="8">
        <v>8001</v>
      </c>
      <c r="F3166" t="s">
        <v>8218</v>
      </c>
      <c r="G3166" t="s">
        <v>8223</v>
      </c>
      <c r="H3166" t="s">
        <v>8245</v>
      </c>
      <c r="I3166">
        <v>1429976994</v>
      </c>
      <c r="J3166">
        <v>1424796594</v>
      </c>
      <c r="K3166" t="b">
        <v>0</v>
      </c>
      <c r="L3166">
        <v>19</v>
      </c>
      <c r="M3166" t="b">
        <v>1</v>
      </c>
      <c r="N3166" t="s">
        <v>8269</v>
      </c>
      <c r="O3166">
        <f>ROUND(E3166/D3166*100,0)</f>
        <v>100</v>
      </c>
      <c r="P3166">
        <f>IFERROR(ROUND(E3166/L3166,2),0)</f>
        <v>421.11</v>
      </c>
      <c r="Q3166" s="10" t="s">
        <v>8315</v>
      </c>
      <c r="R3166" t="s">
        <v>8316</v>
      </c>
      <c r="S3166" s="15">
        <f>(((I3166/60)/60)/24)+DATE(1970,1,1)</f>
        <v>42119.659652777773</v>
      </c>
    </row>
    <row r="3167" spans="1:19" ht="60" x14ac:dyDescent="0.25">
      <c r="A3167">
        <v>3377</v>
      </c>
      <c r="B3167" s="3" t="s">
        <v>3376</v>
      </c>
      <c r="C3167" s="3" t="s">
        <v>7487</v>
      </c>
      <c r="D3167" s="6">
        <v>8000</v>
      </c>
      <c r="E3167" s="8">
        <v>8084</v>
      </c>
      <c r="F3167" t="s">
        <v>8218</v>
      </c>
      <c r="G3167" t="s">
        <v>8224</v>
      </c>
      <c r="H3167" t="s">
        <v>8246</v>
      </c>
      <c r="I3167">
        <v>1426870560</v>
      </c>
      <c r="J3167">
        <v>1424280899</v>
      </c>
      <c r="K3167" t="b">
        <v>0</v>
      </c>
      <c r="L3167">
        <v>77</v>
      </c>
      <c r="M3167" t="b">
        <v>1</v>
      </c>
      <c r="N3167" t="s">
        <v>8269</v>
      </c>
      <c r="O3167">
        <f>ROUND(E3167/D3167*100,0)</f>
        <v>101</v>
      </c>
      <c r="P3167">
        <f>IFERROR(ROUND(E3167/L3167,2),0)</f>
        <v>104.99</v>
      </c>
      <c r="Q3167" s="10" t="s">
        <v>8315</v>
      </c>
      <c r="R3167" t="s">
        <v>8316</v>
      </c>
      <c r="S3167" s="15">
        <f>(((I3167/60)/60)/24)+DATE(1970,1,1)</f>
        <v>42083.705555555556</v>
      </c>
    </row>
    <row r="3168" spans="1:19" ht="60" x14ac:dyDescent="0.25">
      <c r="A3168">
        <v>3662</v>
      </c>
      <c r="B3168" s="3" t="s">
        <v>3659</v>
      </c>
      <c r="C3168" s="3" t="s">
        <v>7772</v>
      </c>
      <c r="D3168" s="6">
        <v>8000</v>
      </c>
      <c r="E3168" s="8">
        <v>8114</v>
      </c>
      <c r="F3168" t="s">
        <v>8218</v>
      </c>
      <c r="G3168" t="s">
        <v>8228</v>
      </c>
      <c r="H3168" t="s">
        <v>8250</v>
      </c>
      <c r="I3168">
        <v>1427775414</v>
      </c>
      <c r="J3168">
        <v>1425187014</v>
      </c>
      <c r="K3168" t="b">
        <v>0</v>
      </c>
      <c r="L3168">
        <v>40</v>
      </c>
      <c r="M3168" t="b">
        <v>1</v>
      </c>
      <c r="N3168" t="s">
        <v>8269</v>
      </c>
      <c r="O3168">
        <f>ROUND(E3168/D3168*100,0)</f>
        <v>101</v>
      </c>
      <c r="P3168">
        <f>IFERROR(ROUND(E3168/L3168,2),0)</f>
        <v>202.85</v>
      </c>
      <c r="Q3168" s="10" t="s">
        <v>8315</v>
      </c>
      <c r="R3168" t="s">
        <v>8316</v>
      </c>
      <c r="S3168" s="15">
        <f>(((I3168/60)/60)/24)+DATE(1970,1,1)</f>
        <v>42094.178402777776</v>
      </c>
    </row>
    <row r="3169" spans="1:19" ht="60" x14ac:dyDescent="0.25">
      <c r="A3169">
        <v>3776</v>
      </c>
      <c r="B3169" s="3" t="s">
        <v>3773</v>
      </c>
      <c r="C3169" s="3" t="s">
        <v>7886</v>
      </c>
      <c r="D3169" s="6">
        <v>8000</v>
      </c>
      <c r="E3169" s="8">
        <v>8537</v>
      </c>
      <c r="F3169" t="s">
        <v>8218</v>
      </c>
      <c r="G3169" t="s">
        <v>8223</v>
      </c>
      <c r="H3169" t="s">
        <v>8245</v>
      </c>
      <c r="I3169">
        <v>1406854800</v>
      </c>
      <c r="J3169">
        <v>1403599778</v>
      </c>
      <c r="K3169" t="b">
        <v>0</v>
      </c>
      <c r="L3169">
        <v>94</v>
      </c>
      <c r="M3169" t="b">
        <v>1</v>
      </c>
      <c r="N3169" t="s">
        <v>8303</v>
      </c>
      <c r="O3169">
        <f>ROUND(E3169/D3169*100,0)</f>
        <v>107</v>
      </c>
      <c r="P3169">
        <f>IFERROR(ROUND(E3169/L3169,2),0)</f>
        <v>90.82</v>
      </c>
      <c r="Q3169" s="10" t="s">
        <v>8315</v>
      </c>
      <c r="R3169" t="s">
        <v>8357</v>
      </c>
      <c r="S3169" s="15">
        <f>(((I3169/60)/60)/24)+DATE(1970,1,1)</f>
        <v>41852.041666666664</v>
      </c>
    </row>
    <row r="3170" spans="1:19" ht="60" x14ac:dyDescent="0.25">
      <c r="A3170">
        <v>2229</v>
      </c>
      <c r="B3170" s="3" t="s">
        <v>2230</v>
      </c>
      <c r="C3170" s="3" t="s">
        <v>6339</v>
      </c>
      <c r="D3170" s="6">
        <v>8012</v>
      </c>
      <c r="E3170" s="8">
        <v>13704.33</v>
      </c>
      <c r="F3170" t="s">
        <v>8218</v>
      </c>
      <c r="G3170" t="s">
        <v>8223</v>
      </c>
      <c r="H3170" t="s">
        <v>8245</v>
      </c>
      <c r="I3170">
        <v>1378180800</v>
      </c>
      <c r="J3170">
        <v>1375113391</v>
      </c>
      <c r="K3170" t="b">
        <v>0</v>
      </c>
      <c r="L3170">
        <v>539</v>
      </c>
      <c r="M3170" t="b">
        <v>1</v>
      </c>
      <c r="N3170" t="s">
        <v>8295</v>
      </c>
      <c r="O3170">
        <f>ROUND(E3170/D3170*100,0)</f>
        <v>171</v>
      </c>
      <c r="P3170">
        <f>IFERROR(ROUND(E3170/L3170,2),0)</f>
        <v>25.43</v>
      </c>
      <c r="Q3170" s="10" t="s">
        <v>8331</v>
      </c>
      <c r="R3170" t="s">
        <v>8349</v>
      </c>
      <c r="S3170" s="15">
        <f>(((I3170/60)/60)/24)+DATE(1970,1,1)</f>
        <v>41520.166666666664</v>
      </c>
    </row>
    <row r="3171" spans="1:19" ht="60" x14ac:dyDescent="0.25">
      <c r="A3171">
        <v>721</v>
      </c>
      <c r="B3171" s="3" t="s">
        <v>722</v>
      </c>
      <c r="C3171" s="3" t="s">
        <v>4831</v>
      </c>
      <c r="D3171" s="6">
        <v>8200</v>
      </c>
      <c r="E3171" s="8">
        <v>10013</v>
      </c>
      <c r="F3171" t="s">
        <v>8218</v>
      </c>
      <c r="G3171" t="s">
        <v>8223</v>
      </c>
      <c r="H3171" t="s">
        <v>8245</v>
      </c>
      <c r="I3171">
        <v>1406900607</v>
      </c>
      <c r="J3171">
        <v>1403012607</v>
      </c>
      <c r="K3171" t="b">
        <v>0</v>
      </c>
      <c r="L3171">
        <v>119</v>
      </c>
      <c r="M3171" t="b">
        <v>1</v>
      </c>
      <c r="N3171" t="s">
        <v>8272</v>
      </c>
      <c r="O3171">
        <f>ROUND(E3171/D3171*100,0)</f>
        <v>122</v>
      </c>
      <c r="P3171">
        <f>IFERROR(ROUND(E3171/L3171,2),0)</f>
        <v>84.14</v>
      </c>
      <c r="Q3171" s="10" t="s">
        <v>8320</v>
      </c>
      <c r="R3171" t="s">
        <v>8321</v>
      </c>
      <c r="S3171" s="15">
        <f>(((I3171/60)/60)/24)+DATE(1970,1,1)</f>
        <v>41852.571840277778</v>
      </c>
    </row>
    <row r="3172" spans="1:19" ht="30" x14ac:dyDescent="0.25">
      <c r="A3172">
        <v>3041</v>
      </c>
      <c r="B3172" s="3" t="s">
        <v>3041</v>
      </c>
      <c r="C3172" s="3" t="s">
        <v>7151</v>
      </c>
      <c r="D3172" s="6">
        <v>8300</v>
      </c>
      <c r="E3172" s="8">
        <v>9170</v>
      </c>
      <c r="F3172" t="s">
        <v>8218</v>
      </c>
      <c r="G3172" t="s">
        <v>8223</v>
      </c>
      <c r="H3172" t="s">
        <v>8245</v>
      </c>
      <c r="I3172">
        <v>1453323048</v>
      </c>
      <c r="J3172">
        <v>1450731048</v>
      </c>
      <c r="K3172" t="b">
        <v>0</v>
      </c>
      <c r="L3172">
        <v>95</v>
      </c>
      <c r="M3172" t="b">
        <v>1</v>
      </c>
      <c r="N3172" t="s">
        <v>8301</v>
      </c>
      <c r="O3172">
        <f>ROUND(E3172/D3172*100,0)</f>
        <v>110</v>
      </c>
      <c r="P3172">
        <f>IFERROR(ROUND(E3172/L3172,2),0)</f>
        <v>96.53</v>
      </c>
      <c r="Q3172" s="10" t="s">
        <v>8315</v>
      </c>
      <c r="R3172" t="s">
        <v>8355</v>
      </c>
      <c r="S3172" s="15">
        <f>(((I3172/60)/60)/24)+DATE(1970,1,1)</f>
        <v>42389.868611111116</v>
      </c>
    </row>
    <row r="3173" spans="1:19" ht="45" x14ac:dyDescent="0.25">
      <c r="A3173">
        <v>46</v>
      </c>
      <c r="B3173" s="3" t="s">
        <v>48</v>
      </c>
      <c r="C3173" s="3" t="s">
        <v>4157</v>
      </c>
      <c r="D3173" s="6">
        <v>8400</v>
      </c>
      <c r="E3173" s="8">
        <v>8750</v>
      </c>
      <c r="F3173" t="s">
        <v>8218</v>
      </c>
      <c r="G3173" t="s">
        <v>8225</v>
      </c>
      <c r="H3173" t="s">
        <v>8247</v>
      </c>
      <c r="I3173">
        <v>1450220974</v>
      </c>
      <c r="J3173">
        <v>1447628974</v>
      </c>
      <c r="K3173" t="b">
        <v>0</v>
      </c>
      <c r="L3173">
        <v>45</v>
      </c>
      <c r="M3173" t="b">
        <v>1</v>
      </c>
      <c r="N3173" t="s">
        <v>8263</v>
      </c>
      <c r="O3173">
        <f>ROUND(E3173/D3173*100,0)</f>
        <v>104</v>
      </c>
      <c r="P3173">
        <f>IFERROR(ROUND(E3173/L3173,2),0)</f>
        <v>194.44</v>
      </c>
      <c r="Q3173" s="10" t="s">
        <v>8308</v>
      </c>
      <c r="R3173" t="s">
        <v>8309</v>
      </c>
      <c r="S3173" s="15">
        <f>(((I3173/60)/60)/24)+DATE(1970,1,1)</f>
        <v>42353.964976851858</v>
      </c>
    </row>
    <row r="3174" spans="1:19" ht="15.75" x14ac:dyDescent="0.25">
      <c r="A3174">
        <v>3302</v>
      </c>
      <c r="B3174" s="3" t="s">
        <v>3302</v>
      </c>
      <c r="C3174" s="3" t="s">
        <v>7412</v>
      </c>
      <c r="D3174" s="6">
        <v>8400</v>
      </c>
      <c r="E3174" s="8">
        <v>8685</v>
      </c>
      <c r="F3174" t="s">
        <v>8218</v>
      </c>
      <c r="G3174" t="s">
        <v>8226</v>
      </c>
      <c r="H3174" t="s">
        <v>8248</v>
      </c>
      <c r="I3174">
        <v>1481099176</v>
      </c>
      <c r="J3174">
        <v>1478507176</v>
      </c>
      <c r="K3174" t="b">
        <v>0</v>
      </c>
      <c r="L3174">
        <v>50</v>
      </c>
      <c r="M3174" t="b">
        <v>1</v>
      </c>
      <c r="N3174" t="s">
        <v>8269</v>
      </c>
      <c r="O3174">
        <f>ROUND(E3174/D3174*100,0)</f>
        <v>103</v>
      </c>
      <c r="P3174">
        <f>IFERROR(ROUND(E3174/L3174,2),0)</f>
        <v>173.7</v>
      </c>
      <c r="Q3174" s="10" t="s">
        <v>8315</v>
      </c>
      <c r="R3174" t="s">
        <v>8316</v>
      </c>
      <c r="S3174" s="15">
        <f>(((I3174/60)/60)/24)+DATE(1970,1,1)</f>
        <v>42711.35157407407</v>
      </c>
    </row>
    <row r="3175" spans="1:19" ht="60" x14ac:dyDescent="0.25">
      <c r="A3175">
        <v>0</v>
      </c>
      <c r="B3175" s="3" t="s">
        <v>2</v>
      </c>
      <c r="C3175" s="3" t="s">
        <v>4111</v>
      </c>
      <c r="D3175" s="6">
        <v>8500</v>
      </c>
      <c r="E3175" s="8">
        <v>11633</v>
      </c>
      <c r="F3175" t="s">
        <v>8218</v>
      </c>
      <c r="G3175" t="s">
        <v>8223</v>
      </c>
      <c r="H3175" t="s">
        <v>8245</v>
      </c>
      <c r="I3175">
        <v>1437620400</v>
      </c>
      <c r="J3175">
        <v>1434931811</v>
      </c>
      <c r="K3175" t="b">
        <v>0</v>
      </c>
      <c r="L3175">
        <v>182</v>
      </c>
      <c r="M3175" t="b">
        <v>1</v>
      </c>
      <c r="N3175" t="s">
        <v>8263</v>
      </c>
      <c r="O3175">
        <f>ROUND(E3175/D3175*100,0)</f>
        <v>137</v>
      </c>
      <c r="P3175">
        <f>IFERROR(ROUND(E3175/L3175,2),0)</f>
        <v>63.92</v>
      </c>
      <c r="Q3175" s="10" t="s">
        <v>8308</v>
      </c>
      <c r="R3175" t="s">
        <v>8309</v>
      </c>
      <c r="S3175" s="15">
        <f>(((I3175/60)/60)/24)+DATE(1970,1,1)</f>
        <v>42208.125</v>
      </c>
    </row>
    <row r="3176" spans="1:19" ht="45" x14ac:dyDescent="0.25">
      <c r="A3176">
        <v>324</v>
      </c>
      <c r="B3176" s="3" t="s">
        <v>325</v>
      </c>
      <c r="C3176" s="3" t="s">
        <v>4434</v>
      </c>
      <c r="D3176" s="6">
        <v>8500</v>
      </c>
      <c r="E3176" s="8">
        <v>8636</v>
      </c>
      <c r="F3176" t="s">
        <v>8218</v>
      </c>
      <c r="G3176" t="s">
        <v>8223</v>
      </c>
      <c r="H3176" t="s">
        <v>8245</v>
      </c>
      <c r="I3176">
        <v>1438441308</v>
      </c>
      <c r="J3176">
        <v>1435590108</v>
      </c>
      <c r="K3176" t="b">
        <v>1</v>
      </c>
      <c r="L3176">
        <v>82</v>
      </c>
      <c r="M3176" t="b">
        <v>1</v>
      </c>
      <c r="N3176" t="s">
        <v>8267</v>
      </c>
      <c r="O3176">
        <f>ROUND(E3176/D3176*100,0)</f>
        <v>102</v>
      </c>
      <c r="P3176">
        <f>IFERROR(ROUND(E3176/L3176,2),0)</f>
        <v>105.32</v>
      </c>
      <c r="Q3176" s="10" t="s">
        <v>8308</v>
      </c>
      <c r="R3176" t="s">
        <v>8313</v>
      </c>
      <c r="S3176" s="15">
        <f>(((I3176/60)/60)/24)+DATE(1970,1,1)</f>
        <v>42217.626250000001</v>
      </c>
    </row>
    <row r="3177" spans="1:19" ht="60" x14ac:dyDescent="0.25">
      <c r="A3177">
        <v>335</v>
      </c>
      <c r="B3177" s="3" t="s">
        <v>336</v>
      </c>
      <c r="C3177" s="3" t="s">
        <v>4445</v>
      </c>
      <c r="D3177" s="6">
        <v>8500</v>
      </c>
      <c r="E3177" s="8">
        <v>8735</v>
      </c>
      <c r="F3177" t="s">
        <v>8218</v>
      </c>
      <c r="G3177" t="s">
        <v>8223</v>
      </c>
      <c r="H3177" t="s">
        <v>8245</v>
      </c>
      <c r="I3177">
        <v>1431122400</v>
      </c>
      <c r="J3177">
        <v>1428428515</v>
      </c>
      <c r="K3177" t="b">
        <v>1</v>
      </c>
      <c r="L3177">
        <v>80</v>
      </c>
      <c r="M3177" t="b">
        <v>1</v>
      </c>
      <c r="N3177" t="s">
        <v>8267</v>
      </c>
      <c r="O3177">
        <f>ROUND(E3177/D3177*100,0)</f>
        <v>103</v>
      </c>
      <c r="P3177">
        <f>IFERROR(ROUND(E3177/L3177,2),0)</f>
        <v>109.19</v>
      </c>
      <c r="Q3177" s="10" t="s">
        <v>8308</v>
      </c>
      <c r="R3177" t="s">
        <v>8313</v>
      </c>
      <c r="S3177" s="15">
        <f>(((I3177/60)/60)/24)+DATE(1970,1,1)</f>
        <v>42132.916666666672</v>
      </c>
    </row>
    <row r="3178" spans="1:19" ht="45" x14ac:dyDescent="0.25">
      <c r="A3178">
        <v>734</v>
      </c>
      <c r="B3178" s="3" t="s">
        <v>735</v>
      </c>
      <c r="C3178" s="3" t="s">
        <v>4844</v>
      </c>
      <c r="D3178" s="6">
        <v>8500</v>
      </c>
      <c r="E3178" s="8">
        <v>10670</v>
      </c>
      <c r="F3178" t="s">
        <v>8218</v>
      </c>
      <c r="G3178" t="s">
        <v>8228</v>
      </c>
      <c r="H3178" t="s">
        <v>8250</v>
      </c>
      <c r="I3178">
        <v>1431147600</v>
      </c>
      <c r="J3178">
        <v>1428465420</v>
      </c>
      <c r="K3178" t="b">
        <v>0</v>
      </c>
      <c r="L3178">
        <v>57</v>
      </c>
      <c r="M3178" t="b">
        <v>1</v>
      </c>
      <c r="N3178" t="s">
        <v>8272</v>
      </c>
      <c r="O3178">
        <f>ROUND(E3178/D3178*100,0)</f>
        <v>126</v>
      </c>
      <c r="P3178">
        <f>IFERROR(ROUND(E3178/L3178,2),0)</f>
        <v>187.19</v>
      </c>
      <c r="Q3178" s="10" t="s">
        <v>8320</v>
      </c>
      <c r="R3178" t="s">
        <v>8321</v>
      </c>
      <c r="S3178" s="15">
        <f>(((I3178/60)/60)/24)+DATE(1970,1,1)</f>
        <v>42133.208333333328</v>
      </c>
    </row>
    <row r="3179" spans="1:19" ht="60" x14ac:dyDescent="0.25">
      <c r="A3179">
        <v>1754</v>
      </c>
      <c r="B3179" s="3" t="s">
        <v>1755</v>
      </c>
      <c r="C3179" s="3" t="s">
        <v>5864</v>
      </c>
      <c r="D3179" s="6">
        <v>8500</v>
      </c>
      <c r="E3179" s="8">
        <v>9395</v>
      </c>
      <c r="F3179" t="s">
        <v>8218</v>
      </c>
      <c r="G3179" t="s">
        <v>8228</v>
      </c>
      <c r="H3179" t="s">
        <v>8250</v>
      </c>
      <c r="I3179">
        <v>1428091353</v>
      </c>
      <c r="J3179">
        <v>1425502953</v>
      </c>
      <c r="K3179" t="b">
        <v>0</v>
      </c>
      <c r="L3179">
        <v>90</v>
      </c>
      <c r="M3179" t="b">
        <v>1</v>
      </c>
      <c r="N3179" t="s">
        <v>8283</v>
      </c>
      <c r="O3179">
        <f>ROUND(E3179/D3179*100,0)</f>
        <v>111</v>
      </c>
      <c r="P3179">
        <f>IFERROR(ROUND(E3179/L3179,2),0)</f>
        <v>104.39</v>
      </c>
      <c r="Q3179" s="10" t="s">
        <v>8336</v>
      </c>
      <c r="R3179" t="s">
        <v>8337</v>
      </c>
      <c r="S3179" s="15">
        <f>(((I3179/60)/60)/24)+DATE(1970,1,1)</f>
        <v>42097.835104166668</v>
      </c>
    </row>
    <row r="3180" spans="1:19" ht="60" x14ac:dyDescent="0.25">
      <c r="A3180">
        <v>2230</v>
      </c>
      <c r="B3180" s="3" t="s">
        <v>2231</v>
      </c>
      <c r="C3180" s="3" t="s">
        <v>6340</v>
      </c>
      <c r="D3180" s="6">
        <v>8500</v>
      </c>
      <c r="E3180" s="8">
        <v>10706</v>
      </c>
      <c r="F3180" t="s">
        <v>8218</v>
      </c>
      <c r="G3180" t="s">
        <v>8223</v>
      </c>
      <c r="H3180" t="s">
        <v>8245</v>
      </c>
      <c r="I3180">
        <v>1398460127</v>
      </c>
      <c r="J3180">
        <v>1395868127</v>
      </c>
      <c r="K3180" t="b">
        <v>0</v>
      </c>
      <c r="L3180">
        <v>498</v>
      </c>
      <c r="M3180" t="b">
        <v>1</v>
      </c>
      <c r="N3180" t="s">
        <v>8295</v>
      </c>
      <c r="O3180">
        <f>ROUND(E3180/D3180*100,0)</f>
        <v>126</v>
      </c>
      <c r="P3180">
        <f>IFERROR(ROUND(E3180/L3180,2),0)</f>
        <v>21.5</v>
      </c>
      <c r="Q3180" s="10" t="s">
        <v>8331</v>
      </c>
      <c r="R3180" t="s">
        <v>8349</v>
      </c>
      <c r="S3180" s="15">
        <f>(((I3180/60)/60)/24)+DATE(1970,1,1)</f>
        <v>41754.881099537037</v>
      </c>
    </row>
    <row r="3181" spans="1:19" ht="45" x14ac:dyDescent="0.25">
      <c r="A3181">
        <v>2251</v>
      </c>
      <c r="B3181" s="3" t="s">
        <v>2252</v>
      </c>
      <c r="C3181" s="3" t="s">
        <v>6361</v>
      </c>
      <c r="D3181" s="6">
        <v>8500</v>
      </c>
      <c r="E3181" s="8">
        <v>11428.19</v>
      </c>
      <c r="F3181" t="s">
        <v>8218</v>
      </c>
      <c r="G3181" t="s">
        <v>8223</v>
      </c>
      <c r="H3181" t="s">
        <v>8245</v>
      </c>
      <c r="I3181">
        <v>1408177077</v>
      </c>
      <c r="J3181">
        <v>1406362677</v>
      </c>
      <c r="K3181" t="b">
        <v>0</v>
      </c>
      <c r="L3181">
        <v>480</v>
      </c>
      <c r="M3181" t="b">
        <v>1</v>
      </c>
      <c r="N3181" t="s">
        <v>8295</v>
      </c>
      <c r="O3181">
        <f>ROUND(E3181/D3181*100,0)</f>
        <v>134</v>
      </c>
      <c r="P3181">
        <f>IFERROR(ROUND(E3181/L3181,2),0)</f>
        <v>23.81</v>
      </c>
      <c r="Q3181" s="10" t="s">
        <v>8331</v>
      </c>
      <c r="R3181" t="s">
        <v>8349</v>
      </c>
      <c r="S3181" s="15">
        <f>(((I3181/60)/60)/24)+DATE(1970,1,1)</f>
        <v>41867.34579861111</v>
      </c>
    </row>
    <row r="3182" spans="1:19" ht="60" x14ac:dyDescent="0.25">
      <c r="A3182">
        <v>2277</v>
      </c>
      <c r="B3182" s="3" t="s">
        <v>2278</v>
      </c>
      <c r="C3182" s="3" t="s">
        <v>6387</v>
      </c>
      <c r="D3182" s="6">
        <v>8500</v>
      </c>
      <c r="E3182" s="8">
        <v>11992</v>
      </c>
      <c r="F3182" t="s">
        <v>8218</v>
      </c>
      <c r="G3182" t="s">
        <v>8223</v>
      </c>
      <c r="H3182" t="s">
        <v>8245</v>
      </c>
      <c r="I3182">
        <v>1330359423</v>
      </c>
      <c r="J3182">
        <v>1327767423</v>
      </c>
      <c r="K3182" t="b">
        <v>0</v>
      </c>
      <c r="L3182">
        <v>207</v>
      </c>
      <c r="M3182" t="b">
        <v>1</v>
      </c>
      <c r="N3182" t="s">
        <v>8295</v>
      </c>
      <c r="O3182">
        <f>ROUND(E3182/D3182*100,0)</f>
        <v>141</v>
      </c>
      <c r="P3182">
        <f>IFERROR(ROUND(E3182/L3182,2),0)</f>
        <v>57.93</v>
      </c>
      <c r="Q3182" s="10" t="s">
        <v>8331</v>
      </c>
      <c r="R3182" t="s">
        <v>8349</v>
      </c>
      <c r="S3182" s="15">
        <f>(((I3182/60)/60)/24)+DATE(1970,1,1)</f>
        <v>40966.678506944445</v>
      </c>
    </row>
    <row r="3183" spans="1:19" ht="60" x14ac:dyDescent="0.25">
      <c r="A3183">
        <v>2460</v>
      </c>
      <c r="B3183" s="3" t="s">
        <v>2461</v>
      </c>
      <c r="C3183" s="3" t="s">
        <v>6570</v>
      </c>
      <c r="D3183" s="6">
        <v>8500</v>
      </c>
      <c r="E3183" s="8">
        <v>8567</v>
      </c>
      <c r="F3183" t="s">
        <v>8218</v>
      </c>
      <c r="G3183" t="s">
        <v>8223</v>
      </c>
      <c r="H3183" t="s">
        <v>8245</v>
      </c>
      <c r="I3183">
        <v>1483417020</v>
      </c>
      <c r="J3183">
        <v>1480480167</v>
      </c>
      <c r="K3183" t="b">
        <v>0</v>
      </c>
      <c r="L3183">
        <v>68</v>
      </c>
      <c r="M3183" t="b">
        <v>1</v>
      </c>
      <c r="N3183" t="s">
        <v>8296</v>
      </c>
      <c r="O3183">
        <f>ROUND(E3183/D3183*100,0)</f>
        <v>101</v>
      </c>
      <c r="P3183">
        <f>IFERROR(ROUND(E3183/L3183,2),0)</f>
        <v>125.99</v>
      </c>
      <c r="Q3183" s="10" t="s">
        <v>8334</v>
      </c>
      <c r="R3183" t="s">
        <v>8350</v>
      </c>
      <c r="S3183" s="15">
        <f>(((I3183/60)/60)/24)+DATE(1970,1,1)</f>
        <v>42738.178472222222</v>
      </c>
    </row>
    <row r="3184" spans="1:19" ht="60" x14ac:dyDescent="0.25">
      <c r="A3184">
        <v>2991</v>
      </c>
      <c r="B3184" s="3" t="s">
        <v>2991</v>
      </c>
      <c r="C3184" s="3" t="s">
        <v>7101</v>
      </c>
      <c r="D3184" s="6">
        <v>8500</v>
      </c>
      <c r="E3184" s="8">
        <v>8780</v>
      </c>
      <c r="F3184" t="s">
        <v>8218</v>
      </c>
      <c r="G3184" t="s">
        <v>8223</v>
      </c>
      <c r="H3184" t="s">
        <v>8245</v>
      </c>
      <c r="I3184">
        <v>1485547530</v>
      </c>
      <c r="J3184">
        <v>1483646730</v>
      </c>
      <c r="K3184" t="b">
        <v>0</v>
      </c>
      <c r="L3184">
        <v>93</v>
      </c>
      <c r="M3184" t="b">
        <v>1</v>
      </c>
      <c r="N3184" t="s">
        <v>8301</v>
      </c>
      <c r="O3184">
        <f>ROUND(E3184/D3184*100,0)</f>
        <v>103</v>
      </c>
      <c r="P3184">
        <f>IFERROR(ROUND(E3184/L3184,2),0)</f>
        <v>94.41</v>
      </c>
      <c r="Q3184" s="10" t="s">
        <v>8315</v>
      </c>
      <c r="R3184" t="s">
        <v>8355</v>
      </c>
      <c r="S3184" s="15">
        <f>(((I3184/60)/60)/24)+DATE(1970,1,1)</f>
        <v>42762.837152777778</v>
      </c>
    </row>
    <row r="3185" spans="1:20" ht="60" x14ac:dyDescent="0.25">
      <c r="A3185">
        <v>3016</v>
      </c>
      <c r="B3185" s="3" t="s">
        <v>3016</v>
      </c>
      <c r="C3185" s="3" t="s">
        <v>7126</v>
      </c>
      <c r="D3185" s="6">
        <v>8500</v>
      </c>
      <c r="E3185" s="8">
        <v>8722</v>
      </c>
      <c r="F3185" t="s">
        <v>8218</v>
      </c>
      <c r="G3185" t="s">
        <v>8223</v>
      </c>
      <c r="H3185" t="s">
        <v>8245</v>
      </c>
      <c r="I3185">
        <v>1405688952</v>
      </c>
      <c r="J3185">
        <v>1400504952</v>
      </c>
      <c r="K3185" t="b">
        <v>0</v>
      </c>
      <c r="L3185">
        <v>36</v>
      </c>
      <c r="M3185" t="b">
        <v>1</v>
      </c>
      <c r="N3185" t="s">
        <v>8301</v>
      </c>
      <c r="O3185">
        <f>ROUND(E3185/D3185*100,0)</f>
        <v>103</v>
      </c>
      <c r="P3185">
        <f>IFERROR(ROUND(E3185/L3185,2),0)</f>
        <v>242.28</v>
      </c>
      <c r="Q3185" s="10" t="s">
        <v>8315</v>
      </c>
      <c r="R3185" t="s">
        <v>8355</v>
      </c>
      <c r="S3185" s="15">
        <f>(((I3185/60)/60)/24)+DATE(1970,1,1)</f>
        <v>41838.548055555555</v>
      </c>
    </row>
    <row r="3186" spans="1:20" ht="60" x14ac:dyDescent="0.25">
      <c r="A3186">
        <v>3241</v>
      </c>
      <c r="B3186" s="3" t="s">
        <v>3241</v>
      </c>
      <c r="C3186" s="3" t="s">
        <v>7351</v>
      </c>
      <c r="D3186" s="6">
        <v>8500</v>
      </c>
      <c r="E3186" s="8">
        <v>9801</v>
      </c>
      <c r="F3186" t="s">
        <v>8218</v>
      </c>
      <c r="G3186" t="s">
        <v>8223</v>
      </c>
      <c r="H3186" t="s">
        <v>8245</v>
      </c>
      <c r="I3186">
        <v>1413269940</v>
      </c>
      <c r="J3186">
        <v>1410421670</v>
      </c>
      <c r="K3186" t="b">
        <v>1</v>
      </c>
      <c r="L3186">
        <v>167</v>
      </c>
      <c r="M3186" t="b">
        <v>1</v>
      </c>
      <c r="N3186" t="s">
        <v>8269</v>
      </c>
      <c r="O3186">
        <f>ROUND(E3186/D3186*100,0)</f>
        <v>115</v>
      </c>
      <c r="P3186">
        <f>IFERROR(ROUND(E3186/L3186,2),0)</f>
        <v>58.69</v>
      </c>
      <c r="Q3186" s="10" t="s">
        <v>8315</v>
      </c>
      <c r="R3186" t="s">
        <v>8316</v>
      </c>
      <c r="S3186" s="15">
        <f>(((I3186/60)/60)/24)+DATE(1970,1,1)</f>
        <v>41926.290972222225</v>
      </c>
    </row>
    <row r="3187" spans="1:20" ht="45" x14ac:dyDescent="0.25">
      <c r="A3187">
        <v>55</v>
      </c>
      <c r="B3187" s="3" t="s">
        <v>57</v>
      </c>
      <c r="C3187" s="3" t="s">
        <v>4166</v>
      </c>
      <c r="D3187" s="6">
        <v>8600</v>
      </c>
      <c r="E3187" s="8">
        <v>11090</v>
      </c>
      <c r="F3187" t="s">
        <v>8218</v>
      </c>
      <c r="G3187" t="s">
        <v>8223</v>
      </c>
      <c r="H3187" t="s">
        <v>8245</v>
      </c>
      <c r="I3187">
        <v>1464390916</v>
      </c>
      <c r="J3187">
        <v>1462576516</v>
      </c>
      <c r="K3187" t="b">
        <v>0</v>
      </c>
      <c r="L3187">
        <v>86</v>
      </c>
      <c r="M3187" t="b">
        <v>1</v>
      </c>
      <c r="N3187" t="s">
        <v>8263</v>
      </c>
      <c r="O3187">
        <f>ROUND(E3187/D3187*100,0)</f>
        <v>129</v>
      </c>
      <c r="P3187">
        <f>IFERROR(ROUND(E3187/L3187,2),0)</f>
        <v>128.94999999999999</v>
      </c>
      <c r="Q3187" s="10" t="s">
        <v>8308</v>
      </c>
      <c r="R3187" t="s">
        <v>8309</v>
      </c>
      <c r="S3187" s="15">
        <f>(((I3187/60)/60)/24)+DATE(1970,1,1)</f>
        <v>42517.968935185185</v>
      </c>
    </row>
    <row r="3188" spans="1:20" ht="60" x14ac:dyDescent="0.25">
      <c r="A3188">
        <v>1187</v>
      </c>
      <c r="B3188" s="3" t="s">
        <v>1188</v>
      </c>
      <c r="C3188" s="3" t="s">
        <v>5297</v>
      </c>
      <c r="D3188" s="6">
        <v>8750</v>
      </c>
      <c r="E3188" s="8">
        <v>9111</v>
      </c>
      <c r="F3188" t="s">
        <v>8218</v>
      </c>
      <c r="G3188" t="s">
        <v>8223</v>
      </c>
      <c r="H3188" t="s">
        <v>8245</v>
      </c>
      <c r="I3188">
        <v>1431885600</v>
      </c>
      <c r="J3188">
        <v>1429133323</v>
      </c>
      <c r="K3188" t="b">
        <v>0</v>
      </c>
      <c r="L3188">
        <v>70</v>
      </c>
      <c r="M3188" t="b">
        <v>1</v>
      </c>
      <c r="N3188" t="s">
        <v>8283</v>
      </c>
      <c r="O3188">
        <f>ROUND(E3188/D3188*100,0)</f>
        <v>104</v>
      </c>
      <c r="P3188">
        <f>IFERROR(ROUND(E3188/L3188,2),0)</f>
        <v>130.16</v>
      </c>
      <c r="Q3188" s="10" t="s">
        <v>8336</v>
      </c>
      <c r="R3188" t="s">
        <v>8337</v>
      </c>
      <c r="S3188" s="15">
        <f>(((I3188/60)/60)/24)+DATE(1970,1,1)</f>
        <v>42141.75</v>
      </c>
    </row>
    <row r="3189" spans="1:20" ht="45" x14ac:dyDescent="0.25">
      <c r="A3189">
        <v>1855</v>
      </c>
      <c r="B3189" s="3" t="s">
        <v>1856</v>
      </c>
      <c r="C3189" s="3" t="s">
        <v>5965</v>
      </c>
      <c r="D3189" s="6">
        <v>8750</v>
      </c>
      <c r="E3189" s="8">
        <v>13480.16</v>
      </c>
      <c r="F3189" t="s">
        <v>8218</v>
      </c>
      <c r="G3189" t="s">
        <v>8228</v>
      </c>
      <c r="H3189" t="s">
        <v>8250</v>
      </c>
      <c r="I3189">
        <v>1389012940</v>
      </c>
      <c r="J3189">
        <v>1385124940</v>
      </c>
      <c r="K3189" t="b">
        <v>0</v>
      </c>
      <c r="L3189">
        <v>191</v>
      </c>
      <c r="M3189" t="b">
        <v>1</v>
      </c>
      <c r="N3189" t="s">
        <v>8274</v>
      </c>
      <c r="O3189">
        <f>ROUND(E3189/D3189*100,0)</f>
        <v>154</v>
      </c>
      <c r="P3189">
        <f>IFERROR(ROUND(E3189/L3189,2),0)</f>
        <v>70.58</v>
      </c>
      <c r="Q3189" s="10" t="s">
        <v>8323</v>
      </c>
      <c r="R3189" t="s">
        <v>8324</v>
      </c>
      <c r="S3189" s="15">
        <f>(((I3189/60)/60)/24)+DATE(1970,1,1)</f>
        <v>41645.538657407407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8315</v>
      </c>
      <c r="R3190" t="s">
        <v>8357</v>
      </c>
      <c r="S3190" s="15">
        <f>(((I3190/60)/60)/24)+DATE(1970,1,1)</f>
        <v>42165.415532407409</v>
      </c>
      <c r="T3190">
        <f>YEAR(S3190:S4151)</f>
        <v>2015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 s="15">
        <f>(((I3191/60)/60)/24)+DATE(1970,1,1)</f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 s="15">
        <f>(((I3192/60)/60)/24)+DATE(1970,1,1)</f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 s="15">
        <f>(((I3193/60)/60)/24)+DATE(1970,1,1)</f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 s="15">
        <f>(((I3194/60)/60)/24)+DATE(1970,1,1)</f>
        <v>42063.916666666672</v>
      </c>
      <c r="T3194">
        <f t="shared" ref="T3194:T3195" si="0">YEAR(S3194:S4155)</f>
        <v>2015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 s="15">
        <f>(((I3195/60)/60)/24)+DATE(1970,1,1)</f>
        <v>42055.968240740738</v>
      </c>
      <c r="T3195">
        <f t="shared" si="0"/>
        <v>2015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 s="15">
        <f>(((I3196/60)/60)/24)+DATE(1970,1,1)</f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 s="15">
        <f>(((I3197/60)/60)/24)+DATE(1970,1,1)</f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 s="15">
        <f>(((I3198/60)/60)/24)+DATE(1970,1,1)</f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 s="15">
        <f>(((I3199/60)/60)/24)+DATE(1970,1,1)</f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 s="15">
        <f>(((I3200/60)/60)/24)+DATE(1970,1,1)</f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 s="15">
        <f>(((I3201/60)/60)/24)+DATE(1970,1,1)</f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 s="15">
        <f>(((I3202/60)/60)/24)+DATE(1970,1,1)</f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 s="15">
        <f>(((I3203/60)/60)/24)+DATE(1970,1,1)</f>
        <v>41882.767094907409</v>
      </c>
      <c r="T3203">
        <f>YEAR(S3203:S4164)</f>
        <v>2014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 s="15">
        <f>(((I3204/60)/60)/24)+DATE(1970,1,1)</f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8315</v>
      </c>
      <c r="R3205" t="s">
        <v>8357</v>
      </c>
      <c r="S3205" s="15">
        <f>(((I3205/60)/60)/24)+DATE(1970,1,1)</f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8315</v>
      </c>
      <c r="R3206" t="s">
        <v>8357</v>
      </c>
      <c r="S3206" s="15">
        <f>(((I3206/60)/60)/24)+DATE(1970,1,1)</f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 s="15">
        <f>(((I3207/60)/60)/24)+DATE(1970,1,1)</f>
        <v>42125.374675925923</v>
      </c>
      <c r="T3207">
        <f>YEAR(S3207:S4168)</f>
        <v>2015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5">
        <f>(((I3208/60)/60)/24)+DATE(1970,1,1)</f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 s="15">
        <f>(((I3209/60)/60)/24)+DATE(1970,1,1)</f>
        <v>42117.236192129625</v>
      </c>
    </row>
    <row r="3210" spans="1:20" ht="60" x14ac:dyDescent="0.25">
      <c r="A3210">
        <v>363</v>
      </c>
      <c r="B3210" s="3" t="s">
        <v>364</v>
      </c>
      <c r="C3210" s="3" t="s">
        <v>4473</v>
      </c>
      <c r="D3210" s="6">
        <v>8925</v>
      </c>
      <c r="E3210" s="8">
        <v>9044</v>
      </c>
      <c r="F3210" t="s">
        <v>8218</v>
      </c>
      <c r="G3210" t="s">
        <v>8223</v>
      </c>
      <c r="H3210" t="s">
        <v>8245</v>
      </c>
      <c r="I3210">
        <v>1272828120</v>
      </c>
      <c r="J3210">
        <v>1268934736</v>
      </c>
      <c r="K3210" t="b">
        <v>0</v>
      </c>
      <c r="L3210">
        <v>26</v>
      </c>
      <c r="M3210" t="b">
        <v>1</v>
      </c>
      <c r="N3210" t="s">
        <v>8267</v>
      </c>
      <c r="O3210">
        <f>ROUND(E3210/D3210*100,0)</f>
        <v>101</v>
      </c>
      <c r="P3210">
        <f>IFERROR(ROUND(E3210/L3210,2),0)</f>
        <v>347.85</v>
      </c>
      <c r="Q3210" s="10" t="s">
        <v>8308</v>
      </c>
      <c r="R3210" t="s">
        <v>8313</v>
      </c>
      <c r="S3210" s="15">
        <f>(((I3210/60)/60)/24)+DATE(1970,1,1)</f>
        <v>40300.806944444441</v>
      </c>
    </row>
    <row r="3211" spans="1:20" ht="60" x14ac:dyDescent="0.25">
      <c r="A3211">
        <v>7</v>
      </c>
      <c r="B3211" s="3" t="s">
        <v>9</v>
      </c>
      <c r="C3211" s="3" t="s">
        <v>4118</v>
      </c>
      <c r="D3211" s="6">
        <v>9000</v>
      </c>
      <c r="E3211" s="8">
        <v>9110</v>
      </c>
      <c r="F3211" t="s">
        <v>8218</v>
      </c>
      <c r="G3211" t="s">
        <v>8223</v>
      </c>
      <c r="H3211" t="s">
        <v>8245</v>
      </c>
      <c r="I3211">
        <v>1467680867</v>
      </c>
      <c r="J3211">
        <v>1464224867</v>
      </c>
      <c r="K3211" t="b">
        <v>0</v>
      </c>
      <c r="L3211">
        <v>57</v>
      </c>
      <c r="M3211" t="b">
        <v>1</v>
      </c>
      <c r="N3211" t="s">
        <v>8263</v>
      </c>
      <c r="O3211">
        <f>ROUND(E3211/D3211*100,0)</f>
        <v>101</v>
      </c>
      <c r="P3211">
        <f>IFERROR(ROUND(E3211/L3211,2),0)</f>
        <v>159.82</v>
      </c>
      <c r="Q3211" s="10" t="s">
        <v>8308</v>
      </c>
      <c r="R3211" t="s">
        <v>8309</v>
      </c>
      <c r="S3211" s="15">
        <f>(((I3211/60)/60)/24)+DATE(1970,1,1)</f>
        <v>42556.047071759262</v>
      </c>
    </row>
    <row r="3212" spans="1:20" ht="60" x14ac:dyDescent="0.25">
      <c r="A3212">
        <v>1189</v>
      </c>
      <c r="B3212" s="3" t="s">
        <v>1190</v>
      </c>
      <c r="C3212" s="3" t="s">
        <v>5299</v>
      </c>
      <c r="D3212" s="6">
        <v>9000</v>
      </c>
      <c r="E3212" s="8">
        <v>9700</v>
      </c>
      <c r="F3212" t="s">
        <v>8218</v>
      </c>
      <c r="G3212" t="s">
        <v>8223</v>
      </c>
      <c r="H3212" t="s">
        <v>8245</v>
      </c>
      <c r="I3212">
        <v>1467242995</v>
      </c>
      <c r="J3212">
        <v>1465428595</v>
      </c>
      <c r="K3212" t="b">
        <v>0</v>
      </c>
      <c r="L3212">
        <v>86</v>
      </c>
      <c r="M3212" t="b">
        <v>1</v>
      </c>
      <c r="N3212" t="s">
        <v>8283</v>
      </c>
      <c r="O3212">
        <f>ROUND(E3212/D3212*100,0)</f>
        <v>108</v>
      </c>
      <c r="P3212">
        <f>IFERROR(ROUND(E3212/L3212,2),0)</f>
        <v>112.79</v>
      </c>
      <c r="Q3212" s="10" t="s">
        <v>8336</v>
      </c>
      <c r="R3212" t="s">
        <v>8337</v>
      </c>
      <c r="S3212" s="15">
        <f>(((I3212/60)/60)/24)+DATE(1970,1,1)</f>
        <v>42550.979108796295</v>
      </c>
    </row>
    <row r="3213" spans="1:20" ht="60" x14ac:dyDescent="0.25">
      <c r="A3213">
        <v>1218</v>
      </c>
      <c r="B3213" s="3" t="s">
        <v>1219</v>
      </c>
      <c r="C3213" s="3" t="s">
        <v>5328</v>
      </c>
      <c r="D3213" s="6">
        <v>9000</v>
      </c>
      <c r="E3213" s="8">
        <v>15505</v>
      </c>
      <c r="F3213" t="s">
        <v>8218</v>
      </c>
      <c r="G3213" t="s">
        <v>8223</v>
      </c>
      <c r="H3213" t="s">
        <v>8245</v>
      </c>
      <c r="I3213">
        <v>1446346800</v>
      </c>
      <c r="J3213">
        <v>1443714800</v>
      </c>
      <c r="K3213" t="b">
        <v>0</v>
      </c>
      <c r="L3213">
        <v>89</v>
      </c>
      <c r="M3213" t="b">
        <v>1</v>
      </c>
      <c r="N3213" t="s">
        <v>8283</v>
      </c>
      <c r="O3213">
        <f>ROUND(E3213/D3213*100,0)</f>
        <v>172</v>
      </c>
      <c r="P3213">
        <f>IFERROR(ROUND(E3213/L3213,2),0)</f>
        <v>174.21</v>
      </c>
      <c r="Q3213" s="10" t="s">
        <v>8336</v>
      </c>
      <c r="R3213" t="s">
        <v>8337</v>
      </c>
      <c r="S3213" s="15">
        <f>(((I3213/60)/60)/24)+DATE(1970,1,1)</f>
        <v>42309.125</v>
      </c>
    </row>
    <row r="3214" spans="1:20" ht="45" x14ac:dyDescent="0.25">
      <c r="A3214">
        <v>1399</v>
      </c>
      <c r="B3214" s="3" t="s">
        <v>1400</v>
      </c>
      <c r="C3214" s="3" t="s">
        <v>5509</v>
      </c>
      <c r="D3214" s="6">
        <v>9000</v>
      </c>
      <c r="E3214" s="8">
        <v>11353</v>
      </c>
      <c r="F3214" t="s">
        <v>8218</v>
      </c>
      <c r="G3214" t="s">
        <v>8223</v>
      </c>
      <c r="H3214" t="s">
        <v>8245</v>
      </c>
      <c r="I3214">
        <v>1412640373</v>
      </c>
      <c r="J3214">
        <v>1410048373</v>
      </c>
      <c r="K3214" t="b">
        <v>0</v>
      </c>
      <c r="L3214">
        <v>184</v>
      </c>
      <c r="M3214" t="b">
        <v>1</v>
      </c>
      <c r="N3214" t="s">
        <v>8274</v>
      </c>
      <c r="O3214">
        <f>ROUND(E3214/D3214*100,0)</f>
        <v>126</v>
      </c>
      <c r="P3214">
        <f>IFERROR(ROUND(E3214/L3214,2),0)</f>
        <v>61.7</v>
      </c>
      <c r="Q3214" s="10" t="s">
        <v>8323</v>
      </c>
      <c r="R3214" t="s">
        <v>8324</v>
      </c>
      <c r="S3214" s="15">
        <f>(((I3214/60)/60)/24)+DATE(1970,1,1)</f>
        <v>41919.004317129627</v>
      </c>
    </row>
    <row r="3215" spans="1:20" ht="60" x14ac:dyDescent="0.25">
      <c r="A3215">
        <v>1519</v>
      </c>
      <c r="B3215" s="3" t="s">
        <v>1520</v>
      </c>
      <c r="C3215" s="3" t="s">
        <v>5629</v>
      </c>
      <c r="D3215" s="6">
        <v>9000</v>
      </c>
      <c r="E3215" s="8">
        <v>9302.75</v>
      </c>
      <c r="F3215" t="s">
        <v>8218</v>
      </c>
      <c r="G3215" t="s">
        <v>8223</v>
      </c>
      <c r="H3215" t="s">
        <v>8245</v>
      </c>
      <c r="I3215">
        <v>1403301540</v>
      </c>
      <c r="J3215">
        <v>1400867283</v>
      </c>
      <c r="K3215" t="b">
        <v>1</v>
      </c>
      <c r="L3215">
        <v>145</v>
      </c>
      <c r="M3215" t="b">
        <v>1</v>
      </c>
      <c r="N3215" t="s">
        <v>8283</v>
      </c>
      <c r="O3215">
        <f>ROUND(E3215/D3215*100,0)</f>
        <v>103</v>
      </c>
      <c r="P3215">
        <f>IFERROR(ROUND(E3215/L3215,2),0)</f>
        <v>64.16</v>
      </c>
      <c r="Q3215" s="10" t="s">
        <v>8336</v>
      </c>
      <c r="R3215" t="s">
        <v>8337</v>
      </c>
      <c r="S3215" s="15">
        <f>(((I3215/60)/60)/24)+DATE(1970,1,1)</f>
        <v>41810.915972222225</v>
      </c>
    </row>
    <row r="3216" spans="1:20" ht="60" x14ac:dyDescent="0.25">
      <c r="A3216">
        <v>1747</v>
      </c>
      <c r="B3216" s="3" t="s">
        <v>1748</v>
      </c>
      <c r="C3216" s="3" t="s">
        <v>5857</v>
      </c>
      <c r="D3216" s="6">
        <v>9000</v>
      </c>
      <c r="E3216" s="8">
        <v>9446</v>
      </c>
      <c r="F3216" t="s">
        <v>8218</v>
      </c>
      <c r="G3216" t="s">
        <v>8224</v>
      </c>
      <c r="H3216" t="s">
        <v>8246</v>
      </c>
      <c r="I3216">
        <v>1447426800</v>
      </c>
      <c r="J3216">
        <v>1444904830</v>
      </c>
      <c r="K3216" t="b">
        <v>0</v>
      </c>
      <c r="L3216">
        <v>159</v>
      </c>
      <c r="M3216" t="b">
        <v>1</v>
      </c>
      <c r="N3216" t="s">
        <v>8283</v>
      </c>
      <c r="O3216">
        <f>ROUND(E3216/D3216*100,0)</f>
        <v>105</v>
      </c>
      <c r="P3216">
        <f>IFERROR(ROUND(E3216/L3216,2),0)</f>
        <v>59.41</v>
      </c>
      <c r="Q3216" s="10" t="s">
        <v>8336</v>
      </c>
      <c r="R3216" t="s">
        <v>8337</v>
      </c>
      <c r="S3216" s="15">
        <f>(((I3216/60)/60)/24)+DATE(1970,1,1)</f>
        <v>42321.625</v>
      </c>
    </row>
    <row r="3217" spans="1:19" ht="60" x14ac:dyDescent="0.25">
      <c r="A3217">
        <v>1850</v>
      </c>
      <c r="B3217" s="3" t="s">
        <v>1851</v>
      </c>
      <c r="C3217" s="3" t="s">
        <v>5960</v>
      </c>
      <c r="D3217" s="6">
        <v>9000</v>
      </c>
      <c r="E3217" s="8">
        <v>9137</v>
      </c>
      <c r="F3217" t="s">
        <v>8218</v>
      </c>
      <c r="G3217" t="s">
        <v>8223</v>
      </c>
      <c r="H3217" t="s">
        <v>8245</v>
      </c>
      <c r="I3217">
        <v>1405033300</v>
      </c>
      <c r="J3217">
        <v>1402441300</v>
      </c>
      <c r="K3217" t="b">
        <v>0</v>
      </c>
      <c r="L3217">
        <v>179</v>
      </c>
      <c r="M3217" t="b">
        <v>1</v>
      </c>
      <c r="N3217" t="s">
        <v>8274</v>
      </c>
      <c r="O3217">
        <f>ROUND(E3217/D3217*100,0)</f>
        <v>102</v>
      </c>
      <c r="P3217">
        <f>IFERROR(ROUND(E3217/L3217,2),0)</f>
        <v>51.04</v>
      </c>
      <c r="Q3217" s="10" t="s">
        <v>8323</v>
      </c>
      <c r="R3217" t="s">
        <v>8324</v>
      </c>
      <c r="S3217" s="15">
        <f>(((I3217/60)/60)/24)+DATE(1970,1,1)</f>
        <v>41830.959490740745</v>
      </c>
    </row>
    <row r="3218" spans="1:19" ht="30" x14ac:dyDescent="0.25">
      <c r="A3218">
        <v>2199</v>
      </c>
      <c r="B3218" s="3" t="s">
        <v>2200</v>
      </c>
      <c r="C3218" s="3" t="s">
        <v>6309</v>
      </c>
      <c r="D3218" s="6">
        <v>9000</v>
      </c>
      <c r="E3218" s="8">
        <v>13228</v>
      </c>
      <c r="F3218" t="s">
        <v>8218</v>
      </c>
      <c r="G3218" t="s">
        <v>8240</v>
      </c>
      <c r="H3218" t="s">
        <v>8248</v>
      </c>
      <c r="I3218">
        <v>1444903198</v>
      </c>
      <c r="J3218">
        <v>1442311198</v>
      </c>
      <c r="K3218" t="b">
        <v>1</v>
      </c>
      <c r="L3218">
        <v>251</v>
      </c>
      <c r="M3218" t="b">
        <v>1</v>
      </c>
      <c r="N3218" t="s">
        <v>8295</v>
      </c>
      <c r="O3218">
        <f>ROUND(E3218/D3218*100,0)</f>
        <v>147</v>
      </c>
      <c r="P3218">
        <f>IFERROR(ROUND(E3218/L3218,2),0)</f>
        <v>52.7</v>
      </c>
      <c r="Q3218" s="10" t="s">
        <v>8331</v>
      </c>
      <c r="R3218" t="s">
        <v>8349</v>
      </c>
      <c r="S3218" s="15">
        <f>(((I3218/60)/60)/24)+DATE(1970,1,1)</f>
        <v>42292.416643518518</v>
      </c>
    </row>
    <row r="3219" spans="1:19" ht="60" x14ac:dyDescent="0.25">
      <c r="A3219">
        <v>2252</v>
      </c>
      <c r="B3219" s="3" t="s">
        <v>2253</v>
      </c>
      <c r="C3219" s="3" t="s">
        <v>6362</v>
      </c>
      <c r="D3219" s="6">
        <v>9000</v>
      </c>
      <c r="E3219" s="8">
        <v>24505</v>
      </c>
      <c r="F3219" t="s">
        <v>8218</v>
      </c>
      <c r="G3219" t="s">
        <v>8226</v>
      </c>
      <c r="H3219" t="s">
        <v>8248</v>
      </c>
      <c r="I3219">
        <v>1470469938</v>
      </c>
      <c r="J3219">
        <v>1469173938</v>
      </c>
      <c r="K3219" t="b">
        <v>0</v>
      </c>
      <c r="L3219">
        <v>249</v>
      </c>
      <c r="M3219" t="b">
        <v>1</v>
      </c>
      <c r="N3219" t="s">
        <v>8295</v>
      </c>
      <c r="O3219">
        <f>ROUND(E3219/D3219*100,0)</f>
        <v>272</v>
      </c>
      <c r="P3219">
        <f>IFERROR(ROUND(E3219/L3219,2),0)</f>
        <v>98.41</v>
      </c>
      <c r="Q3219" s="10" t="s">
        <v>8331</v>
      </c>
      <c r="R3219" t="s">
        <v>8349</v>
      </c>
      <c r="S3219" s="15">
        <f>(((I3219/60)/60)/24)+DATE(1970,1,1)</f>
        <v>42588.327986111108</v>
      </c>
    </row>
    <row r="3220" spans="1:19" ht="45" x14ac:dyDescent="0.25">
      <c r="A3220">
        <v>2311</v>
      </c>
      <c r="B3220" s="3" t="s">
        <v>2312</v>
      </c>
      <c r="C3220" s="3" t="s">
        <v>6421</v>
      </c>
      <c r="D3220" s="6">
        <v>9000</v>
      </c>
      <c r="E3220" s="8">
        <v>9370</v>
      </c>
      <c r="F3220" t="s">
        <v>8218</v>
      </c>
      <c r="G3220" t="s">
        <v>8223</v>
      </c>
      <c r="H3220" t="s">
        <v>8245</v>
      </c>
      <c r="I3220">
        <v>1399421189</v>
      </c>
      <c r="J3220">
        <v>1396829189</v>
      </c>
      <c r="K3220" t="b">
        <v>1</v>
      </c>
      <c r="L3220">
        <v>104</v>
      </c>
      <c r="M3220" t="b">
        <v>1</v>
      </c>
      <c r="N3220" t="s">
        <v>8277</v>
      </c>
      <c r="O3220">
        <f>ROUND(E3220/D3220*100,0)</f>
        <v>104</v>
      </c>
      <c r="P3220">
        <f>IFERROR(ROUND(E3220/L3220,2),0)</f>
        <v>90.1</v>
      </c>
      <c r="Q3220" s="10" t="s">
        <v>8323</v>
      </c>
      <c r="R3220" t="s">
        <v>8327</v>
      </c>
      <c r="S3220" s="15">
        <f>(((I3220/60)/60)/24)+DATE(1970,1,1)</f>
        <v>41766.004502314812</v>
      </c>
    </row>
    <row r="3221" spans="1:19" ht="30" x14ac:dyDescent="0.25">
      <c r="A3221">
        <v>3360</v>
      </c>
      <c r="B3221" s="3" t="s">
        <v>3359</v>
      </c>
      <c r="C3221" s="3" t="s">
        <v>7470</v>
      </c>
      <c r="D3221" s="6">
        <v>9000</v>
      </c>
      <c r="E3221" s="8">
        <v>9124</v>
      </c>
      <c r="F3221" t="s">
        <v>8218</v>
      </c>
      <c r="G3221" t="s">
        <v>8243</v>
      </c>
      <c r="H3221" t="s">
        <v>8257</v>
      </c>
      <c r="I3221">
        <v>1481731140</v>
      </c>
      <c r="J3221">
        <v>1479866343</v>
      </c>
      <c r="K3221" t="b">
        <v>0</v>
      </c>
      <c r="L3221">
        <v>72</v>
      </c>
      <c r="M3221" t="b">
        <v>1</v>
      </c>
      <c r="N3221" t="s">
        <v>8269</v>
      </c>
      <c r="O3221">
        <f>ROUND(E3221/D3221*100,0)</f>
        <v>101</v>
      </c>
      <c r="P3221">
        <f>IFERROR(ROUND(E3221/L3221,2),0)</f>
        <v>126.72</v>
      </c>
      <c r="Q3221" s="10" t="s">
        <v>8315</v>
      </c>
      <c r="R3221" t="s">
        <v>8316</v>
      </c>
      <c r="S3221" s="15">
        <f>(((I3221/60)/60)/24)+DATE(1970,1,1)</f>
        <v>42718.665972222225</v>
      </c>
    </row>
    <row r="3222" spans="1:19" ht="60" x14ac:dyDescent="0.25">
      <c r="A3222">
        <v>1895</v>
      </c>
      <c r="B3222" s="3" t="s">
        <v>1896</v>
      </c>
      <c r="C3222" s="3" t="s">
        <v>6005</v>
      </c>
      <c r="D3222" s="6">
        <v>9072</v>
      </c>
      <c r="E3222" s="8">
        <v>9228</v>
      </c>
      <c r="F3222" t="s">
        <v>8218</v>
      </c>
      <c r="G3222" t="s">
        <v>8223</v>
      </c>
      <c r="H3222" t="s">
        <v>8245</v>
      </c>
      <c r="I3222">
        <v>1445363722</v>
      </c>
      <c r="J3222">
        <v>1442771722</v>
      </c>
      <c r="K3222" t="b">
        <v>0</v>
      </c>
      <c r="L3222">
        <v>47</v>
      </c>
      <c r="M3222" t="b">
        <v>1</v>
      </c>
      <c r="N3222" t="s">
        <v>8277</v>
      </c>
      <c r="O3222">
        <f>ROUND(E3222/D3222*100,0)</f>
        <v>102</v>
      </c>
      <c r="P3222">
        <f>IFERROR(ROUND(E3222/L3222,2),0)</f>
        <v>196.34</v>
      </c>
      <c r="Q3222" s="10" t="s">
        <v>8323</v>
      </c>
      <c r="R3222" t="s">
        <v>8327</v>
      </c>
      <c r="S3222" s="15">
        <f>(((I3222/60)/60)/24)+DATE(1970,1,1)</f>
        <v>42297.746782407412</v>
      </c>
    </row>
    <row r="3223" spans="1:19" ht="45" x14ac:dyDescent="0.25">
      <c r="A3223">
        <v>1266</v>
      </c>
      <c r="B3223" s="3" t="s">
        <v>1267</v>
      </c>
      <c r="C3223" s="3" t="s">
        <v>5376</v>
      </c>
      <c r="D3223" s="6">
        <v>9500</v>
      </c>
      <c r="E3223" s="8">
        <v>9545</v>
      </c>
      <c r="F3223" t="s">
        <v>8218</v>
      </c>
      <c r="G3223" t="s">
        <v>8223</v>
      </c>
      <c r="H3223" t="s">
        <v>8245</v>
      </c>
      <c r="I3223">
        <v>1389474145</v>
      </c>
      <c r="J3223">
        <v>1386882145</v>
      </c>
      <c r="K3223" t="b">
        <v>1</v>
      </c>
      <c r="L3223">
        <v>50</v>
      </c>
      <c r="M3223" t="b">
        <v>1</v>
      </c>
      <c r="N3223" t="s">
        <v>8274</v>
      </c>
      <c r="O3223">
        <f>ROUND(E3223/D3223*100,0)</f>
        <v>100</v>
      </c>
      <c r="P3223">
        <f>IFERROR(ROUND(E3223/L3223,2),0)</f>
        <v>190.9</v>
      </c>
      <c r="Q3223" s="10" t="s">
        <v>8323</v>
      </c>
      <c r="R3223" t="s">
        <v>8324</v>
      </c>
      <c r="S3223" s="15">
        <f>(((I3223/60)/60)/24)+DATE(1970,1,1)</f>
        <v>41650.87667824074</v>
      </c>
    </row>
    <row r="3224" spans="1:19" ht="60" x14ac:dyDescent="0.25">
      <c r="A3224">
        <v>1468</v>
      </c>
      <c r="B3224" s="3" t="s">
        <v>1469</v>
      </c>
      <c r="C3224" s="3" t="s">
        <v>5578</v>
      </c>
      <c r="D3224" s="6">
        <v>9500</v>
      </c>
      <c r="E3224" s="8">
        <v>9725</v>
      </c>
      <c r="F3224" t="s">
        <v>8218</v>
      </c>
      <c r="G3224" t="s">
        <v>8223</v>
      </c>
      <c r="H3224" t="s">
        <v>8245</v>
      </c>
      <c r="I3224">
        <v>1307838049</v>
      </c>
      <c r="J3224">
        <v>1302654049</v>
      </c>
      <c r="K3224" t="b">
        <v>1</v>
      </c>
      <c r="L3224">
        <v>293</v>
      </c>
      <c r="M3224" t="b">
        <v>1</v>
      </c>
      <c r="N3224" t="s">
        <v>8286</v>
      </c>
      <c r="O3224">
        <f>ROUND(E3224/D3224*100,0)</f>
        <v>102</v>
      </c>
      <c r="P3224">
        <f>IFERROR(ROUND(E3224/L3224,2),0)</f>
        <v>33.19</v>
      </c>
      <c r="Q3224" s="10" t="s">
        <v>8320</v>
      </c>
      <c r="R3224" t="s">
        <v>8340</v>
      </c>
      <c r="S3224" s="15">
        <f>(((I3224/60)/60)/24)+DATE(1970,1,1)</f>
        <v>40706.014456018522</v>
      </c>
    </row>
    <row r="3225" spans="1:19" ht="60" x14ac:dyDescent="0.25">
      <c r="A3225">
        <v>2041</v>
      </c>
      <c r="B3225" s="3" t="s">
        <v>2042</v>
      </c>
      <c r="C3225" s="3" t="s">
        <v>6151</v>
      </c>
      <c r="D3225" s="6">
        <v>9500</v>
      </c>
      <c r="E3225" s="8">
        <v>17277</v>
      </c>
      <c r="F3225" t="s">
        <v>8218</v>
      </c>
      <c r="G3225" t="s">
        <v>8223</v>
      </c>
      <c r="H3225" t="s">
        <v>8245</v>
      </c>
      <c r="I3225">
        <v>1478785027</v>
      </c>
      <c r="J3225">
        <v>1476189427</v>
      </c>
      <c r="K3225" t="b">
        <v>0</v>
      </c>
      <c r="L3225">
        <v>120</v>
      </c>
      <c r="M3225" t="b">
        <v>1</v>
      </c>
      <c r="N3225" t="s">
        <v>8293</v>
      </c>
      <c r="O3225">
        <f>ROUND(E3225/D3225*100,0)</f>
        <v>182</v>
      </c>
      <c r="P3225">
        <f>IFERROR(ROUND(E3225/L3225,2),0)</f>
        <v>143.97999999999999</v>
      </c>
      <c r="Q3225" s="10" t="s">
        <v>8317</v>
      </c>
      <c r="R3225" t="s">
        <v>8347</v>
      </c>
      <c r="S3225" s="15">
        <f>(((I3225/60)/60)/24)+DATE(1970,1,1)</f>
        <v>42684.567442129628</v>
      </c>
    </row>
    <row r="3226" spans="1:19" ht="60" x14ac:dyDescent="0.25">
      <c r="A3226">
        <v>2828</v>
      </c>
      <c r="B3226" s="3" t="s">
        <v>2828</v>
      </c>
      <c r="C3226" s="3" t="s">
        <v>6938</v>
      </c>
      <c r="D3226" s="6">
        <v>9500</v>
      </c>
      <c r="E3226" s="8">
        <v>9536</v>
      </c>
      <c r="F3226" t="s">
        <v>8218</v>
      </c>
      <c r="G3226" t="s">
        <v>8224</v>
      </c>
      <c r="H3226" t="s">
        <v>8246</v>
      </c>
      <c r="I3226">
        <v>1443826800</v>
      </c>
      <c r="J3226">
        <v>1441606869</v>
      </c>
      <c r="K3226" t="b">
        <v>0</v>
      </c>
      <c r="L3226">
        <v>97</v>
      </c>
      <c r="M3226" t="b">
        <v>1</v>
      </c>
      <c r="N3226" t="s">
        <v>8269</v>
      </c>
      <c r="O3226">
        <f>ROUND(E3226/D3226*100,0)</f>
        <v>100</v>
      </c>
      <c r="P3226">
        <f>IFERROR(ROUND(E3226/L3226,2),0)</f>
        <v>98.31</v>
      </c>
      <c r="Q3226" s="10" t="s">
        <v>8315</v>
      </c>
      <c r="R3226" t="s">
        <v>8316</v>
      </c>
      <c r="S3226" s="15">
        <f>(((I3226/60)/60)/24)+DATE(1970,1,1)</f>
        <v>42279.958333333328</v>
      </c>
    </row>
    <row r="3227" spans="1:19" ht="45" x14ac:dyDescent="0.25">
      <c r="A3227">
        <v>3209</v>
      </c>
      <c r="B3227" s="3" t="s">
        <v>3209</v>
      </c>
      <c r="C3227" s="3" t="s">
        <v>7319</v>
      </c>
      <c r="D3227" s="6">
        <v>9500</v>
      </c>
      <c r="E3227" s="8">
        <v>11335.7</v>
      </c>
      <c r="F3227" t="s">
        <v>8218</v>
      </c>
      <c r="G3227" t="s">
        <v>8223</v>
      </c>
      <c r="H3227" t="s">
        <v>8245</v>
      </c>
      <c r="I3227">
        <v>1403305200</v>
      </c>
      <c r="J3227">
        <v>1400512658</v>
      </c>
      <c r="K3227" t="b">
        <v>1</v>
      </c>
      <c r="L3227">
        <v>226</v>
      </c>
      <c r="M3227" t="b">
        <v>1</v>
      </c>
      <c r="N3227" t="s">
        <v>8269</v>
      </c>
      <c r="O3227">
        <f>ROUND(E3227/D3227*100,0)</f>
        <v>119</v>
      </c>
      <c r="P3227">
        <f>IFERROR(ROUND(E3227/L3227,2),0)</f>
        <v>50.16</v>
      </c>
      <c r="Q3227" s="10" t="s">
        <v>8315</v>
      </c>
      <c r="R3227" t="s">
        <v>8316</v>
      </c>
      <c r="S3227" s="15">
        <f>(((I3227/60)/60)/24)+DATE(1970,1,1)</f>
        <v>41810.958333333336</v>
      </c>
    </row>
    <row r="3228" spans="1:19" ht="45" x14ac:dyDescent="0.25">
      <c r="A3228">
        <v>3433</v>
      </c>
      <c r="B3228" s="3" t="s">
        <v>3432</v>
      </c>
      <c r="C3228" s="3" t="s">
        <v>7543</v>
      </c>
      <c r="D3228" s="6">
        <v>9500</v>
      </c>
      <c r="E3228" s="8">
        <v>9525</v>
      </c>
      <c r="F3228" t="s">
        <v>8218</v>
      </c>
      <c r="G3228" t="s">
        <v>8223</v>
      </c>
      <c r="H3228" t="s">
        <v>8245</v>
      </c>
      <c r="I3228">
        <v>1402974000</v>
      </c>
      <c r="J3228">
        <v>1400290255</v>
      </c>
      <c r="K3228" t="b">
        <v>0</v>
      </c>
      <c r="L3228">
        <v>71</v>
      </c>
      <c r="M3228" t="b">
        <v>1</v>
      </c>
      <c r="N3228" t="s">
        <v>8269</v>
      </c>
      <c r="O3228">
        <f>ROUND(E3228/D3228*100,0)</f>
        <v>100</v>
      </c>
      <c r="P3228">
        <f>IFERROR(ROUND(E3228/L3228,2),0)</f>
        <v>134.15</v>
      </c>
      <c r="Q3228" s="10" t="s">
        <v>8315</v>
      </c>
      <c r="R3228" t="s">
        <v>8316</v>
      </c>
      <c r="S3228" s="15">
        <f>(((I3228/60)/60)/24)+DATE(1970,1,1)</f>
        <v>41807.125</v>
      </c>
    </row>
    <row r="3229" spans="1:19" ht="60" x14ac:dyDescent="0.25">
      <c r="A3229">
        <v>362</v>
      </c>
      <c r="B3229" s="3" t="s">
        <v>363</v>
      </c>
      <c r="C3229" s="3" t="s">
        <v>4472</v>
      </c>
      <c r="D3229" s="6">
        <v>9665</v>
      </c>
      <c r="E3229" s="8">
        <v>12000</v>
      </c>
      <c r="F3229" t="s">
        <v>8218</v>
      </c>
      <c r="G3229" t="s">
        <v>8223</v>
      </c>
      <c r="H3229" t="s">
        <v>8245</v>
      </c>
      <c r="I3229">
        <v>1407456000</v>
      </c>
      <c r="J3229">
        <v>1405573391</v>
      </c>
      <c r="K3229" t="b">
        <v>0</v>
      </c>
      <c r="L3229">
        <v>86</v>
      </c>
      <c r="M3229" t="b">
        <v>1</v>
      </c>
      <c r="N3229" t="s">
        <v>8267</v>
      </c>
      <c r="O3229">
        <f>ROUND(E3229/D3229*100,0)</f>
        <v>124</v>
      </c>
      <c r="P3229">
        <f>IFERROR(ROUND(E3229/L3229,2),0)</f>
        <v>139.53</v>
      </c>
      <c r="Q3229" s="10" t="s">
        <v>8308</v>
      </c>
      <c r="R3229" t="s">
        <v>8313</v>
      </c>
      <c r="S3229" s="15">
        <f>(((I3229/60)/60)/24)+DATE(1970,1,1)</f>
        <v>41859</v>
      </c>
    </row>
    <row r="3230" spans="1:19" ht="60" x14ac:dyDescent="0.25">
      <c r="A3230">
        <v>2280</v>
      </c>
      <c r="B3230" s="3" t="s">
        <v>2281</v>
      </c>
      <c r="C3230" s="3" t="s">
        <v>6390</v>
      </c>
      <c r="D3230" s="6">
        <v>9800</v>
      </c>
      <c r="E3230" s="8">
        <v>39550.5</v>
      </c>
      <c r="F3230" t="s">
        <v>8218</v>
      </c>
      <c r="G3230" t="s">
        <v>8223</v>
      </c>
      <c r="H3230" t="s">
        <v>8245</v>
      </c>
      <c r="I3230">
        <v>1442501991</v>
      </c>
      <c r="J3230">
        <v>1439909991</v>
      </c>
      <c r="K3230" t="b">
        <v>0</v>
      </c>
      <c r="L3230">
        <v>480</v>
      </c>
      <c r="M3230" t="b">
        <v>1</v>
      </c>
      <c r="N3230" t="s">
        <v>8295</v>
      </c>
      <c r="O3230">
        <f>ROUND(E3230/D3230*100,0)</f>
        <v>404</v>
      </c>
      <c r="P3230">
        <f>IFERROR(ROUND(E3230/L3230,2),0)</f>
        <v>82.4</v>
      </c>
      <c r="Q3230" s="10" t="s">
        <v>8331</v>
      </c>
      <c r="R3230" t="s">
        <v>8349</v>
      </c>
      <c r="S3230" s="15">
        <f>(((I3230/60)/60)/24)+DATE(1970,1,1)</f>
        <v>42264.624895833331</v>
      </c>
    </row>
    <row r="3231" spans="1:19" ht="45" x14ac:dyDescent="0.25">
      <c r="A3231">
        <v>267</v>
      </c>
      <c r="B3231" s="3" t="s">
        <v>268</v>
      </c>
      <c r="C3231" s="3" t="s">
        <v>4377</v>
      </c>
      <c r="D3231" s="6">
        <v>9850</v>
      </c>
      <c r="E3231" s="8">
        <v>12965.44</v>
      </c>
      <c r="F3231" t="s">
        <v>8218</v>
      </c>
      <c r="G3231" t="s">
        <v>8224</v>
      </c>
      <c r="H3231" t="s">
        <v>8246</v>
      </c>
      <c r="I3231">
        <v>1403693499</v>
      </c>
      <c r="J3231">
        <v>1401101499</v>
      </c>
      <c r="K3231" t="b">
        <v>1</v>
      </c>
      <c r="L3231">
        <v>165</v>
      </c>
      <c r="M3231" t="b">
        <v>1</v>
      </c>
      <c r="N3231" t="s">
        <v>8267</v>
      </c>
      <c r="O3231">
        <f>ROUND(E3231/D3231*100,0)</f>
        <v>132</v>
      </c>
      <c r="P3231">
        <f>IFERROR(ROUND(E3231/L3231,2),0)</f>
        <v>78.58</v>
      </c>
      <c r="Q3231" s="10" t="s">
        <v>8308</v>
      </c>
      <c r="R3231" t="s">
        <v>8313</v>
      </c>
      <c r="S3231" s="15">
        <f>(((I3231/60)/60)/24)+DATE(1970,1,1)</f>
        <v>41815.452534722222</v>
      </c>
    </row>
    <row r="3232" spans="1:19" ht="45" x14ac:dyDescent="0.25">
      <c r="A3232">
        <v>2075</v>
      </c>
      <c r="B3232" s="3" t="s">
        <v>2076</v>
      </c>
      <c r="C3232" s="3" t="s">
        <v>6185</v>
      </c>
      <c r="D3232" s="6">
        <v>9999</v>
      </c>
      <c r="E3232" s="8">
        <v>167820.6</v>
      </c>
      <c r="F3232" t="s">
        <v>8218</v>
      </c>
      <c r="G3232" t="s">
        <v>8223</v>
      </c>
      <c r="H3232" t="s">
        <v>8245</v>
      </c>
      <c r="I3232">
        <v>1374769288</v>
      </c>
      <c r="J3232">
        <v>1372177288</v>
      </c>
      <c r="K3232" t="b">
        <v>0</v>
      </c>
      <c r="L3232">
        <v>8200</v>
      </c>
      <c r="M3232" t="b">
        <v>1</v>
      </c>
      <c r="N3232" t="s">
        <v>8293</v>
      </c>
      <c r="O3232">
        <f>ROUND(E3232/D3232*100,0)</f>
        <v>1678</v>
      </c>
      <c r="P3232">
        <f>IFERROR(ROUND(E3232/L3232,2),0)</f>
        <v>20.47</v>
      </c>
      <c r="Q3232" s="10" t="s">
        <v>8317</v>
      </c>
      <c r="R3232" t="s">
        <v>8347</v>
      </c>
      <c r="S3232" s="15">
        <f>(((I3232/60)/60)/24)+DATE(1970,1,1)</f>
        <v>41480.681574074071</v>
      </c>
    </row>
    <row r="3233" spans="1:19" ht="30" x14ac:dyDescent="0.25">
      <c r="A3233">
        <v>3</v>
      </c>
      <c r="B3233" s="3" t="s">
        <v>5</v>
      </c>
      <c r="C3233" s="3" t="s">
        <v>4114</v>
      </c>
      <c r="D3233" s="6">
        <v>10000</v>
      </c>
      <c r="E3233" s="8">
        <v>10390</v>
      </c>
      <c r="F3233" t="s">
        <v>8218</v>
      </c>
      <c r="G3233" t="s">
        <v>8223</v>
      </c>
      <c r="H3233" t="s">
        <v>8245</v>
      </c>
      <c r="I3233">
        <v>1407414107</v>
      </c>
      <c r="J3233">
        <v>1404822107</v>
      </c>
      <c r="K3233" t="b">
        <v>0</v>
      </c>
      <c r="L3233">
        <v>150</v>
      </c>
      <c r="M3233" t="b">
        <v>1</v>
      </c>
      <c r="N3233" t="s">
        <v>8263</v>
      </c>
      <c r="O3233">
        <f>ROUND(E3233/D3233*100,0)</f>
        <v>104</v>
      </c>
      <c r="P3233">
        <f>IFERROR(ROUND(E3233/L3233,2),0)</f>
        <v>69.27</v>
      </c>
      <c r="Q3233" s="10" t="s">
        <v>8308</v>
      </c>
      <c r="R3233" t="s">
        <v>8309</v>
      </c>
      <c r="S3233" s="15">
        <f>(((I3233/60)/60)/24)+DATE(1970,1,1)</f>
        <v>41858.515127314815</v>
      </c>
    </row>
    <row r="3234" spans="1:19" ht="60" x14ac:dyDescent="0.25">
      <c r="A3234">
        <v>43</v>
      </c>
      <c r="B3234" s="3" t="s">
        <v>45</v>
      </c>
      <c r="C3234" s="3" t="s">
        <v>4154</v>
      </c>
      <c r="D3234" s="6">
        <v>10000</v>
      </c>
      <c r="E3234" s="8">
        <v>30866</v>
      </c>
      <c r="F3234" t="s">
        <v>8218</v>
      </c>
      <c r="G3234" t="s">
        <v>8223</v>
      </c>
      <c r="H3234" t="s">
        <v>8245</v>
      </c>
      <c r="I3234">
        <v>1405209600</v>
      </c>
      <c r="J3234">
        <v>1402599486</v>
      </c>
      <c r="K3234" t="b">
        <v>0</v>
      </c>
      <c r="L3234">
        <v>263</v>
      </c>
      <c r="M3234" t="b">
        <v>1</v>
      </c>
      <c r="N3234" t="s">
        <v>8263</v>
      </c>
      <c r="O3234">
        <f>ROUND(E3234/D3234*100,0)</f>
        <v>309</v>
      </c>
      <c r="P3234">
        <f>IFERROR(ROUND(E3234/L3234,2),0)</f>
        <v>117.36</v>
      </c>
      <c r="Q3234" s="10" t="s">
        <v>8308</v>
      </c>
      <c r="R3234" t="s">
        <v>8309</v>
      </c>
      <c r="S3234" s="15">
        <f>(((I3234/60)/60)/24)+DATE(1970,1,1)</f>
        <v>41833</v>
      </c>
    </row>
    <row r="3235" spans="1:19" ht="45" x14ac:dyDescent="0.25">
      <c r="A3235">
        <v>52</v>
      </c>
      <c r="B3235" s="3" t="s">
        <v>54</v>
      </c>
      <c r="C3235" s="3" t="s">
        <v>4163</v>
      </c>
      <c r="D3235" s="6">
        <v>10000</v>
      </c>
      <c r="E3235" s="8">
        <v>11621</v>
      </c>
      <c r="F3235" t="s">
        <v>8218</v>
      </c>
      <c r="G3235" t="s">
        <v>8223</v>
      </c>
      <c r="H3235" t="s">
        <v>8245</v>
      </c>
      <c r="I3235">
        <v>1405615846</v>
      </c>
      <c r="J3235">
        <v>1403023846</v>
      </c>
      <c r="K3235" t="b">
        <v>0</v>
      </c>
      <c r="L3235">
        <v>52</v>
      </c>
      <c r="M3235" t="b">
        <v>1</v>
      </c>
      <c r="N3235" t="s">
        <v>8263</v>
      </c>
      <c r="O3235">
        <f>ROUND(E3235/D3235*100,0)</f>
        <v>116</v>
      </c>
      <c r="P3235">
        <f>IFERROR(ROUND(E3235/L3235,2),0)</f>
        <v>223.48</v>
      </c>
      <c r="Q3235" s="10" t="s">
        <v>8308</v>
      </c>
      <c r="R3235" t="s">
        <v>8309</v>
      </c>
      <c r="S3235" s="15">
        <f>(((I3235/60)/60)/24)+DATE(1970,1,1)</f>
        <v>41837.701921296299</v>
      </c>
    </row>
    <row r="3236" spans="1:19" ht="60" x14ac:dyDescent="0.25">
      <c r="A3236">
        <v>54</v>
      </c>
      <c r="B3236" s="3" t="s">
        <v>56</v>
      </c>
      <c r="C3236" s="3" t="s">
        <v>4165</v>
      </c>
      <c r="D3236" s="6">
        <v>10000</v>
      </c>
      <c r="E3236" s="8">
        <v>10100</v>
      </c>
      <c r="F3236" t="s">
        <v>8218</v>
      </c>
      <c r="G3236" t="s">
        <v>8223</v>
      </c>
      <c r="H3236" t="s">
        <v>8245</v>
      </c>
      <c r="I3236">
        <v>1451063221</v>
      </c>
      <c r="J3236">
        <v>1448471221</v>
      </c>
      <c r="K3236" t="b">
        <v>0</v>
      </c>
      <c r="L3236">
        <v>52</v>
      </c>
      <c r="M3236" t="b">
        <v>1</v>
      </c>
      <c r="N3236" t="s">
        <v>8263</v>
      </c>
      <c r="O3236">
        <f>ROUND(E3236/D3236*100,0)</f>
        <v>101</v>
      </c>
      <c r="P3236">
        <f>IFERROR(ROUND(E3236/L3236,2),0)</f>
        <v>194.23</v>
      </c>
      <c r="Q3236" s="10" t="s">
        <v>8308</v>
      </c>
      <c r="R3236" t="s">
        <v>8309</v>
      </c>
      <c r="S3236" s="15">
        <f>(((I3236/60)/60)/24)+DATE(1970,1,1)</f>
        <v>42363.713206018518</v>
      </c>
    </row>
    <row r="3237" spans="1:19" ht="45" x14ac:dyDescent="0.25">
      <c r="A3237">
        <v>58</v>
      </c>
      <c r="B3237" s="3" t="s">
        <v>60</v>
      </c>
      <c r="C3237" s="3" t="s">
        <v>4169</v>
      </c>
      <c r="D3237" s="6">
        <v>10000</v>
      </c>
      <c r="E3237" s="8">
        <v>10291</v>
      </c>
      <c r="F3237" t="s">
        <v>8218</v>
      </c>
      <c r="G3237" t="s">
        <v>8223</v>
      </c>
      <c r="H3237" t="s">
        <v>8245</v>
      </c>
      <c r="I3237">
        <v>1416423172</v>
      </c>
      <c r="J3237">
        <v>1413827572</v>
      </c>
      <c r="K3237" t="b">
        <v>0</v>
      </c>
      <c r="L3237">
        <v>75</v>
      </c>
      <c r="M3237" t="b">
        <v>1</v>
      </c>
      <c r="N3237" t="s">
        <v>8263</v>
      </c>
      <c r="O3237">
        <f>ROUND(E3237/D3237*100,0)</f>
        <v>103</v>
      </c>
      <c r="P3237">
        <f>IFERROR(ROUND(E3237/L3237,2),0)</f>
        <v>137.21</v>
      </c>
      <c r="Q3237" s="10" t="s">
        <v>8308</v>
      </c>
      <c r="R3237" t="s">
        <v>8309</v>
      </c>
      <c r="S3237" s="15">
        <f>(((I3237/60)/60)/24)+DATE(1970,1,1)</f>
        <v>41962.786712962959</v>
      </c>
    </row>
    <row r="3238" spans="1:19" ht="60" x14ac:dyDescent="0.25">
      <c r="A3238">
        <v>69</v>
      </c>
      <c r="B3238" s="3" t="s">
        <v>71</v>
      </c>
      <c r="C3238" s="3" t="s">
        <v>4180</v>
      </c>
      <c r="D3238" s="6">
        <v>10000</v>
      </c>
      <c r="E3238" s="8">
        <v>11094.23</v>
      </c>
      <c r="F3238" t="s">
        <v>8218</v>
      </c>
      <c r="G3238" t="s">
        <v>8223</v>
      </c>
      <c r="H3238" t="s">
        <v>8245</v>
      </c>
      <c r="I3238">
        <v>1317538740</v>
      </c>
      <c r="J3238">
        <v>1314765025</v>
      </c>
      <c r="K3238" t="b">
        <v>0</v>
      </c>
      <c r="L3238">
        <v>178</v>
      </c>
      <c r="M3238" t="b">
        <v>1</v>
      </c>
      <c r="N3238" t="s">
        <v>8264</v>
      </c>
      <c r="O3238">
        <f>ROUND(E3238/D3238*100,0)</f>
        <v>111</v>
      </c>
      <c r="P3238">
        <f>IFERROR(ROUND(E3238/L3238,2),0)</f>
        <v>62.33</v>
      </c>
      <c r="Q3238" s="10" t="s">
        <v>8308</v>
      </c>
      <c r="R3238" t="s">
        <v>8310</v>
      </c>
      <c r="S3238" s="15">
        <f>(((I3238/60)/60)/24)+DATE(1970,1,1)</f>
        <v>40818.290972222225</v>
      </c>
    </row>
    <row r="3239" spans="1:19" ht="60" x14ac:dyDescent="0.25">
      <c r="A3239">
        <v>249</v>
      </c>
      <c r="B3239" s="3" t="s">
        <v>250</v>
      </c>
      <c r="C3239" s="3" t="s">
        <v>4359</v>
      </c>
      <c r="D3239" s="6">
        <v>10000</v>
      </c>
      <c r="E3239" s="8">
        <v>11292</v>
      </c>
      <c r="F3239" t="s">
        <v>8218</v>
      </c>
      <c r="G3239" t="s">
        <v>8223</v>
      </c>
      <c r="H3239" t="s">
        <v>8245</v>
      </c>
      <c r="I3239">
        <v>1282498800</v>
      </c>
      <c r="J3239">
        <v>1275603020</v>
      </c>
      <c r="K3239" t="b">
        <v>1</v>
      </c>
      <c r="L3239">
        <v>235</v>
      </c>
      <c r="M3239" t="b">
        <v>1</v>
      </c>
      <c r="N3239" t="s">
        <v>8267</v>
      </c>
      <c r="O3239">
        <f>ROUND(E3239/D3239*100,0)</f>
        <v>113</v>
      </c>
      <c r="P3239">
        <f>IFERROR(ROUND(E3239/L3239,2),0)</f>
        <v>48.05</v>
      </c>
      <c r="Q3239" s="10" t="s">
        <v>8308</v>
      </c>
      <c r="R3239" t="s">
        <v>8313</v>
      </c>
      <c r="S3239" s="15">
        <f>(((I3239/60)/60)/24)+DATE(1970,1,1)</f>
        <v>40412.736111111109</v>
      </c>
    </row>
    <row r="3240" spans="1:19" ht="45" x14ac:dyDescent="0.25">
      <c r="A3240">
        <v>260</v>
      </c>
      <c r="B3240" s="3" t="s">
        <v>261</v>
      </c>
      <c r="C3240" s="3" t="s">
        <v>4370</v>
      </c>
      <c r="D3240" s="6">
        <v>10000</v>
      </c>
      <c r="E3240" s="8">
        <v>10640</v>
      </c>
      <c r="F3240" t="s">
        <v>8218</v>
      </c>
      <c r="G3240" t="s">
        <v>8223</v>
      </c>
      <c r="H3240" t="s">
        <v>8245</v>
      </c>
      <c r="I3240">
        <v>1279360740</v>
      </c>
      <c r="J3240">
        <v>1275415679</v>
      </c>
      <c r="K3240" t="b">
        <v>1</v>
      </c>
      <c r="L3240">
        <v>88</v>
      </c>
      <c r="M3240" t="b">
        <v>1</v>
      </c>
      <c r="N3240" t="s">
        <v>8267</v>
      </c>
      <c r="O3240">
        <f>ROUND(E3240/D3240*100,0)</f>
        <v>106</v>
      </c>
      <c r="P3240">
        <f>IFERROR(ROUND(E3240/L3240,2),0)</f>
        <v>120.91</v>
      </c>
      <c r="Q3240" s="10" t="s">
        <v>8308</v>
      </c>
      <c r="R3240" t="s">
        <v>8313</v>
      </c>
      <c r="S3240" s="15">
        <f>(((I3240/60)/60)/24)+DATE(1970,1,1)</f>
        <v>40376.415972222225</v>
      </c>
    </row>
    <row r="3241" spans="1:19" ht="60" x14ac:dyDescent="0.25">
      <c r="A3241">
        <v>299</v>
      </c>
      <c r="B3241" s="3" t="s">
        <v>300</v>
      </c>
      <c r="C3241" s="3" t="s">
        <v>4409</v>
      </c>
      <c r="D3241" s="6">
        <v>10000</v>
      </c>
      <c r="E3241" s="8">
        <v>17895.25</v>
      </c>
      <c r="F3241" t="s">
        <v>8218</v>
      </c>
      <c r="G3241" t="s">
        <v>8223</v>
      </c>
      <c r="H3241" t="s">
        <v>8245</v>
      </c>
      <c r="I3241">
        <v>1289975060</v>
      </c>
      <c r="J3241">
        <v>1287379460</v>
      </c>
      <c r="K3241" t="b">
        <v>1</v>
      </c>
      <c r="L3241">
        <v>244</v>
      </c>
      <c r="M3241" t="b">
        <v>1</v>
      </c>
      <c r="N3241" t="s">
        <v>8267</v>
      </c>
      <c r="O3241">
        <f>ROUND(E3241/D3241*100,0)</f>
        <v>179</v>
      </c>
      <c r="P3241">
        <f>IFERROR(ROUND(E3241/L3241,2),0)</f>
        <v>73.34</v>
      </c>
      <c r="Q3241" s="10" t="s">
        <v>8308</v>
      </c>
      <c r="R3241" t="s">
        <v>8313</v>
      </c>
      <c r="S3241" s="15">
        <f>(((I3241/60)/60)/24)+DATE(1970,1,1)</f>
        <v>40499.266898148147</v>
      </c>
    </row>
    <row r="3242" spans="1:19" ht="60" x14ac:dyDescent="0.25">
      <c r="A3242">
        <v>302</v>
      </c>
      <c r="B3242" s="3" t="s">
        <v>303</v>
      </c>
      <c r="C3242" s="3" t="s">
        <v>4412</v>
      </c>
      <c r="D3242" s="6">
        <v>10000</v>
      </c>
      <c r="E3242" s="8">
        <v>10046</v>
      </c>
      <c r="F3242" t="s">
        <v>8218</v>
      </c>
      <c r="G3242" t="s">
        <v>8223</v>
      </c>
      <c r="H3242" t="s">
        <v>8245</v>
      </c>
      <c r="I3242">
        <v>1330115638</v>
      </c>
      <c r="J3242">
        <v>1327523638</v>
      </c>
      <c r="K3242" t="b">
        <v>1</v>
      </c>
      <c r="L3242">
        <v>108</v>
      </c>
      <c r="M3242" t="b">
        <v>1</v>
      </c>
      <c r="N3242" t="s">
        <v>8267</v>
      </c>
      <c r="O3242">
        <f>ROUND(E3242/D3242*100,0)</f>
        <v>100</v>
      </c>
      <c r="P3242">
        <f>IFERROR(ROUND(E3242/L3242,2),0)</f>
        <v>93.02</v>
      </c>
      <c r="Q3242" s="10" t="s">
        <v>8308</v>
      </c>
      <c r="R3242" t="s">
        <v>8313</v>
      </c>
      <c r="S3242" s="15">
        <f>(((I3242/60)/60)/24)+DATE(1970,1,1)</f>
        <v>40963.856921296298</v>
      </c>
    </row>
    <row r="3243" spans="1:19" ht="45" x14ac:dyDescent="0.25">
      <c r="A3243">
        <v>329</v>
      </c>
      <c r="B3243" s="3" t="s">
        <v>330</v>
      </c>
      <c r="C3243" s="3" t="s">
        <v>4439</v>
      </c>
      <c r="D3243" s="6">
        <v>10000</v>
      </c>
      <c r="E3243" s="8">
        <v>10550</v>
      </c>
      <c r="F3243" t="s">
        <v>8218</v>
      </c>
      <c r="G3243" t="s">
        <v>8223</v>
      </c>
      <c r="H3243" t="s">
        <v>8245</v>
      </c>
      <c r="I3243">
        <v>1446868800</v>
      </c>
      <c r="J3243">
        <v>1444821127</v>
      </c>
      <c r="K3243" t="b">
        <v>1</v>
      </c>
      <c r="L3243">
        <v>167</v>
      </c>
      <c r="M3243" t="b">
        <v>1</v>
      </c>
      <c r="N3243" t="s">
        <v>8267</v>
      </c>
      <c r="O3243">
        <f>ROUND(E3243/D3243*100,0)</f>
        <v>106</v>
      </c>
      <c r="P3243">
        <f>IFERROR(ROUND(E3243/L3243,2),0)</f>
        <v>63.17</v>
      </c>
      <c r="Q3243" s="10" t="s">
        <v>8308</v>
      </c>
      <c r="R3243" t="s">
        <v>8313</v>
      </c>
      <c r="S3243" s="15">
        <f>(((I3243/60)/60)/24)+DATE(1970,1,1)</f>
        <v>42315.166666666672</v>
      </c>
    </row>
    <row r="3244" spans="1:19" ht="60" x14ac:dyDescent="0.25">
      <c r="A3244">
        <v>334</v>
      </c>
      <c r="B3244" s="3" t="s">
        <v>335</v>
      </c>
      <c r="C3244" s="3" t="s">
        <v>4444</v>
      </c>
      <c r="D3244" s="6">
        <v>10000</v>
      </c>
      <c r="E3244" s="8">
        <v>10119</v>
      </c>
      <c r="F3244" t="s">
        <v>8218</v>
      </c>
      <c r="G3244" t="s">
        <v>8223</v>
      </c>
      <c r="H3244" t="s">
        <v>8245</v>
      </c>
      <c r="I3244">
        <v>1431716400</v>
      </c>
      <c r="J3244">
        <v>1428423757</v>
      </c>
      <c r="K3244" t="b">
        <v>1</v>
      </c>
      <c r="L3244">
        <v>69</v>
      </c>
      <c r="M3244" t="b">
        <v>1</v>
      </c>
      <c r="N3244" t="s">
        <v>8267</v>
      </c>
      <c r="O3244">
        <f>ROUND(E3244/D3244*100,0)</f>
        <v>101</v>
      </c>
      <c r="P3244">
        <f>IFERROR(ROUND(E3244/L3244,2),0)</f>
        <v>146.65</v>
      </c>
      <c r="Q3244" s="10" t="s">
        <v>8308</v>
      </c>
      <c r="R3244" t="s">
        <v>8313</v>
      </c>
      <c r="S3244" s="15">
        <f>(((I3244/60)/60)/24)+DATE(1970,1,1)</f>
        <v>42139.791666666672</v>
      </c>
    </row>
    <row r="3245" spans="1:19" ht="60" x14ac:dyDescent="0.25">
      <c r="A3245">
        <v>346</v>
      </c>
      <c r="B3245" s="3" t="s">
        <v>347</v>
      </c>
      <c r="C3245" s="3" t="s">
        <v>4456</v>
      </c>
      <c r="D3245" s="6">
        <v>10000</v>
      </c>
      <c r="E3245" s="8">
        <v>17028.88</v>
      </c>
      <c r="F3245" t="s">
        <v>8218</v>
      </c>
      <c r="G3245" t="s">
        <v>8223</v>
      </c>
      <c r="H3245" t="s">
        <v>8245</v>
      </c>
      <c r="I3245">
        <v>1444824021</v>
      </c>
      <c r="J3245">
        <v>1442232021</v>
      </c>
      <c r="K3245" t="b">
        <v>1</v>
      </c>
      <c r="L3245">
        <v>188</v>
      </c>
      <c r="M3245" t="b">
        <v>1</v>
      </c>
      <c r="N3245" t="s">
        <v>8267</v>
      </c>
      <c r="O3245">
        <f>ROUND(E3245/D3245*100,0)</f>
        <v>170</v>
      </c>
      <c r="P3245">
        <f>IFERROR(ROUND(E3245/L3245,2),0)</f>
        <v>90.58</v>
      </c>
      <c r="Q3245" s="10" t="s">
        <v>8308</v>
      </c>
      <c r="R3245" t="s">
        <v>8313</v>
      </c>
      <c r="S3245" s="15">
        <f>(((I3245/60)/60)/24)+DATE(1970,1,1)</f>
        <v>42291.500243055561</v>
      </c>
    </row>
    <row r="3246" spans="1:19" ht="60" x14ac:dyDescent="0.25">
      <c r="A3246">
        <v>348</v>
      </c>
      <c r="B3246" s="3" t="s">
        <v>349</v>
      </c>
      <c r="C3246" s="3" t="s">
        <v>4458</v>
      </c>
      <c r="D3246" s="6">
        <v>10000</v>
      </c>
      <c r="E3246" s="8">
        <v>10300</v>
      </c>
      <c r="F3246" t="s">
        <v>8218</v>
      </c>
      <c r="G3246" t="s">
        <v>8223</v>
      </c>
      <c r="H3246" t="s">
        <v>8245</v>
      </c>
      <c r="I3246">
        <v>1440165916</v>
      </c>
      <c r="J3246">
        <v>1437573916</v>
      </c>
      <c r="K3246" t="b">
        <v>1</v>
      </c>
      <c r="L3246">
        <v>119</v>
      </c>
      <c r="M3246" t="b">
        <v>1</v>
      </c>
      <c r="N3246" t="s">
        <v>8267</v>
      </c>
      <c r="O3246">
        <f>ROUND(E3246/D3246*100,0)</f>
        <v>103</v>
      </c>
      <c r="P3246">
        <f>IFERROR(ROUND(E3246/L3246,2),0)</f>
        <v>86.55</v>
      </c>
      <c r="Q3246" s="10" t="s">
        <v>8308</v>
      </c>
      <c r="R3246" t="s">
        <v>8313</v>
      </c>
      <c r="S3246" s="15">
        <f>(((I3246/60)/60)/24)+DATE(1970,1,1)</f>
        <v>42237.58699074074</v>
      </c>
    </row>
    <row r="3247" spans="1:19" ht="60" x14ac:dyDescent="0.25">
      <c r="A3247">
        <v>352</v>
      </c>
      <c r="B3247" s="3" t="s">
        <v>353</v>
      </c>
      <c r="C3247" s="3" t="s">
        <v>4462</v>
      </c>
      <c r="D3247" s="6">
        <v>10000</v>
      </c>
      <c r="E3247" s="8">
        <v>11656</v>
      </c>
      <c r="F3247" t="s">
        <v>8218</v>
      </c>
      <c r="G3247" t="s">
        <v>8223</v>
      </c>
      <c r="H3247" t="s">
        <v>8245</v>
      </c>
      <c r="I3247">
        <v>1412740868</v>
      </c>
      <c r="J3247">
        <v>1410148868</v>
      </c>
      <c r="K3247" t="b">
        <v>1</v>
      </c>
      <c r="L3247">
        <v>286</v>
      </c>
      <c r="M3247" t="b">
        <v>1</v>
      </c>
      <c r="N3247" t="s">
        <v>8267</v>
      </c>
      <c r="O3247">
        <f>ROUND(E3247/D3247*100,0)</f>
        <v>117</v>
      </c>
      <c r="P3247">
        <f>IFERROR(ROUND(E3247/L3247,2),0)</f>
        <v>40.76</v>
      </c>
      <c r="Q3247" s="10" t="s">
        <v>8308</v>
      </c>
      <c r="R3247" t="s">
        <v>8313</v>
      </c>
      <c r="S3247" s="15">
        <f>(((I3247/60)/60)/24)+DATE(1970,1,1)</f>
        <v>41920.167453703703</v>
      </c>
    </row>
    <row r="3248" spans="1:19" ht="60" x14ac:dyDescent="0.25">
      <c r="A3248">
        <v>367</v>
      </c>
      <c r="B3248" s="3" t="s">
        <v>368</v>
      </c>
      <c r="C3248" s="3" t="s">
        <v>4477</v>
      </c>
      <c r="D3248" s="6">
        <v>10000</v>
      </c>
      <c r="E3248" s="8">
        <v>10335.01</v>
      </c>
      <c r="F3248" t="s">
        <v>8218</v>
      </c>
      <c r="G3248" t="s">
        <v>8223</v>
      </c>
      <c r="H3248" t="s">
        <v>8245</v>
      </c>
      <c r="I3248">
        <v>1367384340</v>
      </c>
      <c r="J3248">
        <v>1363960278</v>
      </c>
      <c r="K3248" t="b">
        <v>0</v>
      </c>
      <c r="L3248">
        <v>119</v>
      </c>
      <c r="M3248" t="b">
        <v>1</v>
      </c>
      <c r="N3248" t="s">
        <v>8267</v>
      </c>
      <c r="O3248">
        <f>ROUND(E3248/D3248*100,0)</f>
        <v>103</v>
      </c>
      <c r="P3248">
        <f>IFERROR(ROUND(E3248/L3248,2),0)</f>
        <v>86.85</v>
      </c>
      <c r="Q3248" s="10" t="s">
        <v>8308</v>
      </c>
      <c r="R3248" t="s">
        <v>8313</v>
      </c>
      <c r="S3248" s="15">
        <f>(((I3248/60)/60)/24)+DATE(1970,1,1)</f>
        <v>41395.207638888889</v>
      </c>
    </row>
    <row r="3249" spans="1:19" ht="45" x14ac:dyDescent="0.25">
      <c r="A3249">
        <v>395</v>
      </c>
      <c r="B3249" s="3" t="s">
        <v>396</v>
      </c>
      <c r="C3249" s="3" t="s">
        <v>4505</v>
      </c>
      <c r="D3249" s="6">
        <v>10000</v>
      </c>
      <c r="E3249" s="8">
        <v>10804.45</v>
      </c>
      <c r="F3249" t="s">
        <v>8218</v>
      </c>
      <c r="G3249" t="s">
        <v>8223</v>
      </c>
      <c r="H3249" t="s">
        <v>8245</v>
      </c>
      <c r="I3249">
        <v>1335562320</v>
      </c>
      <c r="J3249">
        <v>1332452960</v>
      </c>
      <c r="K3249" t="b">
        <v>0</v>
      </c>
      <c r="L3249">
        <v>184</v>
      </c>
      <c r="M3249" t="b">
        <v>1</v>
      </c>
      <c r="N3249" t="s">
        <v>8267</v>
      </c>
      <c r="O3249">
        <f>ROUND(E3249/D3249*100,0)</f>
        <v>108</v>
      </c>
      <c r="P3249">
        <f>IFERROR(ROUND(E3249/L3249,2),0)</f>
        <v>58.72</v>
      </c>
      <c r="Q3249" s="10" t="s">
        <v>8308</v>
      </c>
      <c r="R3249" t="s">
        <v>8313</v>
      </c>
      <c r="S3249" s="15">
        <f>(((I3249/60)/60)/24)+DATE(1970,1,1)</f>
        <v>41026.897222222222</v>
      </c>
    </row>
    <row r="3250" spans="1:19" ht="45" x14ac:dyDescent="0.25">
      <c r="A3250">
        <v>400</v>
      </c>
      <c r="B3250" s="3" t="s">
        <v>401</v>
      </c>
      <c r="C3250" s="3" t="s">
        <v>4510</v>
      </c>
      <c r="D3250" s="6">
        <v>10000</v>
      </c>
      <c r="E3250" s="8">
        <v>11230.25</v>
      </c>
      <c r="F3250" t="s">
        <v>8218</v>
      </c>
      <c r="G3250" t="s">
        <v>8223</v>
      </c>
      <c r="H3250" t="s">
        <v>8245</v>
      </c>
      <c r="I3250">
        <v>1400297400</v>
      </c>
      <c r="J3250">
        <v>1397661347</v>
      </c>
      <c r="K3250" t="b">
        <v>0</v>
      </c>
      <c r="L3250">
        <v>62</v>
      </c>
      <c r="M3250" t="b">
        <v>1</v>
      </c>
      <c r="N3250" t="s">
        <v>8267</v>
      </c>
      <c r="O3250">
        <f>ROUND(E3250/D3250*100,0)</f>
        <v>112</v>
      </c>
      <c r="P3250">
        <f>IFERROR(ROUND(E3250/L3250,2),0)</f>
        <v>181.13</v>
      </c>
      <c r="Q3250" s="10" t="s">
        <v>8308</v>
      </c>
      <c r="R3250" t="s">
        <v>8313</v>
      </c>
      <c r="S3250" s="15">
        <f>(((I3250/60)/60)/24)+DATE(1970,1,1)</f>
        <v>41776.145833333336</v>
      </c>
    </row>
    <row r="3251" spans="1:19" ht="60" x14ac:dyDescent="0.25">
      <c r="A3251">
        <v>527</v>
      </c>
      <c r="B3251" s="3" t="s">
        <v>528</v>
      </c>
      <c r="C3251" s="3" t="s">
        <v>4637</v>
      </c>
      <c r="D3251" s="6">
        <v>10000</v>
      </c>
      <c r="E3251" s="8">
        <v>10085</v>
      </c>
      <c r="F3251" t="s">
        <v>8218</v>
      </c>
      <c r="G3251" t="s">
        <v>8223</v>
      </c>
      <c r="H3251" t="s">
        <v>8245</v>
      </c>
      <c r="I3251">
        <v>1487347500</v>
      </c>
      <c r="J3251">
        <v>1484715366</v>
      </c>
      <c r="K3251" t="b">
        <v>0</v>
      </c>
      <c r="L3251">
        <v>158</v>
      </c>
      <c r="M3251" t="b">
        <v>1</v>
      </c>
      <c r="N3251" t="s">
        <v>8269</v>
      </c>
      <c r="O3251">
        <f>ROUND(E3251/D3251*100,0)</f>
        <v>101</v>
      </c>
      <c r="P3251">
        <f>IFERROR(ROUND(E3251/L3251,2),0)</f>
        <v>63.83</v>
      </c>
      <c r="Q3251" s="10" t="s">
        <v>8315</v>
      </c>
      <c r="R3251" t="s">
        <v>8316</v>
      </c>
      <c r="S3251" s="15">
        <f>(((I3251/60)/60)/24)+DATE(1970,1,1)</f>
        <v>42783.670138888891</v>
      </c>
    </row>
    <row r="3252" spans="1:19" ht="60" x14ac:dyDescent="0.25">
      <c r="A3252" s="18">
        <v>532</v>
      </c>
      <c r="B3252" s="19" t="s">
        <v>533</v>
      </c>
      <c r="C3252" s="19" t="s">
        <v>4642</v>
      </c>
      <c r="D3252" s="20">
        <v>10000</v>
      </c>
      <c r="E3252" s="21">
        <v>12325</v>
      </c>
      <c r="F3252" s="18" t="s">
        <v>8218</v>
      </c>
      <c r="G3252" s="18" t="s">
        <v>8223</v>
      </c>
      <c r="H3252" s="18" t="s">
        <v>8245</v>
      </c>
      <c r="I3252" s="18">
        <v>1463098208</v>
      </c>
      <c r="J3252" s="18">
        <v>1460506208</v>
      </c>
      <c r="K3252" s="18" t="b">
        <v>0</v>
      </c>
      <c r="L3252" s="18">
        <v>173</v>
      </c>
      <c r="M3252" s="18" t="b">
        <v>1</v>
      </c>
      <c r="N3252" s="18" t="s">
        <v>8269</v>
      </c>
      <c r="O3252" s="18">
        <f>ROUND(E3252/D3252*100,0)</f>
        <v>123</v>
      </c>
      <c r="P3252" s="18">
        <f>IFERROR(ROUND(E3252/L3252,2),0)</f>
        <v>71.239999999999995</v>
      </c>
      <c r="Q3252" s="22" t="s">
        <v>8315</v>
      </c>
      <c r="R3252" s="18" t="s">
        <v>8316</v>
      </c>
      <c r="S3252" s="23">
        <f>(((I3252/60)/60)/24)+DATE(1970,1,1)</f>
        <v>42503.007037037038</v>
      </c>
    </row>
    <row r="3253" spans="1:19" ht="60" x14ac:dyDescent="0.25">
      <c r="A3253">
        <v>749</v>
      </c>
      <c r="B3253" s="3" t="s">
        <v>750</v>
      </c>
      <c r="C3253" s="3" t="s">
        <v>4859</v>
      </c>
      <c r="D3253" s="6">
        <v>10000</v>
      </c>
      <c r="E3253" s="8">
        <v>10556</v>
      </c>
      <c r="F3253" t="s">
        <v>8218</v>
      </c>
      <c r="G3253" t="s">
        <v>8223</v>
      </c>
      <c r="H3253" t="s">
        <v>8245</v>
      </c>
      <c r="I3253">
        <v>1485642930</v>
      </c>
      <c r="J3253">
        <v>1483050930</v>
      </c>
      <c r="K3253" t="b">
        <v>0</v>
      </c>
      <c r="L3253">
        <v>110</v>
      </c>
      <c r="M3253" t="b">
        <v>1</v>
      </c>
      <c r="N3253" t="s">
        <v>8272</v>
      </c>
      <c r="O3253">
        <f>ROUND(E3253/D3253*100,0)</f>
        <v>106</v>
      </c>
      <c r="P3253">
        <f>IFERROR(ROUND(E3253/L3253,2),0)</f>
        <v>95.96</v>
      </c>
      <c r="Q3253" s="10" t="s">
        <v>8320</v>
      </c>
      <c r="R3253" t="s">
        <v>8321</v>
      </c>
      <c r="S3253" s="15">
        <f>(((I3253/60)/60)/24)+DATE(1970,1,1)</f>
        <v>42763.94131944445</v>
      </c>
    </row>
    <row r="3254" spans="1:19" ht="60" x14ac:dyDescent="0.25">
      <c r="A3254">
        <v>753</v>
      </c>
      <c r="B3254" s="3" t="s">
        <v>754</v>
      </c>
      <c r="C3254" s="3" t="s">
        <v>4863</v>
      </c>
      <c r="D3254" s="6">
        <v>10000</v>
      </c>
      <c r="E3254" s="8">
        <v>12800</v>
      </c>
      <c r="F3254" t="s">
        <v>8218</v>
      </c>
      <c r="G3254" t="s">
        <v>8223</v>
      </c>
      <c r="H3254" t="s">
        <v>8245</v>
      </c>
      <c r="I3254">
        <v>1423922991</v>
      </c>
      <c r="J3254">
        <v>1421330991</v>
      </c>
      <c r="K3254" t="b">
        <v>0</v>
      </c>
      <c r="L3254">
        <v>26</v>
      </c>
      <c r="M3254" t="b">
        <v>1</v>
      </c>
      <c r="N3254" t="s">
        <v>8272</v>
      </c>
      <c r="O3254">
        <f>ROUND(E3254/D3254*100,0)</f>
        <v>128</v>
      </c>
      <c r="P3254">
        <f>IFERROR(ROUND(E3254/L3254,2),0)</f>
        <v>492.31</v>
      </c>
      <c r="Q3254" s="10" t="s">
        <v>8320</v>
      </c>
      <c r="R3254" t="s">
        <v>8321</v>
      </c>
      <c r="S3254" s="15">
        <f>(((I3254/60)/60)/24)+DATE(1970,1,1)</f>
        <v>42049.590173611112</v>
      </c>
    </row>
    <row r="3255" spans="1:19" ht="60" x14ac:dyDescent="0.25">
      <c r="A3255">
        <v>790</v>
      </c>
      <c r="B3255" s="3" t="s">
        <v>791</v>
      </c>
      <c r="C3255" s="3" t="s">
        <v>4900</v>
      </c>
      <c r="D3255" s="6">
        <v>10000</v>
      </c>
      <c r="E3255" s="8">
        <v>14437.46</v>
      </c>
      <c r="F3255" t="s">
        <v>8218</v>
      </c>
      <c r="G3255" t="s">
        <v>8223</v>
      </c>
      <c r="H3255" t="s">
        <v>8245</v>
      </c>
      <c r="I3255">
        <v>1359680939</v>
      </c>
      <c r="J3255">
        <v>1357088939</v>
      </c>
      <c r="K3255" t="b">
        <v>0</v>
      </c>
      <c r="L3255">
        <v>156</v>
      </c>
      <c r="M3255" t="b">
        <v>1</v>
      </c>
      <c r="N3255" t="s">
        <v>8274</v>
      </c>
      <c r="O3255">
        <f>ROUND(E3255/D3255*100,0)</f>
        <v>144</v>
      </c>
      <c r="P3255">
        <f>IFERROR(ROUND(E3255/L3255,2),0)</f>
        <v>92.55</v>
      </c>
      <c r="Q3255" s="10" t="s">
        <v>8323</v>
      </c>
      <c r="R3255" t="s">
        <v>8324</v>
      </c>
      <c r="S3255" s="15">
        <f>(((I3255/60)/60)/24)+DATE(1970,1,1)</f>
        <v>41306.047905092593</v>
      </c>
    </row>
    <row r="3256" spans="1:19" ht="60" x14ac:dyDescent="0.25">
      <c r="A3256">
        <v>796</v>
      </c>
      <c r="B3256" s="3" t="s">
        <v>797</v>
      </c>
      <c r="C3256" s="3" t="s">
        <v>4906</v>
      </c>
      <c r="D3256" s="6">
        <v>10000</v>
      </c>
      <c r="E3256" s="8">
        <v>10135</v>
      </c>
      <c r="F3256" t="s">
        <v>8218</v>
      </c>
      <c r="G3256" t="s">
        <v>8223</v>
      </c>
      <c r="H3256" t="s">
        <v>8245</v>
      </c>
      <c r="I3256">
        <v>1379279400</v>
      </c>
      <c r="J3256">
        <v>1376687485</v>
      </c>
      <c r="K3256" t="b">
        <v>0</v>
      </c>
      <c r="L3256">
        <v>90</v>
      </c>
      <c r="M3256" t="b">
        <v>1</v>
      </c>
      <c r="N3256" t="s">
        <v>8274</v>
      </c>
      <c r="O3256">
        <f>ROUND(E3256/D3256*100,0)</f>
        <v>101</v>
      </c>
      <c r="P3256">
        <f>IFERROR(ROUND(E3256/L3256,2),0)</f>
        <v>112.61</v>
      </c>
      <c r="Q3256" s="10" t="s">
        <v>8323</v>
      </c>
      <c r="R3256" t="s">
        <v>8324</v>
      </c>
      <c r="S3256" s="15">
        <f>(((I3256/60)/60)/24)+DATE(1970,1,1)</f>
        <v>41532.881944444445</v>
      </c>
    </row>
    <row r="3257" spans="1:19" ht="45" x14ac:dyDescent="0.25">
      <c r="A3257">
        <v>840</v>
      </c>
      <c r="B3257" s="3" t="s">
        <v>841</v>
      </c>
      <c r="C3257" s="3" t="s">
        <v>4950</v>
      </c>
      <c r="D3257" s="6">
        <v>10000</v>
      </c>
      <c r="E3257" s="8">
        <v>12041.66</v>
      </c>
      <c r="F3257" t="s">
        <v>8218</v>
      </c>
      <c r="G3257" t="s">
        <v>8223</v>
      </c>
      <c r="H3257" t="s">
        <v>8245</v>
      </c>
      <c r="I3257">
        <v>1474694787</v>
      </c>
      <c r="J3257">
        <v>1472102787</v>
      </c>
      <c r="K3257" t="b">
        <v>0</v>
      </c>
      <c r="L3257">
        <v>190</v>
      </c>
      <c r="M3257" t="b">
        <v>1</v>
      </c>
      <c r="N3257" t="s">
        <v>8275</v>
      </c>
      <c r="O3257">
        <f>ROUND(E3257/D3257*100,0)</f>
        <v>120</v>
      </c>
      <c r="P3257">
        <f>IFERROR(ROUND(E3257/L3257,2),0)</f>
        <v>63.38</v>
      </c>
      <c r="Q3257" s="10" t="s">
        <v>8323</v>
      </c>
      <c r="R3257" t="s">
        <v>8325</v>
      </c>
      <c r="S3257" s="15">
        <f>(((I3257/60)/60)/24)+DATE(1970,1,1)</f>
        <v>42637.226701388892</v>
      </c>
    </row>
    <row r="3258" spans="1:19" ht="45" x14ac:dyDescent="0.25">
      <c r="A3258">
        <v>1028</v>
      </c>
      <c r="B3258" s="3" t="s">
        <v>1029</v>
      </c>
      <c r="C3258" s="3" t="s">
        <v>5138</v>
      </c>
      <c r="D3258" s="6">
        <v>10000</v>
      </c>
      <c r="E3258" s="8">
        <v>11727</v>
      </c>
      <c r="F3258" t="s">
        <v>8218</v>
      </c>
      <c r="G3258" t="s">
        <v>8224</v>
      </c>
      <c r="H3258" t="s">
        <v>8246</v>
      </c>
      <c r="I3258">
        <v>1488830400</v>
      </c>
      <c r="J3258">
        <v>1484924605</v>
      </c>
      <c r="K3258" t="b">
        <v>1</v>
      </c>
      <c r="L3258">
        <v>255</v>
      </c>
      <c r="M3258" t="b">
        <v>1</v>
      </c>
      <c r="N3258" t="s">
        <v>8278</v>
      </c>
      <c r="O3258">
        <f>ROUND(E3258/D3258*100,0)</f>
        <v>117</v>
      </c>
      <c r="P3258">
        <f>IFERROR(ROUND(E3258/L3258,2),0)</f>
        <v>45.99</v>
      </c>
      <c r="Q3258" s="10" t="s">
        <v>8323</v>
      </c>
      <c r="R3258" t="s">
        <v>8328</v>
      </c>
      <c r="S3258" s="15">
        <f>(((I3258/60)/60)/24)+DATE(1970,1,1)</f>
        <v>42800.833333333328</v>
      </c>
    </row>
    <row r="3259" spans="1:19" ht="45" x14ac:dyDescent="0.25">
      <c r="A3259">
        <v>1029</v>
      </c>
      <c r="B3259" s="3" t="s">
        <v>1030</v>
      </c>
      <c r="C3259" s="3" t="s">
        <v>5139</v>
      </c>
      <c r="D3259" s="6">
        <v>10000</v>
      </c>
      <c r="E3259" s="8">
        <v>11176</v>
      </c>
      <c r="F3259" t="s">
        <v>8218</v>
      </c>
      <c r="G3259" t="s">
        <v>8234</v>
      </c>
      <c r="H3259" t="s">
        <v>8254</v>
      </c>
      <c r="I3259">
        <v>1428184740</v>
      </c>
      <c r="J3259">
        <v>1423501507</v>
      </c>
      <c r="K3259" t="b">
        <v>0</v>
      </c>
      <c r="L3259">
        <v>141</v>
      </c>
      <c r="M3259" t="b">
        <v>1</v>
      </c>
      <c r="N3259" t="s">
        <v>8278</v>
      </c>
      <c r="O3259">
        <f>ROUND(E3259/D3259*100,0)</f>
        <v>112</v>
      </c>
      <c r="P3259">
        <f>IFERROR(ROUND(E3259/L3259,2),0)</f>
        <v>79.260000000000005</v>
      </c>
      <c r="Q3259" s="10" t="s">
        <v>8323</v>
      </c>
      <c r="R3259" t="s">
        <v>8328</v>
      </c>
      <c r="S3259" s="15">
        <f>(((I3259/60)/60)/24)+DATE(1970,1,1)</f>
        <v>42098.915972222225</v>
      </c>
    </row>
    <row r="3260" spans="1:19" ht="60" x14ac:dyDescent="0.25">
      <c r="A3260">
        <v>1031</v>
      </c>
      <c r="B3260" s="3" t="s">
        <v>1032</v>
      </c>
      <c r="C3260" s="3" t="s">
        <v>5141</v>
      </c>
      <c r="D3260" s="6">
        <v>10000</v>
      </c>
      <c r="E3260" s="8">
        <v>10740</v>
      </c>
      <c r="F3260" t="s">
        <v>8218</v>
      </c>
      <c r="G3260" t="s">
        <v>8223</v>
      </c>
      <c r="H3260" t="s">
        <v>8245</v>
      </c>
      <c r="I3260">
        <v>1450290010</v>
      </c>
      <c r="J3260">
        <v>1447698010</v>
      </c>
      <c r="K3260" t="b">
        <v>0</v>
      </c>
      <c r="L3260">
        <v>99</v>
      </c>
      <c r="M3260" t="b">
        <v>1</v>
      </c>
      <c r="N3260" t="s">
        <v>8278</v>
      </c>
      <c r="O3260">
        <f>ROUND(E3260/D3260*100,0)</f>
        <v>107</v>
      </c>
      <c r="P3260">
        <f>IFERROR(ROUND(E3260/L3260,2),0)</f>
        <v>108.48</v>
      </c>
      <c r="Q3260" s="10" t="s">
        <v>8323</v>
      </c>
      <c r="R3260" t="s">
        <v>8328</v>
      </c>
      <c r="S3260" s="15">
        <f>(((I3260/60)/60)/24)+DATE(1970,1,1)</f>
        <v>42354.764004629629</v>
      </c>
    </row>
    <row r="3261" spans="1:19" ht="60" x14ac:dyDescent="0.25">
      <c r="A3261">
        <v>1195</v>
      </c>
      <c r="B3261" s="3" t="s">
        <v>1196</v>
      </c>
      <c r="C3261" s="3" t="s">
        <v>5305</v>
      </c>
      <c r="D3261" s="6">
        <v>10000</v>
      </c>
      <c r="E3261" s="8">
        <v>13500</v>
      </c>
      <c r="F3261" t="s">
        <v>8218</v>
      </c>
      <c r="G3261" t="s">
        <v>8236</v>
      </c>
      <c r="H3261" t="s">
        <v>8248</v>
      </c>
      <c r="I3261">
        <v>1450602000</v>
      </c>
      <c r="J3261">
        <v>1445415653</v>
      </c>
      <c r="K3261" t="b">
        <v>0</v>
      </c>
      <c r="L3261">
        <v>170</v>
      </c>
      <c r="M3261" t="b">
        <v>1</v>
      </c>
      <c r="N3261" t="s">
        <v>8283</v>
      </c>
      <c r="O3261">
        <f>ROUND(E3261/D3261*100,0)</f>
        <v>135</v>
      </c>
      <c r="P3261">
        <f>IFERROR(ROUND(E3261/L3261,2),0)</f>
        <v>79.41</v>
      </c>
      <c r="Q3261" s="10" t="s">
        <v>8336</v>
      </c>
      <c r="R3261" t="s">
        <v>8337</v>
      </c>
      <c r="S3261" s="15">
        <f>(((I3261/60)/60)/24)+DATE(1970,1,1)</f>
        <v>42358.375</v>
      </c>
    </row>
    <row r="3262" spans="1:19" ht="60" x14ac:dyDescent="0.25">
      <c r="A3262">
        <v>1208</v>
      </c>
      <c r="B3262" s="3" t="s">
        <v>1209</v>
      </c>
      <c r="C3262" s="3" t="s">
        <v>5318</v>
      </c>
      <c r="D3262" s="6">
        <v>10000</v>
      </c>
      <c r="E3262" s="8">
        <v>15530</v>
      </c>
      <c r="F3262" t="s">
        <v>8218</v>
      </c>
      <c r="G3262" t="s">
        <v>8223</v>
      </c>
      <c r="H3262" t="s">
        <v>8245</v>
      </c>
      <c r="I3262">
        <v>1458835264</v>
      </c>
      <c r="J3262">
        <v>1456246864</v>
      </c>
      <c r="K3262" t="b">
        <v>0</v>
      </c>
      <c r="L3262">
        <v>75</v>
      </c>
      <c r="M3262" t="b">
        <v>1</v>
      </c>
      <c r="N3262" t="s">
        <v>8283</v>
      </c>
      <c r="O3262">
        <f>ROUND(E3262/D3262*100,0)</f>
        <v>155</v>
      </c>
      <c r="P3262">
        <f>IFERROR(ROUND(E3262/L3262,2),0)</f>
        <v>207.07</v>
      </c>
      <c r="Q3262" s="10" t="s">
        <v>8336</v>
      </c>
      <c r="R3262" t="s">
        <v>8337</v>
      </c>
      <c r="S3262" s="15">
        <f>(((I3262/60)/60)/24)+DATE(1970,1,1)</f>
        <v>42453.667407407411</v>
      </c>
    </row>
    <row r="3263" spans="1:19" ht="45" x14ac:dyDescent="0.25">
      <c r="A3263">
        <v>1270</v>
      </c>
      <c r="B3263" s="3" t="s">
        <v>1271</v>
      </c>
      <c r="C3263" s="3" t="s">
        <v>5380</v>
      </c>
      <c r="D3263" s="6">
        <v>10000</v>
      </c>
      <c r="E3263" s="8">
        <v>11472</v>
      </c>
      <c r="F3263" t="s">
        <v>8218</v>
      </c>
      <c r="G3263" t="s">
        <v>8223</v>
      </c>
      <c r="H3263" t="s">
        <v>8245</v>
      </c>
      <c r="I3263">
        <v>1332704042</v>
      </c>
      <c r="J3263">
        <v>1327523642</v>
      </c>
      <c r="K3263" t="b">
        <v>1</v>
      </c>
      <c r="L3263">
        <v>169</v>
      </c>
      <c r="M3263" t="b">
        <v>1</v>
      </c>
      <c r="N3263" t="s">
        <v>8274</v>
      </c>
      <c r="O3263">
        <f>ROUND(E3263/D3263*100,0)</f>
        <v>115</v>
      </c>
      <c r="P3263">
        <f>IFERROR(ROUND(E3263/L3263,2),0)</f>
        <v>67.88</v>
      </c>
      <c r="Q3263" s="10" t="s">
        <v>8323</v>
      </c>
      <c r="R3263" t="s">
        <v>8324</v>
      </c>
      <c r="S3263" s="15">
        <f>(((I3263/60)/60)/24)+DATE(1970,1,1)</f>
        <v>40993.815300925926</v>
      </c>
    </row>
    <row r="3264" spans="1:19" ht="60" x14ac:dyDescent="0.25">
      <c r="A3264">
        <v>1352</v>
      </c>
      <c r="B3264" s="3" t="s">
        <v>1353</v>
      </c>
      <c r="C3264" s="3" t="s">
        <v>5462</v>
      </c>
      <c r="D3264" s="6">
        <v>10000</v>
      </c>
      <c r="E3264" s="8">
        <v>13614</v>
      </c>
      <c r="F3264" t="s">
        <v>8218</v>
      </c>
      <c r="G3264" t="s">
        <v>8223</v>
      </c>
      <c r="H3264" t="s">
        <v>8245</v>
      </c>
      <c r="I3264">
        <v>1441425540</v>
      </c>
      <c r="J3264">
        <v>1436968366</v>
      </c>
      <c r="K3264" t="b">
        <v>0</v>
      </c>
      <c r="L3264">
        <v>227</v>
      </c>
      <c r="M3264" t="b">
        <v>1</v>
      </c>
      <c r="N3264" t="s">
        <v>8272</v>
      </c>
      <c r="O3264">
        <f>ROUND(E3264/D3264*100,0)</f>
        <v>136</v>
      </c>
      <c r="P3264">
        <f>IFERROR(ROUND(E3264/L3264,2),0)</f>
        <v>59.97</v>
      </c>
      <c r="Q3264" s="10" t="s">
        <v>8320</v>
      </c>
      <c r="R3264" t="s">
        <v>8321</v>
      </c>
      <c r="S3264" s="15">
        <f>(((I3264/60)/60)/24)+DATE(1970,1,1)</f>
        <v>42252.165972222225</v>
      </c>
    </row>
    <row r="3265" spans="1:19" ht="45" x14ac:dyDescent="0.25">
      <c r="A3265">
        <v>1373</v>
      </c>
      <c r="B3265" s="3" t="s">
        <v>1374</v>
      </c>
      <c r="C3265" s="3" t="s">
        <v>5483</v>
      </c>
      <c r="D3265" s="6">
        <v>10000</v>
      </c>
      <c r="E3265" s="8">
        <v>10501</v>
      </c>
      <c r="F3265" t="s">
        <v>8218</v>
      </c>
      <c r="G3265" t="s">
        <v>8223</v>
      </c>
      <c r="H3265" t="s">
        <v>8245</v>
      </c>
      <c r="I3265">
        <v>1483138233</v>
      </c>
      <c r="J3265">
        <v>1480546233</v>
      </c>
      <c r="K3265" t="b">
        <v>0</v>
      </c>
      <c r="L3265">
        <v>52</v>
      </c>
      <c r="M3265" t="b">
        <v>1</v>
      </c>
      <c r="N3265" t="s">
        <v>8274</v>
      </c>
      <c r="O3265">
        <f>ROUND(E3265/D3265*100,0)</f>
        <v>105</v>
      </c>
      <c r="P3265">
        <f>IFERROR(ROUND(E3265/L3265,2),0)</f>
        <v>201.94</v>
      </c>
      <c r="Q3265" s="10" t="s">
        <v>8323</v>
      </c>
      <c r="R3265" t="s">
        <v>8324</v>
      </c>
      <c r="S3265" s="15">
        <f>(((I3265/60)/60)/24)+DATE(1970,1,1)</f>
        <v>42734.95177083333</v>
      </c>
    </row>
    <row r="3266" spans="1:19" ht="30" x14ac:dyDescent="0.25">
      <c r="A3266">
        <v>1379</v>
      </c>
      <c r="B3266" s="3" t="s">
        <v>1380</v>
      </c>
      <c r="C3266" s="3" t="s">
        <v>5489</v>
      </c>
      <c r="D3266" s="6">
        <v>10000</v>
      </c>
      <c r="E3266" s="8">
        <v>11160</v>
      </c>
      <c r="F3266" t="s">
        <v>8218</v>
      </c>
      <c r="G3266" t="s">
        <v>8223</v>
      </c>
      <c r="H3266" t="s">
        <v>8245</v>
      </c>
      <c r="I3266">
        <v>1433504876</v>
      </c>
      <c r="J3266">
        <v>1430912876</v>
      </c>
      <c r="K3266" t="b">
        <v>0</v>
      </c>
      <c r="L3266">
        <v>151</v>
      </c>
      <c r="M3266" t="b">
        <v>1</v>
      </c>
      <c r="N3266" t="s">
        <v>8274</v>
      </c>
      <c r="O3266">
        <f>ROUND(E3266/D3266*100,0)</f>
        <v>112</v>
      </c>
      <c r="P3266">
        <f>IFERROR(ROUND(E3266/L3266,2),0)</f>
        <v>73.91</v>
      </c>
      <c r="Q3266" s="10" t="s">
        <v>8323</v>
      </c>
      <c r="R3266" t="s">
        <v>8324</v>
      </c>
      <c r="S3266" s="15">
        <f>(((I3266/60)/60)/24)+DATE(1970,1,1)</f>
        <v>42160.491620370376</v>
      </c>
    </row>
    <row r="3267" spans="1:19" ht="30" x14ac:dyDescent="0.25">
      <c r="A3267">
        <v>1393</v>
      </c>
      <c r="B3267" s="3" t="s">
        <v>1394</v>
      </c>
      <c r="C3267" s="3" t="s">
        <v>5503</v>
      </c>
      <c r="D3267" s="6">
        <v>10000</v>
      </c>
      <c r="E3267" s="8">
        <v>10235</v>
      </c>
      <c r="F3267" t="s">
        <v>8218</v>
      </c>
      <c r="G3267" t="s">
        <v>8223</v>
      </c>
      <c r="H3267" t="s">
        <v>8245</v>
      </c>
      <c r="I3267">
        <v>1470068523</v>
      </c>
      <c r="J3267">
        <v>1467476523</v>
      </c>
      <c r="K3267" t="b">
        <v>0</v>
      </c>
      <c r="L3267">
        <v>52</v>
      </c>
      <c r="M3267" t="b">
        <v>1</v>
      </c>
      <c r="N3267" t="s">
        <v>8274</v>
      </c>
      <c r="O3267">
        <f>ROUND(E3267/D3267*100,0)</f>
        <v>102</v>
      </c>
      <c r="P3267">
        <f>IFERROR(ROUND(E3267/L3267,2),0)</f>
        <v>196.83</v>
      </c>
      <c r="Q3267" s="10" t="s">
        <v>8323</v>
      </c>
      <c r="R3267" t="s">
        <v>8324</v>
      </c>
      <c r="S3267" s="15">
        <f>(((I3267/60)/60)/24)+DATE(1970,1,1)</f>
        <v>42583.681979166664</v>
      </c>
    </row>
    <row r="3268" spans="1:19" ht="45" x14ac:dyDescent="0.25">
      <c r="A3268">
        <v>1397</v>
      </c>
      <c r="B3268" s="3" t="s">
        <v>1398</v>
      </c>
      <c r="C3268" s="3" t="s">
        <v>5507</v>
      </c>
      <c r="D3268" s="6">
        <v>10000</v>
      </c>
      <c r="E3268" s="8">
        <v>11385</v>
      </c>
      <c r="F3268" t="s">
        <v>8218</v>
      </c>
      <c r="G3268" t="s">
        <v>8223</v>
      </c>
      <c r="H3268" t="s">
        <v>8245</v>
      </c>
      <c r="I3268">
        <v>1477603140</v>
      </c>
      <c r="J3268">
        <v>1475013710</v>
      </c>
      <c r="K3268" t="b">
        <v>0</v>
      </c>
      <c r="L3268">
        <v>158</v>
      </c>
      <c r="M3268" t="b">
        <v>1</v>
      </c>
      <c r="N3268" t="s">
        <v>8274</v>
      </c>
      <c r="O3268">
        <f>ROUND(E3268/D3268*100,0)</f>
        <v>114</v>
      </c>
      <c r="P3268">
        <f>IFERROR(ROUND(E3268/L3268,2),0)</f>
        <v>72.06</v>
      </c>
      <c r="Q3268" s="10" t="s">
        <v>8323</v>
      </c>
      <c r="R3268" t="s">
        <v>8324</v>
      </c>
      <c r="S3268" s="15">
        <f>(((I3268/60)/60)/24)+DATE(1970,1,1)</f>
        <v>42670.888194444444</v>
      </c>
    </row>
    <row r="3269" spans="1:19" ht="45" x14ac:dyDescent="0.25">
      <c r="A3269">
        <v>1607</v>
      </c>
      <c r="B3269" s="3" t="s">
        <v>1608</v>
      </c>
      <c r="C3269" s="3" t="s">
        <v>5717</v>
      </c>
      <c r="D3269" s="6">
        <v>10000</v>
      </c>
      <c r="E3269" s="8">
        <v>14511</v>
      </c>
      <c r="F3269" t="s">
        <v>8218</v>
      </c>
      <c r="G3269" t="s">
        <v>8223</v>
      </c>
      <c r="H3269" t="s">
        <v>8245</v>
      </c>
      <c r="I3269">
        <v>1339701851</v>
      </c>
      <c r="J3269">
        <v>1337887451</v>
      </c>
      <c r="K3269" t="b">
        <v>0</v>
      </c>
      <c r="L3269">
        <v>205</v>
      </c>
      <c r="M3269" t="b">
        <v>1</v>
      </c>
      <c r="N3269" t="s">
        <v>8274</v>
      </c>
      <c r="O3269">
        <f>ROUND(E3269/D3269*100,0)</f>
        <v>145</v>
      </c>
      <c r="P3269">
        <f>IFERROR(ROUND(E3269/L3269,2),0)</f>
        <v>70.790000000000006</v>
      </c>
      <c r="Q3269" s="10" t="s">
        <v>8323</v>
      </c>
      <c r="R3269" t="s">
        <v>8324</v>
      </c>
      <c r="S3269" s="15">
        <f>(((I3269/60)/60)/24)+DATE(1970,1,1)</f>
        <v>41074.80846064815</v>
      </c>
    </row>
    <row r="3270" spans="1:19" ht="45" x14ac:dyDescent="0.25">
      <c r="A3270">
        <v>1616</v>
      </c>
      <c r="B3270" s="3" t="s">
        <v>1617</v>
      </c>
      <c r="C3270" s="3" t="s">
        <v>5726</v>
      </c>
      <c r="D3270" s="6">
        <v>10000</v>
      </c>
      <c r="E3270" s="8">
        <v>10420</v>
      </c>
      <c r="F3270" t="s">
        <v>8218</v>
      </c>
      <c r="G3270" t="s">
        <v>8223</v>
      </c>
      <c r="H3270" t="s">
        <v>8245</v>
      </c>
      <c r="I3270">
        <v>1353621600</v>
      </c>
      <c r="J3270">
        <v>1350061821</v>
      </c>
      <c r="K3270" t="b">
        <v>0</v>
      </c>
      <c r="L3270">
        <v>157</v>
      </c>
      <c r="M3270" t="b">
        <v>1</v>
      </c>
      <c r="N3270" t="s">
        <v>8274</v>
      </c>
      <c r="O3270">
        <f>ROUND(E3270/D3270*100,0)</f>
        <v>104</v>
      </c>
      <c r="P3270">
        <f>IFERROR(ROUND(E3270/L3270,2),0)</f>
        <v>66.37</v>
      </c>
      <c r="Q3270" s="10" t="s">
        <v>8323</v>
      </c>
      <c r="R3270" t="s">
        <v>8324</v>
      </c>
      <c r="S3270" s="15">
        <f>(((I3270/60)/60)/24)+DATE(1970,1,1)</f>
        <v>41235.916666666664</v>
      </c>
    </row>
    <row r="3271" spans="1:19" ht="60" x14ac:dyDescent="0.25">
      <c r="A3271">
        <v>1631</v>
      </c>
      <c r="B3271" s="3" t="s">
        <v>1632</v>
      </c>
      <c r="C3271" s="3" t="s">
        <v>5741</v>
      </c>
      <c r="D3271" s="6">
        <v>10000</v>
      </c>
      <c r="E3271" s="8">
        <v>15591</v>
      </c>
      <c r="F3271" t="s">
        <v>8218</v>
      </c>
      <c r="G3271" t="s">
        <v>8223</v>
      </c>
      <c r="H3271" t="s">
        <v>8245</v>
      </c>
      <c r="I3271">
        <v>1350074261</v>
      </c>
      <c r="J3271">
        <v>1347482261</v>
      </c>
      <c r="K3271" t="b">
        <v>0</v>
      </c>
      <c r="L3271">
        <v>133</v>
      </c>
      <c r="M3271" t="b">
        <v>1</v>
      </c>
      <c r="N3271" t="s">
        <v>8274</v>
      </c>
      <c r="O3271">
        <f>ROUND(E3271/D3271*100,0)</f>
        <v>156</v>
      </c>
      <c r="P3271">
        <f>IFERROR(ROUND(E3271/L3271,2),0)</f>
        <v>117.23</v>
      </c>
      <c r="Q3271" s="10" t="s">
        <v>8323</v>
      </c>
      <c r="R3271" t="s">
        <v>8324</v>
      </c>
      <c r="S3271" s="15">
        <f>(((I3271/60)/60)/24)+DATE(1970,1,1)</f>
        <v>41194.859502314815</v>
      </c>
    </row>
    <row r="3272" spans="1:19" ht="60" x14ac:dyDescent="0.25">
      <c r="A3272">
        <v>1633</v>
      </c>
      <c r="B3272" s="3" t="s">
        <v>1634</v>
      </c>
      <c r="C3272" s="3" t="s">
        <v>5743</v>
      </c>
      <c r="D3272" s="6">
        <v>10000</v>
      </c>
      <c r="E3272" s="8">
        <v>10000</v>
      </c>
      <c r="F3272" t="s">
        <v>8218</v>
      </c>
      <c r="G3272" t="s">
        <v>8223</v>
      </c>
      <c r="H3272" t="s">
        <v>8245</v>
      </c>
      <c r="I3272">
        <v>1326690000</v>
      </c>
      <c r="J3272">
        <v>1324329156</v>
      </c>
      <c r="K3272" t="b">
        <v>0</v>
      </c>
      <c r="L3272">
        <v>58</v>
      </c>
      <c r="M3272" t="b">
        <v>1</v>
      </c>
      <c r="N3272" t="s">
        <v>8274</v>
      </c>
      <c r="O3272">
        <f>ROUND(E3272/D3272*100,0)</f>
        <v>100</v>
      </c>
      <c r="P3272">
        <f>IFERROR(ROUND(E3272/L3272,2),0)</f>
        <v>172.41</v>
      </c>
      <c r="Q3272" s="10" t="s">
        <v>8323</v>
      </c>
      <c r="R3272" t="s">
        <v>8324</v>
      </c>
      <c r="S3272" s="15">
        <f>(((I3272/60)/60)/24)+DATE(1970,1,1)</f>
        <v>40924.208333333336</v>
      </c>
    </row>
    <row r="3273" spans="1:19" ht="60" x14ac:dyDescent="0.25">
      <c r="A3273">
        <v>1644</v>
      </c>
      <c r="B3273" s="3" t="s">
        <v>1645</v>
      </c>
      <c r="C3273" s="3" t="s">
        <v>5754</v>
      </c>
      <c r="D3273" s="6">
        <v>10000</v>
      </c>
      <c r="E3273" s="8">
        <v>10950</v>
      </c>
      <c r="F3273" t="s">
        <v>8218</v>
      </c>
      <c r="G3273" t="s">
        <v>8223</v>
      </c>
      <c r="H3273" t="s">
        <v>8245</v>
      </c>
      <c r="I3273">
        <v>1353551160</v>
      </c>
      <c r="J3273">
        <v>1348363560</v>
      </c>
      <c r="K3273" t="b">
        <v>0</v>
      </c>
      <c r="L3273">
        <v>128</v>
      </c>
      <c r="M3273" t="b">
        <v>1</v>
      </c>
      <c r="N3273" t="s">
        <v>8290</v>
      </c>
      <c r="O3273">
        <f>ROUND(E3273/D3273*100,0)</f>
        <v>110</v>
      </c>
      <c r="P3273">
        <f>IFERROR(ROUND(E3273/L3273,2),0)</f>
        <v>85.55</v>
      </c>
      <c r="Q3273" s="10" t="s">
        <v>8323</v>
      </c>
      <c r="R3273" t="s">
        <v>8344</v>
      </c>
      <c r="S3273" s="15">
        <f>(((I3273/60)/60)/24)+DATE(1970,1,1)</f>
        <v>41235.101388888892</v>
      </c>
    </row>
    <row r="3274" spans="1:19" ht="30" x14ac:dyDescent="0.25">
      <c r="A3274">
        <v>1751</v>
      </c>
      <c r="B3274" s="3" t="s">
        <v>1752</v>
      </c>
      <c r="C3274" s="3" t="s">
        <v>5861</v>
      </c>
      <c r="D3274" s="6">
        <v>10000</v>
      </c>
      <c r="E3274" s="8">
        <v>10290</v>
      </c>
      <c r="F3274" t="s">
        <v>8218</v>
      </c>
      <c r="G3274" t="s">
        <v>8223</v>
      </c>
      <c r="H3274" t="s">
        <v>8245</v>
      </c>
      <c r="I3274">
        <v>1426787123</v>
      </c>
      <c r="J3274">
        <v>1424198723</v>
      </c>
      <c r="K3274" t="b">
        <v>0</v>
      </c>
      <c r="L3274">
        <v>61</v>
      </c>
      <c r="M3274" t="b">
        <v>1</v>
      </c>
      <c r="N3274" t="s">
        <v>8283</v>
      </c>
      <c r="O3274">
        <f>ROUND(E3274/D3274*100,0)</f>
        <v>103</v>
      </c>
      <c r="P3274">
        <f>IFERROR(ROUND(E3274/L3274,2),0)</f>
        <v>168.69</v>
      </c>
      <c r="Q3274" s="10" t="s">
        <v>8336</v>
      </c>
      <c r="R3274" t="s">
        <v>8337</v>
      </c>
      <c r="S3274" s="15">
        <f>(((I3274/60)/60)/24)+DATE(1970,1,1)</f>
        <v>42082.739849537036</v>
      </c>
    </row>
    <row r="3275" spans="1:19" ht="30" x14ac:dyDescent="0.25">
      <c r="A3275">
        <v>1834</v>
      </c>
      <c r="B3275" s="3" t="s">
        <v>1835</v>
      </c>
      <c r="C3275" s="3" t="s">
        <v>5944</v>
      </c>
      <c r="D3275" s="6">
        <v>10000</v>
      </c>
      <c r="E3275" s="8">
        <v>11805</v>
      </c>
      <c r="F3275" t="s">
        <v>8218</v>
      </c>
      <c r="G3275" t="s">
        <v>8223</v>
      </c>
      <c r="H3275" t="s">
        <v>8245</v>
      </c>
      <c r="I3275">
        <v>1422140895</v>
      </c>
      <c r="J3275">
        <v>1418684895</v>
      </c>
      <c r="K3275" t="b">
        <v>0</v>
      </c>
      <c r="L3275">
        <v>90</v>
      </c>
      <c r="M3275" t="b">
        <v>1</v>
      </c>
      <c r="N3275" t="s">
        <v>8274</v>
      </c>
      <c r="O3275">
        <f>ROUND(E3275/D3275*100,0)</f>
        <v>118</v>
      </c>
      <c r="P3275">
        <f>IFERROR(ROUND(E3275/L3275,2),0)</f>
        <v>131.16999999999999</v>
      </c>
      <c r="Q3275" s="10" t="s">
        <v>8323</v>
      </c>
      <c r="R3275" t="s">
        <v>8324</v>
      </c>
      <c r="S3275" s="15">
        <f>(((I3275/60)/60)/24)+DATE(1970,1,1)</f>
        <v>42028.964062500003</v>
      </c>
    </row>
    <row r="3276" spans="1:19" ht="60" x14ac:dyDescent="0.25">
      <c r="A3276">
        <v>1843</v>
      </c>
      <c r="B3276" s="3" t="s">
        <v>1844</v>
      </c>
      <c r="C3276" s="3" t="s">
        <v>5953</v>
      </c>
      <c r="D3276" s="6">
        <v>10000</v>
      </c>
      <c r="E3276" s="8">
        <v>12400.61</v>
      </c>
      <c r="F3276" t="s">
        <v>8218</v>
      </c>
      <c r="G3276" t="s">
        <v>8223</v>
      </c>
      <c r="H3276" t="s">
        <v>8245</v>
      </c>
      <c r="I3276">
        <v>1298245954</v>
      </c>
      <c r="J3276">
        <v>1295653954</v>
      </c>
      <c r="K3276" t="b">
        <v>0</v>
      </c>
      <c r="L3276">
        <v>134</v>
      </c>
      <c r="M3276" t="b">
        <v>1</v>
      </c>
      <c r="N3276" t="s">
        <v>8274</v>
      </c>
      <c r="O3276">
        <f>ROUND(E3276/D3276*100,0)</f>
        <v>124</v>
      </c>
      <c r="P3276">
        <f>IFERROR(ROUND(E3276/L3276,2),0)</f>
        <v>92.54</v>
      </c>
      <c r="Q3276" s="10" t="s">
        <v>8323</v>
      </c>
      <c r="R3276" t="s">
        <v>8324</v>
      </c>
      <c r="S3276" s="15">
        <f>(((I3276/60)/60)/24)+DATE(1970,1,1)</f>
        <v>40594.994837962964</v>
      </c>
    </row>
    <row r="3277" spans="1:19" ht="60" x14ac:dyDescent="0.25">
      <c r="A3277">
        <v>1891</v>
      </c>
      <c r="B3277" s="3" t="s">
        <v>1892</v>
      </c>
      <c r="C3277" s="3" t="s">
        <v>6001</v>
      </c>
      <c r="D3277" s="6">
        <v>10000</v>
      </c>
      <c r="E3277" s="8">
        <v>10555</v>
      </c>
      <c r="F3277" t="s">
        <v>8218</v>
      </c>
      <c r="G3277" t="s">
        <v>8223</v>
      </c>
      <c r="H3277" t="s">
        <v>8245</v>
      </c>
      <c r="I3277">
        <v>1279778400</v>
      </c>
      <c r="J3277">
        <v>1275851354</v>
      </c>
      <c r="K3277" t="b">
        <v>0</v>
      </c>
      <c r="L3277">
        <v>120</v>
      </c>
      <c r="M3277" t="b">
        <v>1</v>
      </c>
      <c r="N3277" t="s">
        <v>8277</v>
      </c>
      <c r="O3277">
        <f>ROUND(E3277/D3277*100,0)</f>
        <v>106</v>
      </c>
      <c r="P3277">
        <f>IFERROR(ROUND(E3277/L3277,2),0)</f>
        <v>87.96</v>
      </c>
      <c r="Q3277" s="10" t="s">
        <v>8323</v>
      </c>
      <c r="R3277" t="s">
        <v>8327</v>
      </c>
      <c r="S3277" s="15">
        <f>(((I3277/60)/60)/24)+DATE(1970,1,1)</f>
        <v>40381.25</v>
      </c>
    </row>
    <row r="3278" spans="1:19" ht="60" x14ac:dyDescent="0.25">
      <c r="A3278">
        <v>1939</v>
      </c>
      <c r="B3278" s="3" t="s">
        <v>1940</v>
      </c>
      <c r="C3278" s="3" t="s">
        <v>6049</v>
      </c>
      <c r="D3278" s="6">
        <v>10000</v>
      </c>
      <c r="E3278" s="8">
        <v>11070</v>
      </c>
      <c r="F3278" t="s">
        <v>8218</v>
      </c>
      <c r="G3278" t="s">
        <v>8223</v>
      </c>
      <c r="H3278" t="s">
        <v>8245</v>
      </c>
      <c r="I3278">
        <v>1362955108</v>
      </c>
      <c r="J3278">
        <v>1360366708</v>
      </c>
      <c r="K3278" t="b">
        <v>0</v>
      </c>
      <c r="L3278">
        <v>96</v>
      </c>
      <c r="M3278" t="b">
        <v>1</v>
      </c>
      <c r="N3278" t="s">
        <v>8277</v>
      </c>
      <c r="O3278">
        <f>ROUND(E3278/D3278*100,0)</f>
        <v>111</v>
      </c>
      <c r="P3278">
        <f>IFERROR(ROUND(E3278/L3278,2),0)</f>
        <v>115.31</v>
      </c>
      <c r="Q3278" s="10" t="s">
        <v>8323</v>
      </c>
      <c r="R3278" t="s">
        <v>8327</v>
      </c>
      <c r="S3278" s="15">
        <f>(((I3278/60)/60)/24)+DATE(1970,1,1)</f>
        <v>41343.943379629629</v>
      </c>
    </row>
    <row r="3279" spans="1:19" ht="45" x14ac:dyDescent="0.25">
      <c r="A3279">
        <v>1943</v>
      </c>
      <c r="B3279" s="3" t="s">
        <v>1944</v>
      </c>
      <c r="C3279" s="3" t="s">
        <v>6053</v>
      </c>
      <c r="D3279" s="6">
        <v>10000</v>
      </c>
      <c r="E3279" s="8">
        <v>170525</v>
      </c>
      <c r="F3279" t="s">
        <v>8218</v>
      </c>
      <c r="G3279" t="s">
        <v>8223</v>
      </c>
      <c r="H3279" t="s">
        <v>8245</v>
      </c>
      <c r="I3279">
        <v>1470896916</v>
      </c>
      <c r="J3279">
        <v>1467008916</v>
      </c>
      <c r="K3279" t="b">
        <v>1</v>
      </c>
      <c r="L3279">
        <v>2478</v>
      </c>
      <c r="M3279" t="b">
        <v>1</v>
      </c>
      <c r="N3279" t="s">
        <v>8293</v>
      </c>
      <c r="O3279">
        <f>ROUND(E3279/D3279*100,0)</f>
        <v>1705</v>
      </c>
      <c r="P3279">
        <f>IFERROR(ROUND(E3279/L3279,2),0)</f>
        <v>68.819999999999993</v>
      </c>
      <c r="Q3279" s="10" t="s">
        <v>8317</v>
      </c>
      <c r="R3279" t="s">
        <v>8347</v>
      </c>
      <c r="S3279" s="15">
        <f>(((I3279/60)/60)/24)+DATE(1970,1,1)</f>
        <v>42593.269861111112</v>
      </c>
    </row>
    <row r="3280" spans="1:19" ht="60" x14ac:dyDescent="0.25">
      <c r="A3280">
        <v>1959</v>
      </c>
      <c r="B3280" s="3" t="s">
        <v>1960</v>
      </c>
      <c r="C3280" s="3" t="s">
        <v>6069</v>
      </c>
      <c r="D3280" s="6">
        <v>10000</v>
      </c>
      <c r="E3280" s="8">
        <v>15673.44</v>
      </c>
      <c r="F3280" t="s">
        <v>8218</v>
      </c>
      <c r="G3280" t="s">
        <v>8223</v>
      </c>
      <c r="H3280" t="s">
        <v>8245</v>
      </c>
      <c r="I3280">
        <v>1412121600</v>
      </c>
      <c r="J3280">
        <v>1408565860</v>
      </c>
      <c r="K3280" t="b">
        <v>1</v>
      </c>
      <c r="L3280">
        <v>424</v>
      </c>
      <c r="M3280" t="b">
        <v>1</v>
      </c>
      <c r="N3280" t="s">
        <v>8293</v>
      </c>
      <c r="O3280">
        <f>ROUND(E3280/D3280*100,0)</f>
        <v>157</v>
      </c>
      <c r="P3280">
        <f>IFERROR(ROUND(E3280/L3280,2),0)</f>
        <v>36.97</v>
      </c>
      <c r="Q3280" s="10" t="s">
        <v>8317</v>
      </c>
      <c r="R3280" t="s">
        <v>8347</v>
      </c>
      <c r="S3280" s="15">
        <f>(((I3280/60)/60)/24)+DATE(1970,1,1)</f>
        <v>41913</v>
      </c>
    </row>
    <row r="3281" spans="1:19" ht="45" x14ac:dyDescent="0.25">
      <c r="A3281">
        <v>1961</v>
      </c>
      <c r="B3281" s="3" t="s">
        <v>1962</v>
      </c>
      <c r="C3281" s="3" t="s">
        <v>6071</v>
      </c>
      <c r="D3281" s="6">
        <v>10000</v>
      </c>
      <c r="E3281" s="8">
        <v>110538.12</v>
      </c>
      <c r="F3281" t="s">
        <v>8218</v>
      </c>
      <c r="G3281" t="s">
        <v>8223</v>
      </c>
      <c r="H3281" t="s">
        <v>8245</v>
      </c>
      <c r="I3281">
        <v>1349495940</v>
      </c>
      <c r="J3281">
        <v>1346042417</v>
      </c>
      <c r="K3281" t="b">
        <v>1</v>
      </c>
      <c r="L3281">
        <v>1633</v>
      </c>
      <c r="M3281" t="b">
        <v>1</v>
      </c>
      <c r="N3281" t="s">
        <v>8293</v>
      </c>
      <c r="O3281">
        <f>ROUND(E3281/D3281*100,0)</f>
        <v>1105</v>
      </c>
      <c r="P3281">
        <f>IFERROR(ROUND(E3281/L3281,2),0)</f>
        <v>67.69</v>
      </c>
      <c r="Q3281" s="10" t="s">
        <v>8317</v>
      </c>
      <c r="R3281" t="s">
        <v>8347</v>
      </c>
      <c r="S3281" s="15">
        <f>(((I3281/60)/60)/24)+DATE(1970,1,1)</f>
        <v>41188.165972222225</v>
      </c>
    </row>
    <row r="3282" spans="1:19" ht="60" x14ac:dyDescent="0.25">
      <c r="A3282">
        <v>1962</v>
      </c>
      <c r="B3282" s="3" t="s">
        <v>1963</v>
      </c>
      <c r="C3282" s="3" t="s">
        <v>6072</v>
      </c>
      <c r="D3282" s="6">
        <v>10000</v>
      </c>
      <c r="E3282" s="8">
        <v>19292.5</v>
      </c>
      <c r="F3282" t="s">
        <v>8218</v>
      </c>
      <c r="G3282" t="s">
        <v>8223</v>
      </c>
      <c r="H3282" t="s">
        <v>8245</v>
      </c>
      <c r="I3282">
        <v>1400006636</v>
      </c>
      <c r="J3282">
        <v>1397414636</v>
      </c>
      <c r="K3282" t="b">
        <v>1</v>
      </c>
      <c r="L3282">
        <v>306</v>
      </c>
      <c r="M3282" t="b">
        <v>1</v>
      </c>
      <c r="N3282" t="s">
        <v>8293</v>
      </c>
      <c r="O3282">
        <f>ROUND(E3282/D3282*100,0)</f>
        <v>193</v>
      </c>
      <c r="P3282">
        <f>IFERROR(ROUND(E3282/L3282,2),0)</f>
        <v>63.05</v>
      </c>
      <c r="Q3282" s="10" t="s">
        <v>8317</v>
      </c>
      <c r="R3282" t="s">
        <v>8347</v>
      </c>
      <c r="S3282" s="15">
        <f>(((I3282/60)/60)/24)+DATE(1970,1,1)</f>
        <v>41772.780509259261</v>
      </c>
    </row>
    <row r="3283" spans="1:19" ht="60" x14ac:dyDescent="0.25">
      <c r="A3283">
        <v>2007</v>
      </c>
      <c r="B3283" s="3" t="s">
        <v>2008</v>
      </c>
      <c r="C3283" s="3" t="s">
        <v>6117</v>
      </c>
      <c r="D3283" s="6">
        <v>10000</v>
      </c>
      <c r="E3283" s="8">
        <v>11570.92</v>
      </c>
      <c r="F3283" t="s">
        <v>8218</v>
      </c>
      <c r="G3283" t="s">
        <v>8223</v>
      </c>
      <c r="H3283" t="s">
        <v>8245</v>
      </c>
      <c r="I3283">
        <v>1282622400</v>
      </c>
      <c r="J3283">
        <v>1276891586</v>
      </c>
      <c r="K3283" t="b">
        <v>1</v>
      </c>
      <c r="L3283">
        <v>137</v>
      </c>
      <c r="M3283" t="b">
        <v>1</v>
      </c>
      <c r="N3283" t="s">
        <v>8293</v>
      </c>
      <c r="O3283">
        <f>ROUND(E3283/D3283*100,0)</f>
        <v>116</v>
      </c>
      <c r="P3283">
        <f>IFERROR(ROUND(E3283/L3283,2),0)</f>
        <v>84.46</v>
      </c>
      <c r="Q3283" s="10" t="s">
        <v>8317</v>
      </c>
      <c r="R3283" t="s">
        <v>8347</v>
      </c>
      <c r="S3283" s="15">
        <f>(((I3283/60)/60)/24)+DATE(1970,1,1)</f>
        <v>40414.166666666664</v>
      </c>
    </row>
    <row r="3284" spans="1:19" ht="30" x14ac:dyDescent="0.25">
      <c r="A3284">
        <v>2016</v>
      </c>
      <c r="B3284" s="3" t="s">
        <v>2017</v>
      </c>
      <c r="C3284" s="3" t="s">
        <v>6126</v>
      </c>
      <c r="D3284" s="6">
        <v>10000</v>
      </c>
      <c r="E3284" s="8">
        <v>92154.22</v>
      </c>
      <c r="F3284" t="s">
        <v>8218</v>
      </c>
      <c r="G3284" t="s">
        <v>8223</v>
      </c>
      <c r="H3284" t="s">
        <v>8245</v>
      </c>
      <c r="I3284">
        <v>1362863299</v>
      </c>
      <c r="J3284">
        <v>1360271299</v>
      </c>
      <c r="K3284" t="b">
        <v>1</v>
      </c>
      <c r="L3284">
        <v>479</v>
      </c>
      <c r="M3284" t="b">
        <v>1</v>
      </c>
      <c r="N3284" t="s">
        <v>8293</v>
      </c>
      <c r="O3284">
        <f>ROUND(E3284/D3284*100,0)</f>
        <v>922</v>
      </c>
      <c r="P3284">
        <f>IFERROR(ROUND(E3284/L3284,2),0)</f>
        <v>192.39</v>
      </c>
      <c r="Q3284" s="10" t="s">
        <v>8317</v>
      </c>
      <c r="R3284" t="s">
        <v>8347</v>
      </c>
      <c r="S3284" s="15">
        <f>(((I3284/60)/60)/24)+DATE(1970,1,1)</f>
        <v>41342.88077546296</v>
      </c>
    </row>
    <row r="3285" spans="1:19" ht="45" x14ac:dyDescent="0.25">
      <c r="A3285">
        <v>2037</v>
      </c>
      <c r="B3285" s="3" t="s">
        <v>2038</v>
      </c>
      <c r="C3285" s="3" t="s">
        <v>6147</v>
      </c>
      <c r="D3285" s="6">
        <v>10000</v>
      </c>
      <c r="E3285" s="8">
        <v>30047.64</v>
      </c>
      <c r="F3285" t="s">
        <v>8218</v>
      </c>
      <c r="G3285" t="s">
        <v>8223</v>
      </c>
      <c r="H3285" t="s">
        <v>8245</v>
      </c>
      <c r="I3285">
        <v>1388383353</v>
      </c>
      <c r="J3285">
        <v>1383195753</v>
      </c>
      <c r="K3285" t="b">
        <v>1</v>
      </c>
      <c r="L3285">
        <v>429</v>
      </c>
      <c r="M3285" t="b">
        <v>1</v>
      </c>
      <c r="N3285" t="s">
        <v>8293</v>
      </c>
      <c r="O3285">
        <f>ROUND(E3285/D3285*100,0)</f>
        <v>300</v>
      </c>
      <c r="P3285">
        <f>IFERROR(ROUND(E3285/L3285,2),0)</f>
        <v>70.040000000000006</v>
      </c>
      <c r="Q3285" s="10" t="s">
        <v>8317</v>
      </c>
      <c r="R3285" t="s">
        <v>8347</v>
      </c>
      <c r="S3285" s="15">
        <f>(((I3285/60)/60)/24)+DATE(1970,1,1)</f>
        <v>41638.251770833333</v>
      </c>
    </row>
    <row r="3286" spans="1:19" ht="45" x14ac:dyDescent="0.25">
      <c r="A3286">
        <v>2042</v>
      </c>
      <c r="B3286" s="3" t="s">
        <v>2043</v>
      </c>
      <c r="C3286" s="3" t="s">
        <v>6152</v>
      </c>
      <c r="D3286" s="6">
        <v>10000</v>
      </c>
      <c r="E3286" s="8">
        <v>12353</v>
      </c>
      <c r="F3286" t="s">
        <v>8218</v>
      </c>
      <c r="G3286" t="s">
        <v>8223</v>
      </c>
      <c r="H3286" t="s">
        <v>8245</v>
      </c>
      <c r="I3286">
        <v>1453481974</v>
      </c>
      <c r="J3286">
        <v>1448297974</v>
      </c>
      <c r="K3286" t="b">
        <v>0</v>
      </c>
      <c r="L3286">
        <v>140</v>
      </c>
      <c r="M3286" t="b">
        <v>1</v>
      </c>
      <c r="N3286" t="s">
        <v>8293</v>
      </c>
      <c r="O3286">
        <f>ROUND(E3286/D3286*100,0)</f>
        <v>124</v>
      </c>
      <c r="P3286">
        <f>IFERROR(ROUND(E3286/L3286,2),0)</f>
        <v>88.24</v>
      </c>
      <c r="Q3286" s="10" t="s">
        <v>8317</v>
      </c>
      <c r="R3286" t="s">
        <v>8347</v>
      </c>
      <c r="S3286" s="15">
        <f>(((I3286/60)/60)/24)+DATE(1970,1,1)</f>
        <v>42391.708032407405</v>
      </c>
    </row>
    <row r="3287" spans="1:19" ht="60" x14ac:dyDescent="0.25">
      <c r="A3287">
        <v>2046</v>
      </c>
      <c r="B3287" s="3" t="s">
        <v>2047</v>
      </c>
      <c r="C3287" s="3" t="s">
        <v>6156</v>
      </c>
      <c r="D3287" s="6">
        <v>10000</v>
      </c>
      <c r="E3287" s="8">
        <v>12110</v>
      </c>
      <c r="F3287" t="s">
        <v>8218</v>
      </c>
      <c r="G3287" t="s">
        <v>8223</v>
      </c>
      <c r="H3287" t="s">
        <v>8245</v>
      </c>
      <c r="I3287">
        <v>1369282044</v>
      </c>
      <c r="J3287">
        <v>1366690044</v>
      </c>
      <c r="K3287" t="b">
        <v>0</v>
      </c>
      <c r="L3287">
        <v>217</v>
      </c>
      <c r="M3287" t="b">
        <v>1</v>
      </c>
      <c r="N3287" t="s">
        <v>8293</v>
      </c>
      <c r="O3287">
        <f>ROUND(E3287/D3287*100,0)</f>
        <v>121</v>
      </c>
      <c r="P3287">
        <f>IFERROR(ROUND(E3287/L3287,2),0)</f>
        <v>55.81</v>
      </c>
      <c r="Q3287" s="10" t="s">
        <v>8317</v>
      </c>
      <c r="R3287" t="s">
        <v>8347</v>
      </c>
      <c r="S3287" s="15">
        <f>(((I3287/60)/60)/24)+DATE(1970,1,1)</f>
        <v>41417.171805555554</v>
      </c>
    </row>
    <row r="3288" spans="1:19" ht="60" x14ac:dyDescent="0.25">
      <c r="A3288">
        <v>2050</v>
      </c>
      <c r="B3288" s="3" t="s">
        <v>2051</v>
      </c>
      <c r="C3288" s="3" t="s">
        <v>6160</v>
      </c>
      <c r="D3288" s="6">
        <v>10000</v>
      </c>
      <c r="E3288" s="8">
        <v>47327</v>
      </c>
      <c r="F3288" t="s">
        <v>8218</v>
      </c>
      <c r="G3288" t="s">
        <v>8223</v>
      </c>
      <c r="H3288" t="s">
        <v>8245</v>
      </c>
      <c r="I3288">
        <v>1433036578</v>
      </c>
      <c r="J3288">
        <v>1429580578</v>
      </c>
      <c r="K3288" t="b">
        <v>0</v>
      </c>
      <c r="L3288">
        <v>170</v>
      </c>
      <c r="M3288" t="b">
        <v>1</v>
      </c>
      <c r="N3288" t="s">
        <v>8293</v>
      </c>
      <c r="O3288">
        <f>ROUND(E3288/D3288*100,0)</f>
        <v>473</v>
      </c>
      <c r="P3288">
        <f>IFERROR(ROUND(E3288/L3288,2),0)</f>
        <v>278.39</v>
      </c>
      <c r="Q3288" s="10" t="s">
        <v>8317</v>
      </c>
      <c r="R3288" t="s">
        <v>8347</v>
      </c>
      <c r="S3288" s="15">
        <f>(((I3288/60)/60)/24)+DATE(1970,1,1)</f>
        <v>42155.071504629625</v>
      </c>
    </row>
    <row r="3289" spans="1:19" ht="60" x14ac:dyDescent="0.25">
      <c r="A3289">
        <v>2079</v>
      </c>
      <c r="B3289" s="3" t="s">
        <v>2080</v>
      </c>
      <c r="C3289" s="3" t="s">
        <v>6189</v>
      </c>
      <c r="D3289" s="6">
        <v>10000</v>
      </c>
      <c r="E3289" s="8">
        <v>28817</v>
      </c>
      <c r="F3289" t="s">
        <v>8218</v>
      </c>
      <c r="G3289" t="s">
        <v>8224</v>
      </c>
      <c r="H3289" t="s">
        <v>8246</v>
      </c>
      <c r="I3289">
        <v>1435258800</v>
      </c>
      <c r="J3289">
        <v>1432659793</v>
      </c>
      <c r="K3289" t="b">
        <v>0</v>
      </c>
      <c r="L3289">
        <v>607</v>
      </c>
      <c r="M3289" t="b">
        <v>1</v>
      </c>
      <c r="N3289" t="s">
        <v>8293</v>
      </c>
      <c r="O3289">
        <f>ROUND(E3289/D3289*100,0)</f>
        <v>288</v>
      </c>
      <c r="P3289">
        <f>IFERROR(ROUND(E3289/L3289,2),0)</f>
        <v>47.47</v>
      </c>
      <c r="Q3289" s="10" t="s">
        <v>8317</v>
      </c>
      <c r="R3289" t="s">
        <v>8347</v>
      </c>
      <c r="S3289" s="15">
        <f>(((I3289/60)/60)/24)+DATE(1970,1,1)</f>
        <v>42180.791666666672</v>
      </c>
    </row>
    <row r="3290" spans="1:19" ht="60" x14ac:dyDescent="0.25">
      <c r="A3290">
        <v>2184</v>
      </c>
      <c r="B3290" s="3" t="s">
        <v>2185</v>
      </c>
      <c r="C3290" s="3" t="s">
        <v>6294</v>
      </c>
      <c r="D3290" s="6">
        <v>10000</v>
      </c>
      <c r="E3290" s="8">
        <v>28474</v>
      </c>
      <c r="F3290" t="s">
        <v>8218</v>
      </c>
      <c r="G3290" t="s">
        <v>8223</v>
      </c>
      <c r="H3290" t="s">
        <v>8245</v>
      </c>
      <c r="I3290">
        <v>1453737600</v>
      </c>
      <c r="J3290">
        <v>1452530041</v>
      </c>
      <c r="K3290" t="b">
        <v>1</v>
      </c>
      <c r="L3290">
        <v>266</v>
      </c>
      <c r="M3290" t="b">
        <v>1</v>
      </c>
      <c r="N3290" t="s">
        <v>8295</v>
      </c>
      <c r="O3290">
        <f>ROUND(E3290/D3290*100,0)</f>
        <v>285</v>
      </c>
      <c r="P3290">
        <f>IFERROR(ROUND(E3290/L3290,2),0)</f>
        <v>107.05</v>
      </c>
      <c r="Q3290" s="10" t="s">
        <v>8331</v>
      </c>
      <c r="R3290" t="s">
        <v>8349</v>
      </c>
      <c r="S3290" s="15">
        <f>(((I3290/60)/60)/24)+DATE(1970,1,1)</f>
        <v>42394.666666666672</v>
      </c>
    </row>
    <row r="3291" spans="1:19" ht="60" x14ac:dyDescent="0.25">
      <c r="A3291">
        <v>2194</v>
      </c>
      <c r="B3291" s="3" t="s">
        <v>2195</v>
      </c>
      <c r="C3291" s="3" t="s">
        <v>6304</v>
      </c>
      <c r="D3291" s="6">
        <v>10000</v>
      </c>
      <c r="E3291" s="8">
        <v>53737</v>
      </c>
      <c r="F3291" t="s">
        <v>8218</v>
      </c>
      <c r="G3291" t="s">
        <v>8223</v>
      </c>
      <c r="H3291" t="s">
        <v>8245</v>
      </c>
      <c r="I3291">
        <v>1459012290</v>
      </c>
      <c r="J3291">
        <v>1456423890</v>
      </c>
      <c r="K3291" t="b">
        <v>0</v>
      </c>
      <c r="L3291">
        <v>878</v>
      </c>
      <c r="M3291" t="b">
        <v>1</v>
      </c>
      <c r="N3291" t="s">
        <v>8295</v>
      </c>
      <c r="O3291">
        <f>ROUND(E3291/D3291*100,0)</f>
        <v>537</v>
      </c>
      <c r="P3291">
        <f>IFERROR(ROUND(E3291/L3291,2),0)</f>
        <v>61.2</v>
      </c>
      <c r="Q3291" s="10" t="s">
        <v>8331</v>
      </c>
      <c r="R3291" t="s">
        <v>8349</v>
      </c>
      <c r="S3291" s="15">
        <f>(((I3291/60)/60)/24)+DATE(1970,1,1)</f>
        <v>42455.716319444444</v>
      </c>
    </row>
    <row r="3292" spans="1:19" ht="60" x14ac:dyDescent="0.25">
      <c r="A3292">
        <v>2224</v>
      </c>
      <c r="B3292" s="3" t="s">
        <v>2225</v>
      </c>
      <c r="C3292" s="3" t="s">
        <v>6334</v>
      </c>
      <c r="D3292" s="6">
        <v>10000</v>
      </c>
      <c r="E3292" s="8">
        <v>24315</v>
      </c>
      <c r="F3292" t="s">
        <v>8218</v>
      </c>
      <c r="G3292" t="s">
        <v>8223</v>
      </c>
      <c r="H3292" t="s">
        <v>8245</v>
      </c>
      <c r="I3292">
        <v>1477767600</v>
      </c>
      <c r="J3292">
        <v>1475337675</v>
      </c>
      <c r="K3292" t="b">
        <v>0</v>
      </c>
      <c r="L3292">
        <v>296</v>
      </c>
      <c r="M3292" t="b">
        <v>1</v>
      </c>
      <c r="N3292" t="s">
        <v>8295</v>
      </c>
      <c r="O3292">
        <f>ROUND(E3292/D3292*100,0)</f>
        <v>243</v>
      </c>
      <c r="P3292">
        <f>IFERROR(ROUND(E3292/L3292,2),0)</f>
        <v>82.15</v>
      </c>
      <c r="Q3292" s="10" t="s">
        <v>8331</v>
      </c>
      <c r="R3292" t="s">
        <v>8349</v>
      </c>
      <c r="S3292" s="15">
        <f>(((I3292/60)/60)/24)+DATE(1970,1,1)</f>
        <v>42672.791666666672</v>
      </c>
    </row>
    <row r="3293" spans="1:19" ht="30" x14ac:dyDescent="0.25">
      <c r="A3293">
        <v>2242</v>
      </c>
      <c r="B3293" s="3" t="s">
        <v>2243</v>
      </c>
      <c r="C3293" s="3" t="s">
        <v>6352</v>
      </c>
      <c r="D3293" s="6">
        <v>10000</v>
      </c>
      <c r="E3293" s="8">
        <v>136009.76</v>
      </c>
      <c r="F3293" t="s">
        <v>8218</v>
      </c>
      <c r="G3293" t="s">
        <v>8223</v>
      </c>
      <c r="H3293" t="s">
        <v>8245</v>
      </c>
      <c r="I3293">
        <v>1385521320</v>
      </c>
      <c r="J3293">
        <v>1382449733</v>
      </c>
      <c r="K3293" t="b">
        <v>0</v>
      </c>
      <c r="L3293">
        <v>2525</v>
      </c>
      <c r="M3293" t="b">
        <v>1</v>
      </c>
      <c r="N3293" t="s">
        <v>8295</v>
      </c>
      <c r="O3293">
        <f>ROUND(E3293/D3293*100,0)</f>
        <v>1360</v>
      </c>
      <c r="P3293">
        <f>IFERROR(ROUND(E3293/L3293,2),0)</f>
        <v>53.87</v>
      </c>
      <c r="Q3293" s="10" t="s">
        <v>8331</v>
      </c>
      <c r="R3293" t="s">
        <v>8349</v>
      </c>
      <c r="S3293" s="15">
        <f>(((I3293/60)/60)/24)+DATE(1970,1,1)</f>
        <v>41605.126388888886</v>
      </c>
    </row>
    <row r="3294" spans="1:19" ht="60" x14ac:dyDescent="0.25">
      <c r="A3294">
        <v>2328</v>
      </c>
      <c r="B3294" s="3" t="s">
        <v>2329</v>
      </c>
      <c r="C3294" s="3" t="s">
        <v>6438</v>
      </c>
      <c r="D3294" s="6">
        <v>10000</v>
      </c>
      <c r="E3294" s="8">
        <v>25445</v>
      </c>
      <c r="F3294" t="s">
        <v>8218</v>
      </c>
      <c r="G3294" t="s">
        <v>8223</v>
      </c>
      <c r="H3294" t="s">
        <v>8245</v>
      </c>
      <c r="I3294">
        <v>1434307537</v>
      </c>
      <c r="J3294">
        <v>1431715537</v>
      </c>
      <c r="K3294" t="b">
        <v>1</v>
      </c>
      <c r="L3294">
        <v>537</v>
      </c>
      <c r="M3294" t="b">
        <v>1</v>
      </c>
      <c r="N3294" t="s">
        <v>8296</v>
      </c>
      <c r="O3294">
        <f>ROUND(E3294/D3294*100,0)</f>
        <v>254</v>
      </c>
      <c r="P3294">
        <f>IFERROR(ROUND(E3294/L3294,2),0)</f>
        <v>47.38</v>
      </c>
      <c r="Q3294" s="10" t="s">
        <v>8334</v>
      </c>
      <c r="R3294" t="s">
        <v>8350</v>
      </c>
      <c r="S3294" s="15">
        <f>(((I3294/60)/60)/24)+DATE(1970,1,1)</f>
        <v>42169.781678240746</v>
      </c>
    </row>
    <row r="3295" spans="1:19" ht="45" x14ac:dyDescent="0.25">
      <c r="A3295">
        <v>2449</v>
      </c>
      <c r="B3295" s="3" t="s">
        <v>2450</v>
      </c>
      <c r="C3295" s="3" t="s">
        <v>6559</v>
      </c>
      <c r="D3295" s="6">
        <v>10000</v>
      </c>
      <c r="E3295" s="8">
        <v>10800</v>
      </c>
      <c r="F3295" t="s">
        <v>8218</v>
      </c>
      <c r="G3295" t="s">
        <v>8223</v>
      </c>
      <c r="H3295" t="s">
        <v>8245</v>
      </c>
      <c r="I3295">
        <v>1417321515</v>
      </c>
      <c r="J3295">
        <v>1414725915</v>
      </c>
      <c r="K3295" t="b">
        <v>0</v>
      </c>
      <c r="L3295">
        <v>120</v>
      </c>
      <c r="M3295" t="b">
        <v>1</v>
      </c>
      <c r="N3295" t="s">
        <v>8296</v>
      </c>
      <c r="O3295">
        <f>ROUND(E3295/D3295*100,0)</f>
        <v>108</v>
      </c>
      <c r="P3295">
        <f>IFERROR(ROUND(E3295/L3295,2),0)</f>
        <v>90</v>
      </c>
      <c r="Q3295" s="10" t="s">
        <v>8334</v>
      </c>
      <c r="R3295" t="s">
        <v>8350</v>
      </c>
      <c r="S3295" s="15">
        <f>(((I3295/60)/60)/24)+DATE(1970,1,1)</f>
        <v>41973.184201388889</v>
      </c>
    </row>
    <row r="3296" spans="1:19" ht="60" x14ac:dyDescent="0.25">
      <c r="A3296">
        <v>2451</v>
      </c>
      <c r="B3296" s="3" t="s">
        <v>2452</v>
      </c>
      <c r="C3296" s="3" t="s">
        <v>6561</v>
      </c>
      <c r="D3296" s="6">
        <v>10000</v>
      </c>
      <c r="E3296" s="8">
        <v>11545</v>
      </c>
      <c r="F3296" t="s">
        <v>8218</v>
      </c>
      <c r="G3296" t="s">
        <v>8223</v>
      </c>
      <c r="H3296" t="s">
        <v>8245</v>
      </c>
      <c r="I3296">
        <v>1488750490</v>
      </c>
      <c r="J3296">
        <v>1487022490</v>
      </c>
      <c r="K3296" t="b">
        <v>0</v>
      </c>
      <c r="L3296">
        <v>186</v>
      </c>
      <c r="M3296" t="b">
        <v>1</v>
      </c>
      <c r="N3296" t="s">
        <v>8296</v>
      </c>
      <c r="O3296">
        <f>ROUND(E3296/D3296*100,0)</f>
        <v>115</v>
      </c>
      <c r="P3296">
        <f>IFERROR(ROUND(E3296/L3296,2),0)</f>
        <v>62.07</v>
      </c>
      <c r="Q3296" s="10" t="s">
        <v>8334</v>
      </c>
      <c r="R3296" t="s">
        <v>8350</v>
      </c>
      <c r="S3296" s="15">
        <f>(((I3296/60)/60)/24)+DATE(1970,1,1)</f>
        <v>42799.908449074079</v>
      </c>
    </row>
    <row r="3297" spans="1:19" ht="60" x14ac:dyDescent="0.25">
      <c r="A3297">
        <v>2539</v>
      </c>
      <c r="B3297" s="3" t="s">
        <v>2539</v>
      </c>
      <c r="C3297" s="3" t="s">
        <v>6649</v>
      </c>
      <c r="D3297" s="6">
        <v>10000</v>
      </c>
      <c r="E3297" s="8">
        <v>10025</v>
      </c>
      <c r="F3297" t="s">
        <v>8218</v>
      </c>
      <c r="G3297" t="s">
        <v>8223</v>
      </c>
      <c r="H3297" t="s">
        <v>8245</v>
      </c>
      <c r="I3297">
        <v>1422913152</v>
      </c>
      <c r="J3297">
        <v>1417729152</v>
      </c>
      <c r="K3297" t="b">
        <v>0</v>
      </c>
      <c r="L3297">
        <v>59</v>
      </c>
      <c r="M3297" t="b">
        <v>1</v>
      </c>
      <c r="N3297" t="s">
        <v>8298</v>
      </c>
      <c r="O3297">
        <f>ROUND(E3297/D3297*100,0)</f>
        <v>100</v>
      </c>
      <c r="P3297">
        <f>IFERROR(ROUND(E3297/L3297,2),0)</f>
        <v>169.92</v>
      </c>
      <c r="Q3297" s="10" t="s">
        <v>8323</v>
      </c>
      <c r="R3297" t="s">
        <v>8352</v>
      </c>
      <c r="S3297" s="15">
        <f>(((I3297/60)/60)/24)+DATE(1970,1,1)</f>
        <v>42037.902222222227</v>
      </c>
    </row>
    <row r="3298" spans="1:19" ht="45" x14ac:dyDescent="0.25">
      <c r="A3298">
        <v>2612</v>
      </c>
      <c r="B3298" s="3" t="s">
        <v>2612</v>
      </c>
      <c r="C3298" s="3" t="s">
        <v>6722</v>
      </c>
      <c r="D3298" s="6">
        <v>10000</v>
      </c>
      <c r="E3298" s="8">
        <v>17176.13</v>
      </c>
      <c r="F3298" t="s">
        <v>8218</v>
      </c>
      <c r="G3298" t="s">
        <v>8223</v>
      </c>
      <c r="H3298" t="s">
        <v>8245</v>
      </c>
      <c r="I3298">
        <v>1420773970</v>
      </c>
      <c r="J3298">
        <v>1418095570</v>
      </c>
      <c r="K3298" t="b">
        <v>1</v>
      </c>
      <c r="L3298">
        <v>294</v>
      </c>
      <c r="M3298" t="b">
        <v>1</v>
      </c>
      <c r="N3298" t="s">
        <v>8299</v>
      </c>
      <c r="O3298">
        <f>ROUND(E3298/D3298*100,0)</f>
        <v>172</v>
      </c>
      <c r="P3298">
        <f>IFERROR(ROUND(E3298/L3298,2),0)</f>
        <v>58.42</v>
      </c>
      <c r="Q3298" s="10" t="s">
        <v>8317</v>
      </c>
      <c r="R3298" t="s">
        <v>8353</v>
      </c>
      <c r="S3298" s="15">
        <f>(((I3298/60)/60)/24)+DATE(1970,1,1)</f>
        <v>42013.143171296295</v>
      </c>
    </row>
    <row r="3299" spans="1:19" ht="60" x14ac:dyDescent="0.25">
      <c r="A3299">
        <v>2666</v>
      </c>
      <c r="B3299" s="3" t="s">
        <v>2666</v>
      </c>
      <c r="C3299" s="3" t="s">
        <v>6776</v>
      </c>
      <c r="D3299" s="6">
        <v>10000</v>
      </c>
      <c r="E3299" s="8">
        <v>15929.51</v>
      </c>
      <c r="F3299" t="s">
        <v>8218</v>
      </c>
      <c r="G3299" t="s">
        <v>8223</v>
      </c>
      <c r="H3299" t="s">
        <v>8245</v>
      </c>
      <c r="I3299">
        <v>1443214800</v>
      </c>
      <c r="J3299">
        <v>1440008439</v>
      </c>
      <c r="K3299" t="b">
        <v>0</v>
      </c>
      <c r="L3299">
        <v>206</v>
      </c>
      <c r="M3299" t="b">
        <v>1</v>
      </c>
      <c r="N3299" t="s">
        <v>8300</v>
      </c>
      <c r="O3299">
        <f>ROUND(E3299/D3299*100,0)</f>
        <v>159</v>
      </c>
      <c r="P3299">
        <f>IFERROR(ROUND(E3299/L3299,2),0)</f>
        <v>77.33</v>
      </c>
      <c r="Q3299" s="10" t="s">
        <v>8317</v>
      </c>
      <c r="R3299" t="s">
        <v>8354</v>
      </c>
      <c r="S3299" s="15">
        <f>(((I3299/60)/60)/24)+DATE(1970,1,1)</f>
        <v>42272.875</v>
      </c>
    </row>
    <row r="3300" spans="1:19" ht="75" x14ac:dyDescent="0.25">
      <c r="A3300">
        <v>2716</v>
      </c>
      <c r="B3300" s="3" t="s">
        <v>2716</v>
      </c>
      <c r="C3300" s="3" t="s">
        <v>6826</v>
      </c>
      <c r="D3300" s="6">
        <v>10000</v>
      </c>
      <c r="E3300" s="8">
        <v>11998.01</v>
      </c>
      <c r="F3300" t="s">
        <v>8218</v>
      </c>
      <c r="G3300" t="s">
        <v>8235</v>
      </c>
      <c r="H3300" t="s">
        <v>8248</v>
      </c>
      <c r="I3300">
        <v>1444291193</v>
      </c>
      <c r="J3300">
        <v>1441699193</v>
      </c>
      <c r="K3300" t="b">
        <v>1</v>
      </c>
      <c r="L3300">
        <v>187</v>
      </c>
      <c r="M3300" t="b">
        <v>1</v>
      </c>
      <c r="N3300" t="s">
        <v>8301</v>
      </c>
      <c r="O3300">
        <f>ROUND(E3300/D3300*100,0)</f>
        <v>120</v>
      </c>
      <c r="P3300">
        <f>IFERROR(ROUND(E3300/L3300,2),0)</f>
        <v>64.16</v>
      </c>
      <c r="Q3300" s="10" t="s">
        <v>8315</v>
      </c>
      <c r="R3300" t="s">
        <v>8355</v>
      </c>
      <c r="S3300" s="15">
        <f>(((I3300/60)/60)/24)+DATE(1970,1,1)</f>
        <v>42285.333252314813</v>
      </c>
    </row>
    <row r="3301" spans="1:19" ht="45" x14ac:dyDescent="0.25">
      <c r="A3301">
        <v>2727</v>
      </c>
      <c r="B3301" s="3" t="s">
        <v>2727</v>
      </c>
      <c r="C3301" s="3" t="s">
        <v>6837</v>
      </c>
      <c r="D3301" s="6">
        <v>10000</v>
      </c>
      <c r="E3301" s="8">
        <v>49321</v>
      </c>
      <c r="F3301" t="s">
        <v>8218</v>
      </c>
      <c r="G3301" t="s">
        <v>8223</v>
      </c>
      <c r="H3301" t="s">
        <v>8245</v>
      </c>
      <c r="I3301">
        <v>1438964063</v>
      </c>
      <c r="J3301">
        <v>1436804063</v>
      </c>
      <c r="K3301" t="b">
        <v>0</v>
      </c>
      <c r="L3301">
        <v>707</v>
      </c>
      <c r="M3301" t="b">
        <v>1</v>
      </c>
      <c r="N3301" t="s">
        <v>8293</v>
      </c>
      <c r="O3301">
        <f>ROUND(E3301/D3301*100,0)</f>
        <v>493</v>
      </c>
      <c r="P3301">
        <f>IFERROR(ROUND(E3301/L3301,2),0)</f>
        <v>69.760000000000005</v>
      </c>
      <c r="Q3301" s="10" t="s">
        <v>8317</v>
      </c>
      <c r="R3301" t="s">
        <v>8347</v>
      </c>
      <c r="S3301" s="15">
        <f>(((I3301/60)/60)/24)+DATE(1970,1,1)</f>
        <v>42223.676655092597</v>
      </c>
    </row>
    <row r="3302" spans="1:19" ht="60" x14ac:dyDescent="0.25">
      <c r="A3302">
        <v>2793</v>
      </c>
      <c r="B3302" s="3" t="s">
        <v>2793</v>
      </c>
      <c r="C3302" s="3" t="s">
        <v>6903</v>
      </c>
      <c r="D3302" s="6">
        <v>10000</v>
      </c>
      <c r="E3302" s="8">
        <v>11056.75</v>
      </c>
      <c r="F3302" t="s">
        <v>8218</v>
      </c>
      <c r="G3302" t="s">
        <v>8225</v>
      </c>
      <c r="H3302" t="s">
        <v>8247</v>
      </c>
      <c r="I3302">
        <v>1437473005</v>
      </c>
      <c r="J3302">
        <v>1434881005</v>
      </c>
      <c r="K3302" t="b">
        <v>0</v>
      </c>
      <c r="L3302">
        <v>73</v>
      </c>
      <c r="M3302" t="b">
        <v>1</v>
      </c>
      <c r="N3302" t="s">
        <v>8269</v>
      </c>
      <c r="O3302">
        <f>ROUND(E3302/D3302*100,0)</f>
        <v>111</v>
      </c>
      <c r="P3302">
        <f>IFERROR(ROUND(E3302/L3302,2),0)</f>
        <v>151.46</v>
      </c>
      <c r="Q3302" s="10" t="s">
        <v>8315</v>
      </c>
      <c r="R3302" t="s">
        <v>8316</v>
      </c>
      <c r="S3302" s="15">
        <f>(((I3302/60)/60)/24)+DATE(1970,1,1)</f>
        <v>42206.419039351851</v>
      </c>
    </row>
    <row r="3303" spans="1:19" ht="60" x14ac:dyDescent="0.25">
      <c r="A3303">
        <v>2803</v>
      </c>
      <c r="B3303" s="3" t="s">
        <v>2803</v>
      </c>
      <c r="C3303" s="3" t="s">
        <v>6913</v>
      </c>
      <c r="D3303" s="6">
        <v>10000</v>
      </c>
      <c r="E3303" s="8">
        <v>12795</v>
      </c>
      <c r="F3303" t="s">
        <v>8218</v>
      </c>
      <c r="G3303" t="s">
        <v>8223</v>
      </c>
      <c r="H3303" t="s">
        <v>8245</v>
      </c>
      <c r="I3303">
        <v>1437004800</v>
      </c>
      <c r="J3303">
        <v>1433295276</v>
      </c>
      <c r="K3303" t="b">
        <v>0</v>
      </c>
      <c r="L3303">
        <v>141</v>
      </c>
      <c r="M3303" t="b">
        <v>1</v>
      </c>
      <c r="N3303" t="s">
        <v>8269</v>
      </c>
      <c r="O3303">
        <f>ROUND(E3303/D3303*100,0)</f>
        <v>128</v>
      </c>
      <c r="P3303">
        <f>IFERROR(ROUND(E3303/L3303,2),0)</f>
        <v>90.74</v>
      </c>
      <c r="Q3303" s="10" t="s">
        <v>8315</v>
      </c>
      <c r="R3303" t="s">
        <v>8316</v>
      </c>
      <c r="S3303" s="15">
        <f>(((I3303/60)/60)/24)+DATE(1970,1,1)</f>
        <v>42201</v>
      </c>
    </row>
    <row r="3304" spans="1:19" ht="45" x14ac:dyDescent="0.25">
      <c r="A3304">
        <v>2811</v>
      </c>
      <c r="B3304" s="3" t="s">
        <v>2811</v>
      </c>
      <c r="C3304" s="3" t="s">
        <v>6921</v>
      </c>
      <c r="D3304" s="6">
        <v>10000</v>
      </c>
      <c r="E3304" s="8">
        <v>10027</v>
      </c>
      <c r="F3304" t="s">
        <v>8218</v>
      </c>
      <c r="G3304" t="s">
        <v>8224</v>
      </c>
      <c r="H3304" t="s">
        <v>8246</v>
      </c>
      <c r="I3304">
        <v>1424692503</v>
      </c>
      <c r="J3304">
        <v>1422100503</v>
      </c>
      <c r="K3304" t="b">
        <v>0</v>
      </c>
      <c r="L3304">
        <v>108</v>
      </c>
      <c r="M3304" t="b">
        <v>1</v>
      </c>
      <c r="N3304" t="s">
        <v>8269</v>
      </c>
      <c r="O3304">
        <f>ROUND(E3304/D3304*100,0)</f>
        <v>100</v>
      </c>
      <c r="P3304">
        <f>IFERROR(ROUND(E3304/L3304,2),0)</f>
        <v>92.84</v>
      </c>
      <c r="Q3304" s="10" t="s">
        <v>8315</v>
      </c>
      <c r="R3304" t="s">
        <v>8316</v>
      </c>
      <c r="S3304" s="15">
        <f>(((I3304/60)/60)/24)+DATE(1970,1,1)</f>
        <v>42058.496562500004</v>
      </c>
    </row>
    <row r="3305" spans="1:19" ht="45" x14ac:dyDescent="0.25">
      <c r="A3305">
        <v>2818</v>
      </c>
      <c r="B3305" s="3" t="s">
        <v>2818</v>
      </c>
      <c r="C3305" s="3" t="s">
        <v>6928</v>
      </c>
      <c r="D3305" s="6">
        <v>10000</v>
      </c>
      <c r="E3305" s="8">
        <v>10603</v>
      </c>
      <c r="F3305" t="s">
        <v>8218</v>
      </c>
      <c r="G3305" t="s">
        <v>8223</v>
      </c>
      <c r="H3305" t="s">
        <v>8245</v>
      </c>
      <c r="I3305">
        <v>1443018086</v>
      </c>
      <c r="J3305">
        <v>1441290086</v>
      </c>
      <c r="K3305" t="b">
        <v>0</v>
      </c>
      <c r="L3305">
        <v>102</v>
      </c>
      <c r="M3305" t="b">
        <v>1</v>
      </c>
      <c r="N3305" t="s">
        <v>8269</v>
      </c>
      <c r="O3305">
        <f>ROUND(E3305/D3305*100,0)</f>
        <v>106</v>
      </c>
      <c r="P3305">
        <f>IFERROR(ROUND(E3305/L3305,2),0)</f>
        <v>103.95</v>
      </c>
      <c r="Q3305" s="10" t="s">
        <v>8315</v>
      </c>
      <c r="R3305" t="s">
        <v>8316</v>
      </c>
      <c r="S3305" s="15">
        <f>(((I3305/60)/60)/24)+DATE(1970,1,1)</f>
        <v>42270.598217592589</v>
      </c>
    </row>
    <row r="3306" spans="1:19" ht="60" x14ac:dyDescent="0.25">
      <c r="A3306">
        <v>2930</v>
      </c>
      <c r="B3306" s="3" t="s">
        <v>2930</v>
      </c>
      <c r="C3306" s="3" t="s">
        <v>7040</v>
      </c>
      <c r="D3306" s="6">
        <v>10000</v>
      </c>
      <c r="E3306" s="8">
        <v>10092</v>
      </c>
      <c r="F3306" t="s">
        <v>8218</v>
      </c>
      <c r="G3306" t="s">
        <v>8224</v>
      </c>
      <c r="H3306" t="s">
        <v>8246</v>
      </c>
      <c r="I3306">
        <v>1431007264</v>
      </c>
      <c r="J3306">
        <v>1428415264</v>
      </c>
      <c r="K3306" t="b">
        <v>0</v>
      </c>
      <c r="L3306">
        <v>62</v>
      </c>
      <c r="M3306" t="b">
        <v>1</v>
      </c>
      <c r="N3306" t="s">
        <v>8303</v>
      </c>
      <c r="O3306">
        <f>ROUND(E3306/D3306*100,0)</f>
        <v>101</v>
      </c>
      <c r="P3306">
        <f>IFERROR(ROUND(E3306/L3306,2),0)</f>
        <v>162.77000000000001</v>
      </c>
      <c r="Q3306" s="10" t="s">
        <v>8315</v>
      </c>
      <c r="R3306" t="s">
        <v>8357</v>
      </c>
      <c r="S3306" s="15">
        <f>(((I3306/60)/60)/24)+DATE(1970,1,1)</f>
        <v>42131.584074074075</v>
      </c>
    </row>
    <row r="3307" spans="1:19" ht="60" x14ac:dyDescent="0.25">
      <c r="A3307">
        <v>2963</v>
      </c>
      <c r="B3307" s="3" t="s">
        <v>2963</v>
      </c>
      <c r="C3307" s="3" t="s">
        <v>7073</v>
      </c>
      <c r="D3307" s="6">
        <v>10000</v>
      </c>
      <c r="E3307" s="8">
        <v>10685</v>
      </c>
      <c r="F3307" t="s">
        <v>8218</v>
      </c>
      <c r="G3307" t="s">
        <v>8223</v>
      </c>
      <c r="H3307" t="s">
        <v>8245</v>
      </c>
      <c r="I3307">
        <v>1435835824</v>
      </c>
      <c r="J3307">
        <v>1433243824</v>
      </c>
      <c r="K3307" t="b">
        <v>0</v>
      </c>
      <c r="L3307">
        <v>98</v>
      </c>
      <c r="M3307" t="b">
        <v>1</v>
      </c>
      <c r="N3307" t="s">
        <v>8269</v>
      </c>
      <c r="O3307">
        <f>ROUND(E3307/D3307*100,0)</f>
        <v>107</v>
      </c>
      <c r="P3307">
        <f>IFERROR(ROUND(E3307/L3307,2),0)</f>
        <v>109.03</v>
      </c>
      <c r="Q3307" s="10" t="s">
        <v>8315</v>
      </c>
      <c r="R3307" t="s">
        <v>8316</v>
      </c>
      <c r="S3307" s="15">
        <f>(((I3307/60)/60)/24)+DATE(1970,1,1)</f>
        <v>42187.470185185186</v>
      </c>
    </row>
    <row r="3308" spans="1:19" ht="60" x14ac:dyDescent="0.25">
      <c r="A3308">
        <v>2966</v>
      </c>
      <c r="B3308" s="3" t="s">
        <v>2966</v>
      </c>
      <c r="C3308" s="3" t="s">
        <v>7076</v>
      </c>
      <c r="D3308" s="6">
        <v>10000</v>
      </c>
      <c r="E3308" s="8">
        <v>11363</v>
      </c>
      <c r="F3308" t="s">
        <v>8218</v>
      </c>
      <c r="G3308" t="s">
        <v>8223</v>
      </c>
      <c r="H3308" t="s">
        <v>8245</v>
      </c>
      <c r="I3308">
        <v>1442425412</v>
      </c>
      <c r="J3308">
        <v>1439833412</v>
      </c>
      <c r="K3308" t="b">
        <v>0</v>
      </c>
      <c r="L3308">
        <v>128</v>
      </c>
      <c r="M3308" t="b">
        <v>1</v>
      </c>
      <c r="N3308" t="s">
        <v>8269</v>
      </c>
      <c r="O3308">
        <f>ROUND(E3308/D3308*100,0)</f>
        <v>114</v>
      </c>
      <c r="P3308">
        <f>IFERROR(ROUND(E3308/L3308,2),0)</f>
        <v>88.77</v>
      </c>
      <c r="Q3308" s="10" t="s">
        <v>8315</v>
      </c>
      <c r="R3308" t="s">
        <v>8316</v>
      </c>
      <c r="S3308" s="15">
        <f>(((I3308/60)/60)/24)+DATE(1970,1,1)</f>
        <v>42263.738564814819</v>
      </c>
    </row>
    <row r="3309" spans="1:19" ht="60" x14ac:dyDescent="0.25">
      <c r="A3309">
        <v>2985</v>
      </c>
      <c r="B3309" s="3" t="s">
        <v>2985</v>
      </c>
      <c r="C3309" s="3" t="s">
        <v>7095</v>
      </c>
      <c r="D3309" s="6">
        <v>10000</v>
      </c>
      <c r="E3309" s="8">
        <v>12165</v>
      </c>
      <c r="F3309" t="s">
        <v>8218</v>
      </c>
      <c r="G3309" t="s">
        <v>8227</v>
      </c>
      <c r="H3309" t="s">
        <v>8249</v>
      </c>
      <c r="I3309">
        <v>1477886400</v>
      </c>
      <c r="J3309">
        <v>1476228128</v>
      </c>
      <c r="K3309" t="b">
        <v>0</v>
      </c>
      <c r="L3309">
        <v>111</v>
      </c>
      <c r="M3309" t="b">
        <v>1</v>
      </c>
      <c r="N3309" t="s">
        <v>8301</v>
      </c>
      <c r="O3309">
        <f>ROUND(E3309/D3309*100,0)</f>
        <v>122</v>
      </c>
      <c r="P3309">
        <f>IFERROR(ROUND(E3309/L3309,2),0)</f>
        <v>109.59</v>
      </c>
      <c r="Q3309" s="10" t="s">
        <v>8315</v>
      </c>
      <c r="R3309" t="s">
        <v>8355</v>
      </c>
      <c r="S3309" s="15">
        <f>(((I3309/60)/60)/24)+DATE(1970,1,1)</f>
        <v>42674.166666666672</v>
      </c>
    </row>
    <row r="3310" spans="1:19" ht="60" x14ac:dyDescent="0.25">
      <c r="A3310">
        <v>2990</v>
      </c>
      <c r="B3310" s="3" t="s">
        <v>2990</v>
      </c>
      <c r="C3310" s="3" t="s">
        <v>7100</v>
      </c>
      <c r="D3310" s="6">
        <v>10000</v>
      </c>
      <c r="E3310" s="8">
        <v>10000</v>
      </c>
      <c r="F3310" t="s">
        <v>8218</v>
      </c>
      <c r="G3310" t="s">
        <v>8223</v>
      </c>
      <c r="H3310" t="s">
        <v>8245</v>
      </c>
      <c r="I3310">
        <v>1452174420</v>
      </c>
      <c r="J3310">
        <v>1449150420</v>
      </c>
      <c r="K3310" t="b">
        <v>0</v>
      </c>
      <c r="L3310">
        <v>27</v>
      </c>
      <c r="M3310" t="b">
        <v>1</v>
      </c>
      <c r="N3310" t="s">
        <v>8301</v>
      </c>
      <c r="O3310">
        <f>ROUND(E3310/D3310*100,0)</f>
        <v>100</v>
      </c>
      <c r="P3310">
        <f>IFERROR(ROUND(E3310/L3310,2),0)</f>
        <v>370.37</v>
      </c>
      <c r="Q3310" s="10" t="s">
        <v>8315</v>
      </c>
      <c r="R3310" t="s">
        <v>8355</v>
      </c>
      <c r="S3310" s="15">
        <f>(((I3310/60)/60)/24)+DATE(1970,1,1)</f>
        <v>42376.57430555555</v>
      </c>
    </row>
    <row r="3311" spans="1:19" ht="60" x14ac:dyDescent="0.25">
      <c r="A3311">
        <v>2997</v>
      </c>
      <c r="B3311" s="3" t="s">
        <v>2997</v>
      </c>
      <c r="C3311" s="3" t="s">
        <v>7107</v>
      </c>
      <c r="D3311" s="6">
        <v>10000</v>
      </c>
      <c r="E3311" s="8">
        <v>10373</v>
      </c>
      <c r="F3311" t="s">
        <v>8218</v>
      </c>
      <c r="G3311" t="s">
        <v>8223</v>
      </c>
      <c r="H3311" t="s">
        <v>8245</v>
      </c>
      <c r="I3311">
        <v>1488171540</v>
      </c>
      <c r="J3311">
        <v>1486661793</v>
      </c>
      <c r="K3311" t="b">
        <v>0</v>
      </c>
      <c r="L3311">
        <v>115</v>
      </c>
      <c r="M3311" t="b">
        <v>1</v>
      </c>
      <c r="N3311" t="s">
        <v>8301</v>
      </c>
      <c r="O3311">
        <f>ROUND(E3311/D3311*100,0)</f>
        <v>104</v>
      </c>
      <c r="P3311">
        <f>IFERROR(ROUND(E3311/L3311,2),0)</f>
        <v>90.2</v>
      </c>
      <c r="Q3311" s="10" t="s">
        <v>8315</v>
      </c>
      <c r="R3311" t="s">
        <v>8355</v>
      </c>
      <c r="S3311" s="15">
        <f>(((I3311/60)/60)/24)+DATE(1970,1,1)</f>
        <v>42793.207638888889</v>
      </c>
    </row>
    <row r="3312" spans="1:19" ht="45" x14ac:dyDescent="0.25">
      <c r="A3312">
        <v>3013</v>
      </c>
      <c r="B3312" s="3" t="s">
        <v>3013</v>
      </c>
      <c r="C3312" s="3" t="s">
        <v>7123</v>
      </c>
      <c r="D3312" s="6">
        <v>10000</v>
      </c>
      <c r="E3312" s="8">
        <v>15696</v>
      </c>
      <c r="F3312" t="s">
        <v>8218</v>
      </c>
      <c r="G3312" t="s">
        <v>8223</v>
      </c>
      <c r="H3312" t="s">
        <v>8245</v>
      </c>
      <c r="I3312">
        <v>1434917049</v>
      </c>
      <c r="J3312">
        <v>1432325049</v>
      </c>
      <c r="K3312" t="b">
        <v>0</v>
      </c>
      <c r="L3312">
        <v>107</v>
      </c>
      <c r="M3312" t="b">
        <v>1</v>
      </c>
      <c r="N3312" t="s">
        <v>8301</v>
      </c>
      <c r="O3312">
        <f>ROUND(E3312/D3312*100,0)</f>
        <v>157</v>
      </c>
      <c r="P3312">
        <f>IFERROR(ROUND(E3312/L3312,2),0)</f>
        <v>146.69</v>
      </c>
      <c r="Q3312" s="10" t="s">
        <v>8315</v>
      </c>
      <c r="R3312" t="s">
        <v>8355</v>
      </c>
      <c r="S3312" s="15">
        <f>(((I3312/60)/60)/24)+DATE(1970,1,1)</f>
        <v>42176.836215277777</v>
      </c>
    </row>
    <row r="3313" spans="1:19" ht="60" x14ac:dyDescent="0.25">
      <c r="A3313">
        <v>3022</v>
      </c>
      <c r="B3313" s="3" t="s">
        <v>3022</v>
      </c>
      <c r="C3313" s="3" t="s">
        <v>7132</v>
      </c>
      <c r="D3313" s="6">
        <v>10000</v>
      </c>
      <c r="E3313" s="8">
        <v>10088</v>
      </c>
      <c r="F3313" t="s">
        <v>8218</v>
      </c>
      <c r="G3313" t="s">
        <v>8223</v>
      </c>
      <c r="H3313" t="s">
        <v>8245</v>
      </c>
      <c r="I3313">
        <v>1472338409</v>
      </c>
      <c r="J3313">
        <v>1468450409</v>
      </c>
      <c r="K3313" t="b">
        <v>0</v>
      </c>
      <c r="L3313">
        <v>62</v>
      </c>
      <c r="M3313" t="b">
        <v>1</v>
      </c>
      <c r="N3313" t="s">
        <v>8301</v>
      </c>
      <c r="O3313">
        <f>ROUND(E3313/D3313*100,0)</f>
        <v>101</v>
      </c>
      <c r="P3313">
        <f>IFERROR(ROUND(E3313/L3313,2),0)</f>
        <v>162.71</v>
      </c>
      <c r="Q3313" s="10" t="s">
        <v>8315</v>
      </c>
      <c r="R3313" t="s">
        <v>8355</v>
      </c>
      <c r="S3313" s="15">
        <f>(((I3313/60)/60)/24)+DATE(1970,1,1)</f>
        <v>42609.95380787037</v>
      </c>
    </row>
    <row r="3314" spans="1:19" ht="60" x14ac:dyDescent="0.25">
      <c r="A3314">
        <v>3173</v>
      </c>
      <c r="B3314" s="3" t="s">
        <v>3173</v>
      </c>
      <c r="C3314" s="3" t="s">
        <v>7283</v>
      </c>
      <c r="D3314" s="6">
        <v>10000</v>
      </c>
      <c r="E3314" s="8">
        <v>10300</v>
      </c>
      <c r="F3314" t="s">
        <v>8218</v>
      </c>
      <c r="G3314" t="s">
        <v>8223</v>
      </c>
      <c r="H3314" t="s">
        <v>8245</v>
      </c>
      <c r="I3314">
        <v>1411765492</v>
      </c>
      <c r="J3314">
        <v>1409173492</v>
      </c>
      <c r="K3314" t="b">
        <v>1</v>
      </c>
      <c r="L3314">
        <v>74</v>
      </c>
      <c r="M3314" t="b">
        <v>1</v>
      </c>
      <c r="N3314" t="s">
        <v>8269</v>
      </c>
      <c r="O3314">
        <f>ROUND(E3314/D3314*100,0)</f>
        <v>103</v>
      </c>
      <c r="P3314">
        <f>IFERROR(ROUND(E3314/L3314,2),0)</f>
        <v>139.19</v>
      </c>
      <c r="Q3314" s="10" t="s">
        <v>8315</v>
      </c>
      <c r="R3314" t="s">
        <v>8316</v>
      </c>
      <c r="S3314" s="15">
        <f>(((I3314/60)/60)/24)+DATE(1970,1,1)</f>
        <v>41908.878379629627</v>
      </c>
    </row>
    <row r="3315" spans="1:19" ht="45" x14ac:dyDescent="0.25">
      <c r="A3315">
        <v>3242</v>
      </c>
      <c r="B3315" s="3" t="s">
        <v>3242</v>
      </c>
      <c r="C3315" s="3" t="s">
        <v>7352</v>
      </c>
      <c r="D3315" s="6">
        <v>10000</v>
      </c>
      <c r="E3315" s="8">
        <v>12730.42</v>
      </c>
      <c r="F3315" t="s">
        <v>8218</v>
      </c>
      <c r="G3315" t="s">
        <v>8223</v>
      </c>
      <c r="H3315" t="s">
        <v>8245</v>
      </c>
      <c r="I3315">
        <v>1411150092</v>
      </c>
      <c r="J3315">
        <v>1408558092</v>
      </c>
      <c r="K3315" t="b">
        <v>1</v>
      </c>
      <c r="L3315">
        <v>183</v>
      </c>
      <c r="M3315" t="b">
        <v>1</v>
      </c>
      <c r="N3315" t="s">
        <v>8269</v>
      </c>
      <c r="O3315">
        <f>ROUND(E3315/D3315*100,0)</f>
        <v>127</v>
      </c>
      <c r="P3315">
        <f>IFERROR(ROUND(E3315/L3315,2),0)</f>
        <v>69.569999999999993</v>
      </c>
      <c r="Q3315" s="10" t="s">
        <v>8315</v>
      </c>
      <c r="R3315" t="s">
        <v>8316</v>
      </c>
      <c r="S3315" s="15">
        <f>(((I3315/60)/60)/24)+DATE(1970,1,1)</f>
        <v>41901.755694444444</v>
      </c>
    </row>
    <row r="3316" spans="1:19" ht="45" x14ac:dyDescent="0.25">
      <c r="A3316">
        <v>3246</v>
      </c>
      <c r="B3316" s="3" t="s">
        <v>3246</v>
      </c>
      <c r="C3316" s="3" t="s">
        <v>7356</v>
      </c>
      <c r="D3316" s="6">
        <v>10000</v>
      </c>
      <c r="E3316" s="8">
        <v>11122</v>
      </c>
      <c r="F3316" t="s">
        <v>8218</v>
      </c>
      <c r="G3316" t="s">
        <v>8223</v>
      </c>
      <c r="H3316" t="s">
        <v>8245</v>
      </c>
      <c r="I3316">
        <v>1442030340</v>
      </c>
      <c r="J3316">
        <v>1439551200</v>
      </c>
      <c r="K3316" t="b">
        <v>1</v>
      </c>
      <c r="L3316">
        <v>193</v>
      </c>
      <c r="M3316" t="b">
        <v>1</v>
      </c>
      <c r="N3316" t="s">
        <v>8269</v>
      </c>
      <c r="O3316">
        <f>ROUND(E3316/D3316*100,0)</f>
        <v>111</v>
      </c>
      <c r="P3316">
        <f>IFERROR(ROUND(E3316/L3316,2),0)</f>
        <v>57.63</v>
      </c>
      <c r="Q3316" s="10" t="s">
        <v>8315</v>
      </c>
      <c r="R3316" t="s">
        <v>8316</v>
      </c>
      <c r="S3316" s="15">
        <f>(((I3316/60)/60)/24)+DATE(1970,1,1)</f>
        <v>42259.165972222225</v>
      </c>
    </row>
    <row r="3317" spans="1:19" ht="45" x14ac:dyDescent="0.25">
      <c r="A3317">
        <v>3256</v>
      </c>
      <c r="B3317" s="3" t="s">
        <v>3256</v>
      </c>
      <c r="C3317" s="3" t="s">
        <v>7366</v>
      </c>
      <c r="D3317" s="6">
        <v>10000</v>
      </c>
      <c r="E3317" s="8">
        <v>12806</v>
      </c>
      <c r="F3317" t="s">
        <v>8218</v>
      </c>
      <c r="G3317" t="s">
        <v>8223</v>
      </c>
      <c r="H3317" t="s">
        <v>8245</v>
      </c>
      <c r="I3317">
        <v>1433995140</v>
      </c>
      <c r="J3317">
        <v>1432129577</v>
      </c>
      <c r="K3317" t="b">
        <v>1</v>
      </c>
      <c r="L3317">
        <v>176</v>
      </c>
      <c r="M3317" t="b">
        <v>1</v>
      </c>
      <c r="N3317" t="s">
        <v>8269</v>
      </c>
      <c r="O3317">
        <f>ROUND(E3317/D3317*100,0)</f>
        <v>128</v>
      </c>
      <c r="P3317">
        <f>IFERROR(ROUND(E3317/L3317,2),0)</f>
        <v>72.760000000000005</v>
      </c>
      <c r="Q3317" s="10" t="s">
        <v>8315</v>
      </c>
      <c r="R3317" t="s">
        <v>8316</v>
      </c>
      <c r="S3317" s="15">
        <f>(((I3317/60)/60)/24)+DATE(1970,1,1)</f>
        <v>42166.165972222225</v>
      </c>
    </row>
    <row r="3318" spans="1:19" ht="45" x14ac:dyDescent="0.25">
      <c r="A3318">
        <v>3272</v>
      </c>
      <c r="B3318" s="3" t="s">
        <v>3272</v>
      </c>
      <c r="C3318" s="3" t="s">
        <v>7382</v>
      </c>
      <c r="D3318" s="6">
        <v>10000</v>
      </c>
      <c r="E3318" s="8">
        <v>15443</v>
      </c>
      <c r="F3318" t="s">
        <v>8218</v>
      </c>
      <c r="G3318" t="s">
        <v>8223</v>
      </c>
      <c r="H3318" t="s">
        <v>8245</v>
      </c>
      <c r="I3318">
        <v>1446814809</v>
      </c>
      <c r="J3318">
        <v>1444219209</v>
      </c>
      <c r="K3318" t="b">
        <v>1</v>
      </c>
      <c r="L3318">
        <v>145</v>
      </c>
      <c r="M3318" t="b">
        <v>1</v>
      </c>
      <c r="N3318" t="s">
        <v>8269</v>
      </c>
      <c r="O3318">
        <f>ROUND(E3318/D3318*100,0)</f>
        <v>154</v>
      </c>
      <c r="P3318">
        <f>IFERROR(ROUND(E3318/L3318,2),0)</f>
        <v>106.5</v>
      </c>
      <c r="Q3318" s="10" t="s">
        <v>8315</v>
      </c>
      <c r="R3318" t="s">
        <v>8316</v>
      </c>
      <c r="S3318" s="15">
        <f>(((I3318/60)/60)/24)+DATE(1970,1,1)</f>
        <v>42314.541770833333</v>
      </c>
    </row>
    <row r="3319" spans="1:19" ht="60" x14ac:dyDescent="0.25">
      <c r="A3319">
        <v>3288</v>
      </c>
      <c r="B3319" s="3" t="s">
        <v>3288</v>
      </c>
      <c r="C3319" s="3" t="s">
        <v>7398</v>
      </c>
      <c r="D3319" s="6">
        <v>10000</v>
      </c>
      <c r="E3319" s="8">
        <v>10026.49</v>
      </c>
      <c r="F3319" t="s">
        <v>8218</v>
      </c>
      <c r="G3319" t="s">
        <v>8224</v>
      </c>
      <c r="H3319" t="s">
        <v>8246</v>
      </c>
      <c r="I3319">
        <v>1466463600</v>
      </c>
      <c r="J3319">
        <v>1463337315</v>
      </c>
      <c r="K3319" t="b">
        <v>0</v>
      </c>
      <c r="L3319">
        <v>207</v>
      </c>
      <c r="M3319" t="b">
        <v>1</v>
      </c>
      <c r="N3319" t="s">
        <v>8269</v>
      </c>
      <c r="O3319">
        <f>ROUND(E3319/D3319*100,0)</f>
        <v>100</v>
      </c>
      <c r="P3319">
        <f>IFERROR(ROUND(E3319/L3319,2),0)</f>
        <v>48.44</v>
      </c>
      <c r="Q3319" s="10" t="s">
        <v>8315</v>
      </c>
      <c r="R3319" t="s">
        <v>8316</v>
      </c>
      <c r="S3319" s="15">
        <f>(((I3319/60)/60)/24)+DATE(1970,1,1)</f>
        <v>42541.958333333328</v>
      </c>
    </row>
    <row r="3320" spans="1:19" ht="60" x14ac:dyDescent="0.25">
      <c r="A3320">
        <v>3298</v>
      </c>
      <c r="B3320" s="3" t="s">
        <v>3298</v>
      </c>
      <c r="C3320" s="3" t="s">
        <v>7408</v>
      </c>
      <c r="D3320" s="6">
        <v>10000</v>
      </c>
      <c r="E3320" s="8">
        <v>10173</v>
      </c>
      <c r="F3320" t="s">
        <v>8218</v>
      </c>
      <c r="G3320" t="s">
        <v>8223</v>
      </c>
      <c r="H3320" t="s">
        <v>8245</v>
      </c>
      <c r="I3320">
        <v>1442102400</v>
      </c>
      <c r="J3320">
        <v>1440370768</v>
      </c>
      <c r="K3320" t="b">
        <v>0</v>
      </c>
      <c r="L3320">
        <v>72</v>
      </c>
      <c r="M3320" t="b">
        <v>1</v>
      </c>
      <c r="N3320" t="s">
        <v>8269</v>
      </c>
      <c r="O3320">
        <f>ROUND(E3320/D3320*100,0)</f>
        <v>102</v>
      </c>
      <c r="P3320">
        <f>IFERROR(ROUND(E3320/L3320,2),0)</f>
        <v>141.29</v>
      </c>
      <c r="Q3320" s="10" t="s">
        <v>8315</v>
      </c>
      <c r="R3320" t="s">
        <v>8316</v>
      </c>
      <c r="S3320" s="15">
        <f>(((I3320/60)/60)/24)+DATE(1970,1,1)</f>
        <v>42260</v>
      </c>
    </row>
    <row r="3321" spans="1:19" ht="45" x14ac:dyDescent="0.25">
      <c r="A3321">
        <v>3358</v>
      </c>
      <c r="B3321" s="3" t="s">
        <v>3357</v>
      </c>
      <c r="C3321" s="3" t="s">
        <v>7468</v>
      </c>
      <c r="D3321" s="6">
        <v>10000</v>
      </c>
      <c r="E3321" s="8">
        <v>10299</v>
      </c>
      <c r="F3321" t="s">
        <v>8218</v>
      </c>
      <c r="G3321" t="s">
        <v>8223</v>
      </c>
      <c r="H3321" t="s">
        <v>8245</v>
      </c>
      <c r="I3321">
        <v>1416385679</v>
      </c>
      <c r="J3321">
        <v>1413790079</v>
      </c>
      <c r="K3321" t="b">
        <v>0</v>
      </c>
      <c r="L3321">
        <v>162</v>
      </c>
      <c r="M3321" t="b">
        <v>1</v>
      </c>
      <c r="N3321" t="s">
        <v>8269</v>
      </c>
      <c r="O3321">
        <f>ROUND(E3321/D3321*100,0)</f>
        <v>103</v>
      </c>
      <c r="P3321">
        <f>IFERROR(ROUND(E3321/L3321,2),0)</f>
        <v>63.57</v>
      </c>
      <c r="Q3321" s="10" t="s">
        <v>8315</v>
      </c>
      <c r="R3321" t="s">
        <v>8316</v>
      </c>
      <c r="S3321" s="15">
        <f>(((I3321/60)/60)/24)+DATE(1970,1,1)</f>
        <v>41962.352766203709</v>
      </c>
    </row>
    <row r="3322" spans="1:19" ht="45" x14ac:dyDescent="0.25">
      <c r="A3322">
        <v>3389</v>
      </c>
      <c r="B3322" s="3" t="s">
        <v>3388</v>
      </c>
      <c r="C3322" s="3" t="s">
        <v>7499</v>
      </c>
      <c r="D3322" s="6">
        <v>10000</v>
      </c>
      <c r="E3322" s="8">
        <v>11450</v>
      </c>
      <c r="F3322" t="s">
        <v>8218</v>
      </c>
      <c r="G3322" t="s">
        <v>8223</v>
      </c>
      <c r="H3322" t="s">
        <v>8245</v>
      </c>
      <c r="I3322">
        <v>1464960682</v>
      </c>
      <c r="J3322">
        <v>1462368682</v>
      </c>
      <c r="K3322" t="b">
        <v>0</v>
      </c>
      <c r="L3322">
        <v>62</v>
      </c>
      <c r="M3322" t="b">
        <v>1</v>
      </c>
      <c r="N3322" t="s">
        <v>8269</v>
      </c>
      <c r="O3322">
        <f>ROUND(E3322/D3322*100,0)</f>
        <v>115</v>
      </c>
      <c r="P3322">
        <f>IFERROR(ROUND(E3322/L3322,2),0)</f>
        <v>184.68</v>
      </c>
      <c r="Q3322" s="10" t="s">
        <v>8315</v>
      </c>
      <c r="R3322" t="s">
        <v>8316</v>
      </c>
      <c r="S3322" s="15">
        <f>(((I3322/60)/60)/24)+DATE(1970,1,1)</f>
        <v>42524.563449074078</v>
      </c>
    </row>
    <row r="3323" spans="1:19" ht="60" x14ac:dyDescent="0.25">
      <c r="A3323">
        <v>3400</v>
      </c>
      <c r="B3323" s="3" t="s">
        <v>3399</v>
      </c>
      <c r="C3323" s="3" t="s">
        <v>7510</v>
      </c>
      <c r="D3323" s="6">
        <v>10000</v>
      </c>
      <c r="E3323" s="8">
        <v>10041</v>
      </c>
      <c r="F3323" t="s">
        <v>8218</v>
      </c>
      <c r="G3323" t="s">
        <v>8223</v>
      </c>
      <c r="H3323" t="s">
        <v>8245</v>
      </c>
      <c r="I3323">
        <v>1409266414</v>
      </c>
      <c r="J3323">
        <v>1405378414</v>
      </c>
      <c r="K3323" t="b">
        <v>0</v>
      </c>
      <c r="L3323">
        <v>85</v>
      </c>
      <c r="M3323" t="b">
        <v>1</v>
      </c>
      <c r="N3323" t="s">
        <v>8269</v>
      </c>
      <c r="O3323">
        <f>ROUND(E3323/D3323*100,0)</f>
        <v>100</v>
      </c>
      <c r="P3323">
        <f>IFERROR(ROUND(E3323/L3323,2),0)</f>
        <v>118.13</v>
      </c>
      <c r="Q3323" s="10" t="s">
        <v>8315</v>
      </c>
      <c r="R3323" t="s">
        <v>8316</v>
      </c>
      <c r="S3323" s="15">
        <f>(((I3323/60)/60)/24)+DATE(1970,1,1)</f>
        <v>41879.953865740739</v>
      </c>
    </row>
    <row r="3324" spans="1:19" ht="45" x14ac:dyDescent="0.25">
      <c r="A3324">
        <v>3406</v>
      </c>
      <c r="B3324" s="3" t="s">
        <v>3405</v>
      </c>
      <c r="C3324" s="3" t="s">
        <v>7516</v>
      </c>
      <c r="D3324" s="6">
        <v>10000</v>
      </c>
      <c r="E3324" s="8">
        <v>10031</v>
      </c>
      <c r="F3324" t="s">
        <v>8218</v>
      </c>
      <c r="G3324" t="s">
        <v>8223</v>
      </c>
      <c r="H3324" t="s">
        <v>8245</v>
      </c>
      <c r="I3324">
        <v>1405511376</v>
      </c>
      <c r="J3324">
        <v>1401623376</v>
      </c>
      <c r="K3324" t="b">
        <v>0</v>
      </c>
      <c r="L3324">
        <v>91</v>
      </c>
      <c r="M3324" t="b">
        <v>1</v>
      </c>
      <c r="N3324" t="s">
        <v>8269</v>
      </c>
      <c r="O3324">
        <f>ROUND(E3324/D3324*100,0)</f>
        <v>100</v>
      </c>
      <c r="P3324">
        <f>IFERROR(ROUND(E3324/L3324,2),0)</f>
        <v>110.23</v>
      </c>
      <c r="Q3324" s="10" t="s">
        <v>8315</v>
      </c>
      <c r="R3324" t="s">
        <v>8316</v>
      </c>
      <c r="S3324" s="15">
        <f>(((I3324/60)/60)/24)+DATE(1970,1,1)</f>
        <v>41836.492777777778</v>
      </c>
    </row>
    <row r="3325" spans="1:19" ht="45" x14ac:dyDescent="0.25">
      <c r="A3325">
        <v>3421</v>
      </c>
      <c r="B3325" s="3" t="s">
        <v>3420</v>
      </c>
      <c r="C3325" s="3" t="s">
        <v>7531</v>
      </c>
      <c r="D3325" s="6">
        <v>10000</v>
      </c>
      <c r="E3325" s="8">
        <v>10115</v>
      </c>
      <c r="F3325" t="s">
        <v>8218</v>
      </c>
      <c r="G3325" t="s">
        <v>8223</v>
      </c>
      <c r="H3325" t="s">
        <v>8245</v>
      </c>
      <c r="I3325">
        <v>1425495563</v>
      </c>
      <c r="J3325">
        <v>1422903563</v>
      </c>
      <c r="K3325" t="b">
        <v>0</v>
      </c>
      <c r="L3325">
        <v>98</v>
      </c>
      <c r="M3325" t="b">
        <v>1</v>
      </c>
      <c r="N3325" t="s">
        <v>8269</v>
      </c>
      <c r="O3325">
        <f>ROUND(E3325/D3325*100,0)</f>
        <v>101</v>
      </c>
      <c r="P3325">
        <f>IFERROR(ROUND(E3325/L3325,2),0)</f>
        <v>103.21</v>
      </c>
      <c r="Q3325" s="10" t="s">
        <v>8315</v>
      </c>
      <c r="R3325" t="s">
        <v>8316</v>
      </c>
      <c r="S3325" s="15">
        <f>(((I3325/60)/60)/24)+DATE(1970,1,1)</f>
        <v>42067.791238425925</v>
      </c>
    </row>
    <row r="3326" spans="1:19" ht="60" x14ac:dyDescent="0.25">
      <c r="A3326">
        <v>3434</v>
      </c>
      <c r="B3326" s="3" t="s">
        <v>3433</v>
      </c>
      <c r="C3326" s="3" t="s">
        <v>7544</v>
      </c>
      <c r="D3326" s="6">
        <v>10000</v>
      </c>
      <c r="E3326" s="8">
        <v>10555</v>
      </c>
      <c r="F3326" t="s">
        <v>8218</v>
      </c>
      <c r="G3326" t="s">
        <v>8223</v>
      </c>
      <c r="H3326" t="s">
        <v>8245</v>
      </c>
      <c r="I3326">
        <v>1404983269</v>
      </c>
      <c r="J3326">
        <v>1402391269</v>
      </c>
      <c r="K3326" t="b">
        <v>0</v>
      </c>
      <c r="L3326">
        <v>168</v>
      </c>
      <c r="M3326" t="b">
        <v>1</v>
      </c>
      <c r="N3326" t="s">
        <v>8269</v>
      </c>
      <c r="O3326">
        <f>ROUND(E3326/D3326*100,0)</f>
        <v>106</v>
      </c>
      <c r="P3326">
        <f>IFERROR(ROUND(E3326/L3326,2),0)</f>
        <v>62.83</v>
      </c>
      <c r="Q3326" s="10" t="s">
        <v>8315</v>
      </c>
      <c r="R3326" t="s">
        <v>8316</v>
      </c>
      <c r="S3326" s="15">
        <f>(((I3326/60)/60)/24)+DATE(1970,1,1)</f>
        <v>41830.380428240744</v>
      </c>
    </row>
    <row r="3327" spans="1:19" ht="60" x14ac:dyDescent="0.25">
      <c r="A3327">
        <v>3455</v>
      </c>
      <c r="B3327" s="3" t="s">
        <v>3454</v>
      </c>
      <c r="C3327" s="3" t="s">
        <v>7565</v>
      </c>
      <c r="D3327" s="6">
        <v>10000</v>
      </c>
      <c r="E3327" s="8">
        <v>10065</v>
      </c>
      <c r="F3327" t="s">
        <v>8218</v>
      </c>
      <c r="G3327" t="s">
        <v>8223</v>
      </c>
      <c r="H3327" t="s">
        <v>8245</v>
      </c>
      <c r="I3327">
        <v>1476381627</v>
      </c>
      <c r="J3327">
        <v>1473789627</v>
      </c>
      <c r="K3327" t="b">
        <v>0</v>
      </c>
      <c r="L3327">
        <v>69</v>
      </c>
      <c r="M3327" t="b">
        <v>1</v>
      </c>
      <c r="N3327" t="s">
        <v>8269</v>
      </c>
      <c r="O3327">
        <f>ROUND(E3327/D3327*100,0)</f>
        <v>101</v>
      </c>
      <c r="P3327">
        <f>IFERROR(ROUND(E3327/L3327,2),0)</f>
        <v>145.87</v>
      </c>
      <c r="Q3327" s="10" t="s">
        <v>8315</v>
      </c>
      <c r="R3327" t="s">
        <v>8316</v>
      </c>
      <c r="S3327" s="15">
        <f>(((I3327/60)/60)/24)+DATE(1970,1,1)</f>
        <v>42656.7503125</v>
      </c>
    </row>
    <row r="3328" spans="1:19" ht="45" x14ac:dyDescent="0.25">
      <c r="A3328">
        <v>3463</v>
      </c>
      <c r="B3328" s="3" t="s">
        <v>3462</v>
      </c>
      <c r="C3328" s="3" t="s">
        <v>7573</v>
      </c>
      <c r="D3328" s="6">
        <v>10000</v>
      </c>
      <c r="E3328" s="8">
        <v>10338</v>
      </c>
      <c r="F3328" t="s">
        <v>8218</v>
      </c>
      <c r="G3328" t="s">
        <v>8228</v>
      </c>
      <c r="H3328" t="s">
        <v>8250</v>
      </c>
      <c r="I3328">
        <v>1476158340</v>
      </c>
      <c r="J3328">
        <v>1472594585</v>
      </c>
      <c r="K3328" t="b">
        <v>0</v>
      </c>
      <c r="L3328">
        <v>114</v>
      </c>
      <c r="M3328" t="b">
        <v>1</v>
      </c>
      <c r="N3328" t="s">
        <v>8269</v>
      </c>
      <c r="O3328">
        <f>ROUND(E3328/D3328*100,0)</f>
        <v>103</v>
      </c>
      <c r="P3328">
        <f>IFERROR(ROUND(E3328/L3328,2),0)</f>
        <v>90.68</v>
      </c>
      <c r="Q3328" s="10" t="s">
        <v>8315</v>
      </c>
      <c r="R3328" t="s">
        <v>8316</v>
      </c>
      <c r="S3328" s="15">
        <f>(((I3328/60)/60)/24)+DATE(1970,1,1)</f>
        <v>42654.165972222225</v>
      </c>
    </row>
    <row r="3329" spans="1:19" ht="45" x14ac:dyDescent="0.25">
      <c r="A3329">
        <v>3468</v>
      </c>
      <c r="B3329" s="3" t="s">
        <v>3467</v>
      </c>
      <c r="C3329" s="3" t="s">
        <v>7578</v>
      </c>
      <c r="D3329" s="6">
        <v>10000</v>
      </c>
      <c r="E3329" s="8">
        <v>12178</v>
      </c>
      <c r="F3329" t="s">
        <v>8218</v>
      </c>
      <c r="G3329" t="s">
        <v>8223</v>
      </c>
      <c r="H3329" t="s">
        <v>8245</v>
      </c>
      <c r="I3329">
        <v>1474426800</v>
      </c>
      <c r="J3329">
        <v>1471976529</v>
      </c>
      <c r="K3329" t="b">
        <v>0</v>
      </c>
      <c r="L3329">
        <v>17</v>
      </c>
      <c r="M3329" t="b">
        <v>1</v>
      </c>
      <c r="N3329" t="s">
        <v>8269</v>
      </c>
      <c r="O3329">
        <f>ROUND(E3329/D3329*100,0)</f>
        <v>122</v>
      </c>
      <c r="P3329">
        <f>IFERROR(ROUND(E3329/L3329,2),0)</f>
        <v>716.35</v>
      </c>
      <c r="Q3329" s="10" t="s">
        <v>8315</v>
      </c>
      <c r="R3329" t="s">
        <v>8316</v>
      </c>
      <c r="S3329" s="15">
        <f>(((I3329/60)/60)/24)+DATE(1970,1,1)</f>
        <v>42634.125</v>
      </c>
    </row>
    <row r="3330" spans="1:19" ht="60" x14ac:dyDescent="0.25">
      <c r="A3330">
        <v>3481</v>
      </c>
      <c r="B3330" s="3" t="s">
        <v>3480</v>
      </c>
      <c r="C3330" s="3" t="s">
        <v>7591</v>
      </c>
      <c r="D3330" s="6">
        <v>10000</v>
      </c>
      <c r="E3330" s="8">
        <v>11880</v>
      </c>
      <c r="F3330" t="s">
        <v>8218</v>
      </c>
      <c r="G3330" t="s">
        <v>8225</v>
      </c>
      <c r="H3330" t="s">
        <v>8247</v>
      </c>
      <c r="I3330">
        <v>1420178188</v>
      </c>
      <c r="J3330">
        <v>1418709388</v>
      </c>
      <c r="K3330" t="b">
        <v>0</v>
      </c>
      <c r="L3330">
        <v>95</v>
      </c>
      <c r="M3330" t="b">
        <v>1</v>
      </c>
      <c r="N3330" t="s">
        <v>8269</v>
      </c>
      <c r="O3330">
        <f>ROUND(E3330/D3330*100,0)</f>
        <v>119</v>
      </c>
      <c r="P3330">
        <f>IFERROR(ROUND(E3330/L3330,2),0)</f>
        <v>125.05</v>
      </c>
      <c r="Q3330" s="10" t="s">
        <v>8315</v>
      </c>
      <c r="R3330" t="s">
        <v>8316</v>
      </c>
      <c r="S3330" s="15">
        <f>(((I3330/60)/60)/24)+DATE(1970,1,1)</f>
        <v>42006.24754629629</v>
      </c>
    </row>
    <row r="3331" spans="1:19" ht="45" x14ac:dyDescent="0.25">
      <c r="A3331">
        <v>3507</v>
      </c>
      <c r="B3331" s="3" t="s">
        <v>3506</v>
      </c>
      <c r="C3331" s="3" t="s">
        <v>7617</v>
      </c>
      <c r="D3331" s="6">
        <v>10000</v>
      </c>
      <c r="E3331" s="8">
        <v>10440</v>
      </c>
      <c r="F3331" t="s">
        <v>8218</v>
      </c>
      <c r="G3331" t="s">
        <v>8223</v>
      </c>
      <c r="H3331" t="s">
        <v>8245</v>
      </c>
      <c r="I3331">
        <v>1464732537</v>
      </c>
      <c r="J3331">
        <v>1462140537</v>
      </c>
      <c r="K3331" t="b">
        <v>0</v>
      </c>
      <c r="L3331">
        <v>72</v>
      </c>
      <c r="M3331" t="b">
        <v>1</v>
      </c>
      <c r="N3331" t="s">
        <v>8269</v>
      </c>
      <c r="O3331">
        <f>ROUND(E3331/D3331*100,0)</f>
        <v>104</v>
      </c>
      <c r="P3331">
        <f>IFERROR(ROUND(E3331/L3331,2),0)</f>
        <v>145</v>
      </c>
      <c r="Q3331" s="10" t="s">
        <v>8315</v>
      </c>
      <c r="R3331" t="s">
        <v>8316</v>
      </c>
      <c r="S3331" s="15">
        <f>(((I3331/60)/60)/24)+DATE(1970,1,1)</f>
        <v>42521.92288194444</v>
      </c>
    </row>
    <row r="3332" spans="1:19" ht="60" x14ac:dyDescent="0.25">
      <c r="A3332">
        <v>3524</v>
      </c>
      <c r="B3332" s="3" t="s">
        <v>3523</v>
      </c>
      <c r="C3332" s="3" t="s">
        <v>7634</v>
      </c>
      <c r="D3332" s="6">
        <v>10000</v>
      </c>
      <c r="E3332" s="8">
        <v>10156</v>
      </c>
      <c r="F3332" t="s">
        <v>8218</v>
      </c>
      <c r="G3332" t="s">
        <v>8223</v>
      </c>
      <c r="H3332" t="s">
        <v>8245</v>
      </c>
      <c r="I3332">
        <v>1410580800</v>
      </c>
      <c r="J3332">
        <v>1409336373</v>
      </c>
      <c r="K3332" t="b">
        <v>0</v>
      </c>
      <c r="L3332">
        <v>74</v>
      </c>
      <c r="M3332" t="b">
        <v>1</v>
      </c>
      <c r="N3332" t="s">
        <v>8269</v>
      </c>
      <c r="O3332">
        <f>ROUND(E3332/D3332*100,0)</f>
        <v>102</v>
      </c>
      <c r="P3332">
        <f>IFERROR(ROUND(E3332/L3332,2),0)</f>
        <v>137.24</v>
      </c>
      <c r="Q3332" s="10" t="s">
        <v>8315</v>
      </c>
      <c r="R3332" t="s">
        <v>8316</v>
      </c>
      <c r="S3332" s="15">
        <f>(((I3332/60)/60)/24)+DATE(1970,1,1)</f>
        <v>41895.166666666664</v>
      </c>
    </row>
    <row r="3333" spans="1:19" ht="60" x14ac:dyDescent="0.25">
      <c r="A3333">
        <v>3575</v>
      </c>
      <c r="B3333" s="3" t="s">
        <v>3574</v>
      </c>
      <c r="C3333" s="3" t="s">
        <v>7685</v>
      </c>
      <c r="D3333" s="6">
        <v>10000</v>
      </c>
      <c r="E3333" s="8">
        <v>10133</v>
      </c>
      <c r="F3333" t="s">
        <v>8218</v>
      </c>
      <c r="G3333" t="s">
        <v>8223</v>
      </c>
      <c r="H3333" t="s">
        <v>8245</v>
      </c>
      <c r="I3333">
        <v>1470887940</v>
      </c>
      <c r="J3333">
        <v>1468176527</v>
      </c>
      <c r="K3333" t="b">
        <v>0</v>
      </c>
      <c r="L3333">
        <v>102</v>
      </c>
      <c r="M3333" t="b">
        <v>1</v>
      </c>
      <c r="N3333" t="s">
        <v>8269</v>
      </c>
      <c r="O3333">
        <f>ROUND(E3333/D3333*100,0)</f>
        <v>101</v>
      </c>
      <c r="P3333">
        <f>IFERROR(ROUND(E3333/L3333,2),0)</f>
        <v>99.34</v>
      </c>
      <c r="Q3333" s="10" t="s">
        <v>8315</v>
      </c>
      <c r="R3333" t="s">
        <v>8316</v>
      </c>
      <c r="S3333" s="15">
        <f>(((I3333/60)/60)/24)+DATE(1970,1,1)</f>
        <v>42593.165972222225</v>
      </c>
    </row>
    <row r="3334" spans="1:19" ht="60" x14ac:dyDescent="0.25">
      <c r="A3334">
        <v>3714</v>
      </c>
      <c r="B3334" s="3" t="s">
        <v>3711</v>
      </c>
      <c r="C3334" s="3" t="s">
        <v>7824</v>
      </c>
      <c r="D3334" s="6">
        <v>10000</v>
      </c>
      <c r="E3334" s="8">
        <v>10235</v>
      </c>
      <c r="F3334" t="s">
        <v>8218</v>
      </c>
      <c r="G3334" t="s">
        <v>8223</v>
      </c>
      <c r="H3334" t="s">
        <v>8245</v>
      </c>
      <c r="I3334">
        <v>1432612740</v>
      </c>
      <c r="J3334">
        <v>1429881667</v>
      </c>
      <c r="K3334" t="b">
        <v>0</v>
      </c>
      <c r="L3334">
        <v>97</v>
      </c>
      <c r="M3334" t="b">
        <v>1</v>
      </c>
      <c r="N3334" t="s">
        <v>8269</v>
      </c>
      <c r="O3334">
        <f>ROUND(E3334/D3334*100,0)</f>
        <v>102</v>
      </c>
      <c r="P3334">
        <f>IFERROR(ROUND(E3334/L3334,2),0)</f>
        <v>105.52</v>
      </c>
      <c r="Q3334" s="10" t="s">
        <v>8315</v>
      </c>
      <c r="R3334" t="s">
        <v>8316</v>
      </c>
      <c r="S3334" s="15">
        <f>(((I3334/60)/60)/24)+DATE(1970,1,1)</f>
        <v>42150.165972222225</v>
      </c>
    </row>
    <row r="3335" spans="1:19" ht="45" x14ac:dyDescent="0.25">
      <c r="A3335">
        <v>3766</v>
      </c>
      <c r="B3335" s="3" t="s">
        <v>3763</v>
      </c>
      <c r="C3335" s="3" t="s">
        <v>7876</v>
      </c>
      <c r="D3335" s="6">
        <v>10000</v>
      </c>
      <c r="E3335" s="8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>
        <f>ROUND(E3335/D3335*100,0)</f>
        <v>103</v>
      </c>
      <c r="P3335">
        <f>IFERROR(ROUND(E3335/L3335,2),0)</f>
        <v>106.93</v>
      </c>
      <c r="Q3335" s="10" t="s">
        <v>8315</v>
      </c>
      <c r="R3335" t="s">
        <v>8357</v>
      </c>
      <c r="S3335" s="15">
        <f>(((I3335/60)/60)/24)+DATE(1970,1,1)</f>
        <v>41823.167187500003</v>
      </c>
    </row>
    <row r="3336" spans="1:19" ht="45" x14ac:dyDescent="0.25">
      <c r="A3336">
        <v>1749</v>
      </c>
      <c r="B3336" s="3" t="s">
        <v>1750</v>
      </c>
      <c r="C3336" s="3" t="s">
        <v>5859</v>
      </c>
      <c r="D3336" s="6">
        <v>10050</v>
      </c>
      <c r="E3336" s="8">
        <v>12410.5</v>
      </c>
      <c r="F3336" t="s">
        <v>8218</v>
      </c>
      <c r="G3336" t="s">
        <v>8242</v>
      </c>
      <c r="H3336" t="s">
        <v>8248</v>
      </c>
      <c r="I3336">
        <v>1488394800</v>
      </c>
      <c r="J3336">
        <v>1485213921</v>
      </c>
      <c r="K3336" t="b">
        <v>0</v>
      </c>
      <c r="L3336">
        <v>131</v>
      </c>
      <c r="M3336" t="b">
        <v>1</v>
      </c>
      <c r="N3336" t="s">
        <v>8283</v>
      </c>
      <c r="O3336">
        <f>ROUND(E3336/D3336*100,0)</f>
        <v>123</v>
      </c>
      <c r="P3336">
        <f>IFERROR(ROUND(E3336/L3336,2),0)</f>
        <v>94.74</v>
      </c>
      <c r="Q3336" s="10" t="s">
        <v>8336</v>
      </c>
      <c r="R3336" t="s">
        <v>8337</v>
      </c>
      <c r="S3336" s="15">
        <f>(((I3336/60)/60)/24)+DATE(1970,1,1)</f>
        <v>42795.791666666672</v>
      </c>
    </row>
    <row r="3337" spans="1:19" ht="30" x14ac:dyDescent="0.25">
      <c r="A3337">
        <v>1</v>
      </c>
      <c r="B3337" s="3" t="s">
        <v>3</v>
      </c>
      <c r="C3337" s="3" t="s">
        <v>4112</v>
      </c>
      <c r="D3337" s="6">
        <v>10275</v>
      </c>
      <c r="E3337" s="8">
        <v>14653</v>
      </c>
      <c r="F3337" t="s">
        <v>8218</v>
      </c>
      <c r="G3337" t="s">
        <v>8223</v>
      </c>
      <c r="H3337" t="s">
        <v>8245</v>
      </c>
      <c r="I3337">
        <v>1488464683</v>
      </c>
      <c r="J3337">
        <v>1485872683</v>
      </c>
      <c r="K3337" t="b">
        <v>0</v>
      </c>
      <c r="L3337">
        <v>79</v>
      </c>
      <c r="M3337" t="b">
        <v>1</v>
      </c>
      <c r="N3337" t="s">
        <v>8263</v>
      </c>
      <c r="O3337">
        <f>ROUND(E3337/D3337*100,0)</f>
        <v>143</v>
      </c>
      <c r="P3337">
        <f>IFERROR(ROUND(E3337/L3337,2),0)</f>
        <v>185.48</v>
      </c>
      <c r="Q3337" s="10" t="s">
        <v>8308</v>
      </c>
      <c r="R3337" t="s">
        <v>8309</v>
      </c>
      <c r="S3337" s="15">
        <f>(((I3337/60)/60)/24)+DATE(1970,1,1)</f>
        <v>42796.600497685184</v>
      </c>
    </row>
    <row r="3338" spans="1:19" ht="60" x14ac:dyDescent="0.25">
      <c r="A3338">
        <v>417</v>
      </c>
      <c r="B3338" s="3" t="s">
        <v>418</v>
      </c>
      <c r="C3338" s="3" t="s">
        <v>4527</v>
      </c>
      <c r="D3338" s="6">
        <v>10500</v>
      </c>
      <c r="E3338" s="8">
        <v>10526</v>
      </c>
      <c r="F3338" t="s">
        <v>8218</v>
      </c>
      <c r="G3338" t="s">
        <v>8223</v>
      </c>
      <c r="H3338" t="s">
        <v>8245</v>
      </c>
      <c r="I3338">
        <v>1365395580</v>
      </c>
      <c r="J3338">
        <v>1364426260</v>
      </c>
      <c r="K3338" t="b">
        <v>0</v>
      </c>
      <c r="L3338">
        <v>52</v>
      </c>
      <c r="M3338" t="b">
        <v>1</v>
      </c>
      <c r="N3338" t="s">
        <v>8267</v>
      </c>
      <c r="O3338">
        <f>ROUND(E3338/D3338*100,0)</f>
        <v>100</v>
      </c>
      <c r="P3338">
        <f>IFERROR(ROUND(E3338/L3338,2),0)</f>
        <v>202.42</v>
      </c>
      <c r="Q3338" s="10" t="s">
        <v>8308</v>
      </c>
      <c r="R3338" t="s">
        <v>8313</v>
      </c>
      <c r="S3338" s="15">
        <f>(((I3338/60)/60)/24)+DATE(1970,1,1)</f>
        <v>41372.189583333333</v>
      </c>
    </row>
    <row r="3339" spans="1:19" ht="60" x14ac:dyDescent="0.25">
      <c r="A3339">
        <v>2614</v>
      </c>
      <c r="B3339" s="3" t="s">
        <v>2614</v>
      </c>
      <c r="C3339" s="3" t="s">
        <v>6724</v>
      </c>
      <c r="D3339" s="6">
        <v>10500</v>
      </c>
      <c r="E3339" s="8">
        <v>10710</v>
      </c>
      <c r="F3339" t="s">
        <v>8218</v>
      </c>
      <c r="G3339" t="s">
        <v>8223</v>
      </c>
      <c r="H3339" t="s">
        <v>8245</v>
      </c>
      <c r="I3339">
        <v>1398834000</v>
      </c>
      <c r="J3339">
        <v>1396371612</v>
      </c>
      <c r="K3339" t="b">
        <v>1</v>
      </c>
      <c r="L3339">
        <v>100</v>
      </c>
      <c r="M3339" t="b">
        <v>1</v>
      </c>
      <c r="N3339" t="s">
        <v>8299</v>
      </c>
      <c r="O3339">
        <f>ROUND(E3339/D3339*100,0)</f>
        <v>102</v>
      </c>
      <c r="P3339">
        <f>IFERROR(ROUND(E3339/L3339,2),0)</f>
        <v>107.1</v>
      </c>
      <c r="Q3339" s="10" t="s">
        <v>8317</v>
      </c>
      <c r="R3339" t="s">
        <v>8353</v>
      </c>
      <c r="S3339" s="15">
        <f>(((I3339/60)/60)/24)+DATE(1970,1,1)</f>
        <v>41759.208333333336</v>
      </c>
    </row>
    <row r="3340" spans="1:19" ht="60" x14ac:dyDescent="0.25">
      <c r="A3340">
        <v>3620</v>
      </c>
      <c r="B3340" s="3" t="s">
        <v>3618</v>
      </c>
      <c r="C3340" s="3" t="s">
        <v>7730</v>
      </c>
      <c r="D3340" s="6">
        <v>10500</v>
      </c>
      <c r="E3340" s="8">
        <v>11045</v>
      </c>
      <c r="F3340" t="s">
        <v>8218</v>
      </c>
      <c r="G3340" t="s">
        <v>8223</v>
      </c>
      <c r="H3340" t="s">
        <v>8245</v>
      </c>
      <c r="I3340">
        <v>1425528000</v>
      </c>
      <c r="J3340">
        <v>1422916261</v>
      </c>
      <c r="K3340" t="b">
        <v>0</v>
      </c>
      <c r="L3340">
        <v>197</v>
      </c>
      <c r="M3340" t="b">
        <v>1</v>
      </c>
      <c r="N3340" t="s">
        <v>8269</v>
      </c>
      <c r="O3340">
        <f>ROUND(E3340/D3340*100,0)</f>
        <v>105</v>
      </c>
      <c r="P3340">
        <f>IFERROR(ROUND(E3340/L3340,2),0)</f>
        <v>56.07</v>
      </c>
      <c r="Q3340" s="10" t="s">
        <v>8315</v>
      </c>
      <c r="R3340" t="s">
        <v>8316</v>
      </c>
      <c r="S3340" s="15">
        <f>(((I3340/60)/60)/24)+DATE(1970,1,1)</f>
        <v>42068.166666666672</v>
      </c>
    </row>
    <row r="3341" spans="1:19" ht="60" x14ac:dyDescent="0.25">
      <c r="A3341">
        <v>3005</v>
      </c>
      <c r="B3341" s="3" t="s">
        <v>3005</v>
      </c>
      <c r="C3341" s="3" t="s">
        <v>7115</v>
      </c>
      <c r="D3341" s="6">
        <v>10600</v>
      </c>
      <c r="E3341" s="8">
        <v>12772.6</v>
      </c>
      <c r="F3341" t="s">
        <v>8218</v>
      </c>
      <c r="G3341" t="s">
        <v>8223</v>
      </c>
      <c r="H3341" t="s">
        <v>8245</v>
      </c>
      <c r="I3341">
        <v>1412611905</v>
      </c>
      <c r="J3341">
        <v>1410019905</v>
      </c>
      <c r="K3341" t="b">
        <v>0</v>
      </c>
      <c r="L3341">
        <v>118</v>
      </c>
      <c r="M3341" t="b">
        <v>1</v>
      </c>
      <c r="N3341" t="s">
        <v>8301</v>
      </c>
      <c r="O3341">
        <f>ROUND(E3341/D3341*100,0)</f>
        <v>120</v>
      </c>
      <c r="P3341">
        <f>IFERROR(ROUND(E3341/L3341,2),0)</f>
        <v>108.24</v>
      </c>
      <c r="Q3341" s="10" t="s">
        <v>8315</v>
      </c>
      <c r="R3341" t="s">
        <v>8355</v>
      </c>
      <c r="S3341" s="15">
        <f>(((I3341/60)/60)/24)+DATE(1970,1,1)</f>
        <v>41918.674826388888</v>
      </c>
    </row>
    <row r="3342" spans="1:19" ht="60" x14ac:dyDescent="0.25">
      <c r="A3342">
        <v>51</v>
      </c>
      <c r="B3342" s="3" t="s">
        <v>53</v>
      </c>
      <c r="C3342" s="3" t="s">
        <v>4162</v>
      </c>
      <c r="D3342" s="6">
        <v>11000</v>
      </c>
      <c r="E3342" s="8">
        <v>14082</v>
      </c>
      <c r="F3342" t="s">
        <v>8218</v>
      </c>
      <c r="G3342" t="s">
        <v>8223</v>
      </c>
      <c r="H3342" t="s">
        <v>8245</v>
      </c>
      <c r="I3342">
        <v>1439245037</v>
      </c>
      <c r="J3342">
        <v>1436653037</v>
      </c>
      <c r="K3342" t="b">
        <v>0</v>
      </c>
      <c r="L3342">
        <v>119</v>
      </c>
      <c r="M3342" t="b">
        <v>1</v>
      </c>
      <c r="N3342" t="s">
        <v>8263</v>
      </c>
      <c r="O3342">
        <f>ROUND(E3342/D3342*100,0)</f>
        <v>128</v>
      </c>
      <c r="P3342">
        <f>IFERROR(ROUND(E3342/L3342,2),0)</f>
        <v>118.34</v>
      </c>
      <c r="Q3342" s="10" t="s">
        <v>8308</v>
      </c>
      <c r="R3342" t="s">
        <v>8309</v>
      </c>
      <c r="S3342" s="15">
        <f>(((I3342/60)/60)/24)+DATE(1970,1,1)</f>
        <v>42226.928668981483</v>
      </c>
    </row>
    <row r="3343" spans="1:19" ht="75" x14ac:dyDescent="0.25">
      <c r="A3343">
        <v>2606</v>
      </c>
      <c r="B3343" s="3" t="s">
        <v>2606</v>
      </c>
      <c r="C3343" s="3" t="s">
        <v>6716</v>
      </c>
      <c r="D3343" s="6">
        <v>11000</v>
      </c>
      <c r="E3343" s="8">
        <v>12106</v>
      </c>
      <c r="F3343" t="s">
        <v>8218</v>
      </c>
      <c r="G3343" t="s">
        <v>8223</v>
      </c>
      <c r="H3343" t="s">
        <v>8245</v>
      </c>
      <c r="I3343">
        <v>1398791182</v>
      </c>
      <c r="J3343">
        <v>1396026382</v>
      </c>
      <c r="K3343" t="b">
        <v>1</v>
      </c>
      <c r="L3343">
        <v>385</v>
      </c>
      <c r="M3343" t="b">
        <v>1</v>
      </c>
      <c r="N3343" t="s">
        <v>8299</v>
      </c>
      <c r="O3343">
        <f>ROUND(E3343/D3343*100,0)</f>
        <v>110</v>
      </c>
      <c r="P3343">
        <f>IFERROR(ROUND(E3343/L3343,2),0)</f>
        <v>31.44</v>
      </c>
      <c r="Q3343" s="10" t="s">
        <v>8317</v>
      </c>
      <c r="R3343" t="s">
        <v>8353</v>
      </c>
      <c r="S3343" s="15">
        <f>(((I3343/60)/60)/24)+DATE(1970,1,1)</f>
        <v>41758.712754629632</v>
      </c>
    </row>
    <row r="3344" spans="1:19" ht="60" x14ac:dyDescent="0.25">
      <c r="A3344">
        <v>2611</v>
      </c>
      <c r="B3344" s="3" t="s">
        <v>2611</v>
      </c>
      <c r="C3344" s="3" t="s">
        <v>6721</v>
      </c>
      <c r="D3344" s="6">
        <v>11000</v>
      </c>
      <c r="E3344" s="8">
        <v>306970</v>
      </c>
      <c r="F3344" t="s">
        <v>8218</v>
      </c>
      <c r="G3344" t="s">
        <v>8235</v>
      </c>
      <c r="H3344" t="s">
        <v>8248</v>
      </c>
      <c r="I3344">
        <v>1483397940</v>
      </c>
      <c r="J3344">
        <v>1480493014</v>
      </c>
      <c r="K3344" t="b">
        <v>1</v>
      </c>
      <c r="L3344">
        <v>3663</v>
      </c>
      <c r="M3344" t="b">
        <v>1</v>
      </c>
      <c r="N3344" t="s">
        <v>8299</v>
      </c>
      <c r="O3344">
        <f>ROUND(E3344/D3344*100,0)</f>
        <v>2791</v>
      </c>
      <c r="P3344">
        <f>IFERROR(ROUND(E3344/L3344,2),0)</f>
        <v>83.8</v>
      </c>
      <c r="Q3344" s="10" t="s">
        <v>8317</v>
      </c>
      <c r="R3344" t="s">
        <v>8353</v>
      </c>
      <c r="S3344" s="15">
        <f>(((I3344/60)/60)/24)+DATE(1970,1,1)</f>
        <v>42737.957638888889</v>
      </c>
    </row>
    <row r="3345" spans="1:19" ht="45" x14ac:dyDescent="0.25">
      <c r="A3345">
        <v>349</v>
      </c>
      <c r="B3345" s="3" t="s">
        <v>350</v>
      </c>
      <c r="C3345" s="3" t="s">
        <v>4459</v>
      </c>
      <c r="D3345" s="6">
        <v>11260</v>
      </c>
      <c r="E3345" s="8">
        <v>12007.18</v>
      </c>
      <c r="F3345" t="s">
        <v>8218</v>
      </c>
      <c r="G3345" t="s">
        <v>8223</v>
      </c>
      <c r="H3345" t="s">
        <v>8245</v>
      </c>
      <c r="I3345">
        <v>1487937508</v>
      </c>
      <c r="J3345">
        <v>1485345508</v>
      </c>
      <c r="K3345" t="b">
        <v>1</v>
      </c>
      <c r="L3345">
        <v>167</v>
      </c>
      <c r="M3345" t="b">
        <v>1</v>
      </c>
      <c r="N3345" t="s">
        <v>8267</v>
      </c>
      <c r="O3345">
        <f>ROUND(E3345/D3345*100,0)</f>
        <v>107</v>
      </c>
      <c r="P3345">
        <f>IFERROR(ROUND(E3345/L3345,2),0)</f>
        <v>71.900000000000006</v>
      </c>
      <c r="Q3345" s="10" t="s">
        <v>8308</v>
      </c>
      <c r="R3345" t="s">
        <v>8313</v>
      </c>
      <c r="S3345" s="15">
        <f>(((I3345/60)/60)/24)+DATE(1970,1,1)</f>
        <v>42790.498935185184</v>
      </c>
    </row>
    <row r="3346" spans="1:19" ht="60" x14ac:dyDescent="0.25">
      <c r="A3346">
        <v>2635</v>
      </c>
      <c r="B3346" s="3" t="s">
        <v>2635</v>
      </c>
      <c r="C3346" s="3" t="s">
        <v>6745</v>
      </c>
      <c r="D3346" s="6">
        <v>11500</v>
      </c>
      <c r="E3346" s="8">
        <v>11500</v>
      </c>
      <c r="F3346" t="s">
        <v>8218</v>
      </c>
      <c r="G3346" t="s">
        <v>8228</v>
      </c>
      <c r="H3346" t="s">
        <v>8250</v>
      </c>
      <c r="I3346">
        <v>1425937761</v>
      </c>
      <c r="J3346">
        <v>1422917361</v>
      </c>
      <c r="K3346" t="b">
        <v>0</v>
      </c>
      <c r="L3346">
        <v>84</v>
      </c>
      <c r="M3346" t="b">
        <v>1</v>
      </c>
      <c r="N3346" t="s">
        <v>8299</v>
      </c>
      <c r="O3346">
        <f>ROUND(E3346/D3346*100,0)</f>
        <v>100</v>
      </c>
      <c r="P3346">
        <f>IFERROR(ROUND(E3346/L3346,2),0)</f>
        <v>136.9</v>
      </c>
      <c r="Q3346" s="10" t="s">
        <v>8317</v>
      </c>
      <c r="R3346" t="s">
        <v>8353</v>
      </c>
      <c r="S3346" s="15">
        <f>(((I3346/60)/60)/24)+DATE(1970,1,1)</f>
        <v>42072.909270833334</v>
      </c>
    </row>
    <row r="3347" spans="1:19" ht="75" x14ac:dyDescent="0.25">
      <c r="A3347">
        <v>3316</v>
      </c>
      <c r="B3347" s="3" t="s">
        <v>3316</v>
      </c>
      <c r="C3347" s="3" t="s">
        <v>7426</v>
      </c>
      <c r="D3347" s="6">
        <v>11737</v>
      </c>
      <c r="E3347" s="8">
        <v>11747.18</v>
      </c>
      <c r="F3347" t="s">
        <v>8218</v>
      </c>
      <c r="G3347" t="s">
        <v>8223</v>
      </c>
      <c r="H3347" t="s">
        <v>8245</v>
      </c>
      <c r="I3347">
        <v>1407506040</v>
      </c>
      <c r="J3347">
        <v>1404680075</v>
      </c>
      <c r="K3347" t="b">
        <v>0</v>
      </c>
      <c r="L3347">
        <v>125</v>
      </c>
      <c r="M3347" t="b">
        <v>1</v>
      </c>
      <c r="N3347" t="s">
        <v>8269</v>
      </c>
      <c r="O3347">
        <f>ROUND(E3347/D3347*100,0)</f>
        <v>100</v>
      </c>
      <c r="P3347">
        <f>IFERROR(ROUND(E3347/L3347,2),0)</f>
        <v>93.98</v>
      </c>
      <c r="Q3347" s="10" t="s">
        <v>8315</v>
      </c>
      <c r="R3347" t="s">
        <v>8316</v>
      </c>
      <c r="S3347" s="15">
        <f>(((I3347/60)/60)/24)+DATE(1970,1,1)</f>
        <v>41859.57916666667</v>
      </c>
    </row>
    <row r="3348" spans="1:19" ht="60" x14ac:dyDescent="0.25">
      <c r="A3348">
        <v>16</v>
      </c>
      <c r="B3348" s="3" t="s">
        <v>18</v>
      </c>
      <c r="C3348" s="3" t="s">
        <v>4127</v>
      </c>
      <c r="D3348" s="6">
        <v>12000</v>
      </c>
      <c r="E3348" s="8">
        <v>12029</v>
      </c>
      <c r="F3348" t="s">
        <v>8218</v>
      </c>
      <c r="G3348" t="s">
        <v>8223</v>
      </c>
      <c r="H3348" t="s">
        <v>8245</v>
      </c>
      <c r="I3348">
        <v>1402896600</v>
      </c>
      <c r="J3348">
        <v>1398971211</v>
      </c>
      <c r="K3348" t="b">
        <v>0</v>
      </c>
      <c r="L3348">
        <v>70</v>
      </c>
      <c r="M3348" t="b">
        <v>1</v>
      </c>
      <c r="N3348" t="s">
        <v>8263</v>
      </c>
      <c r="O3348">
        <f>ROUND(E3348/D3348*100,0)</f>
        <v>100</v>
      </c>
      <c r="P3348">
        <f>IFERROR(ROUND(E3348/L3348,2),0)</f>
        <v>171.84</v>
      </c>
      <c r="Q3348" s="10" t="s">
        <v>8308</v>
      </c>
      <c r="R3348" t="s">
        <v>8309</v>
      </c>
      <c r="S3348" s="15">
        <f>(((I3348/60)/60)/24)+DATE(1970,1,1)</f>
        <v>41806.229166666664</v>
      </c>
    </row>
    <row r="3349" spans="1:19" ht="30" x14ac:dyDescent="0.25">
      <c r="A3349">
        <v>28</v>
      </c>
      <c r="B3349" s="3" t="s">
        <v>30</v>
      </c>
      <c r="C3349" s="3" t="s">
        <v>4139</v>
      </c>
      <c r="D3349" s="6">
        <v>12000</v>
      </c>
      <c r="E3349" s="8">
        <v>12042</v>
      </c>
      <c r="F3349" t="s">
        <v>8218</v>
      </c>
      <c r="G3349" t="s">
        <v>8223</v>
      </c>
      <c r="H3349" t="s">
        <v>8245</v>
      </c>
      <c r="I3349">
        <v>1450307284</v>
      </c>
      <c r="J3349">
        <v>1447715284</v>
      </c>
      <c r="K3349" t="b">
        <v>0</v>
      </c>
      <c r="L3349">
        <v>71</v>
      </c>
      <c r="M3349" t="b">
        <v>1</v>
      </c>
      <c r="N3349" t="s">
        <v>8263</v>
      </c>
      <c r="O3349">
        <f>ROUND(E3349/D3349*100,0)</f>
        <v>100</v>
      </c>
      <c r="P3349">
        <f>IFERROR(ROUND(E3349/L3349,2),0)</f>
        <v>169.61</v>
      </c>
      <c r="Q3349" s="10" t="s">
        <v>8308</v>
      </c>
      <c r="R3349" t="s">
        <v>8309</v>
      </c>
      <c r="S3349" s="15">
        <f>(((I3349/60)/60)/24)+DATE(1970,1,1)</f>
        <v>42354.96393518518</v>
      </c>
    </row>
    <row r="3350" spans="1:19" ht="30" x14ac:dyDescent="0.25">
      <c r="A3350">
        <v>49</v>
      </c>
      <c r="B3350" s="3" t="s">
        <v>51</v>
      </c>
      <c r="C3350" s="3" t="s">
        <v>4160</v>
      </c>
      <c r="D3350" s="6">
        <v>12000</v>
      </c>
      <c r="E3350" s="8">
        <v>12000</v>
      </c>
      <c r="F3350" t="s">
        <v>8218</v>
      </c>
      <c r="G3350" t="s">
        <v>8223</v>
      </c>
      <c r="H3350" t="s">
        <v>8245</v>
      </c>
      <c r="I3350">
        <v>1445660045</v>
      </c>
      <c r="J3350">
        <v>1443068045</v>
      </c>
      <c r="K3350" t="b">
        <v>0</v>
      </c>
      <c r="L3350">
        <v>87</v>
      </c>
      <c r="M3350" t="b">
        <v>1</v>
      </c>
      <c r="N3350" t="s">
        <v>8263</v>
      </c>
      <c r="O3350">
        <f>ROUND(E3350/D3350*100,0)</f>
        <v>100</v>
      </c>
      <c r="P3350">
        <f>IFERROR(ROUND(E3350/L3350,2),0)</f>
        <v>137.93</v>
      </c>
      <c r="Q3350" s="10" t="s">
        <v>8308</v>
      </c>
      <c r="R3350" t="s">
        <v>8309</v>
      </c>
      <c r="S3350" s="15">
        <f>(((I3350/60)/60)/24)+DATE(1970,1,1)</f>
        <v>42301.176446759258</v>
      </c>
    </row>
    <row r="3351" spans="1:19" ht="45" x14ac:dyDescent="0.25">
      <c r="A3351">
        <v>80</v>
      </c>
      <c r="B3351" s="3" t="s">
        <v>82</v>
      </c>
      <c r="C3351" s="3" t="s">
        <v>4191</v>
      </c>
      <c r="D3351" s="6">
        <v>12000</v>
      </c>
      <c r="E3351" s="8">
        <v>12870</v>
      </c>
      <c r="F3351" t="s">
        <v>8218</v>
      </c>
      <c r="G3351" t="s">
        <v>8223</v>
      </c>
      <c r="H3351" t="s">
        <v>8245</v>
      </c>
      <c r="I3351">
        <v>1386640856</v>
      </c>
      <c r="J3351">
        <v>1383616856</v>
      </c>
      <c r="K3351" t="b">
        <v>0</v>
      </c>
      <c r="L3351">
        <v>47</v>
      </c>
      <c r="M3351" t="b">
        <v>1</v>
      </c>
      <c r="N3351" t="s">
        <v>8264</v>
      </c>
      <c r="O3351">
        <f>ROUND(E3351/D3351*100,0)</f>
        <v>107</v>
      </c>
      <c r="P3351">
        <f>IFERROR(ROUND(E3351/L3351,2),0)</f>
        <v>273.83</v>
      </c>
      <c r="Q3351" s="10" t="s">
        <v>8308</v>
      </c>
      <c r="R3351" t="s">
        <v>8310</v>
      </c>
      <c r="S3351" s="15">
        <f>(((I3351/60)/60)/24)+DATE(1970,1,1)</f>
        <v>41618.083981481483</v>
      </c>
    </row>
    <row r="3352" spans="1:19" ht="60" x14ac:dyDescent="0.25">
      <c r="A3352">
        <v>308</v>
      </c>
      <c r="B3352" s="3" t="s">
        <v>309</v>
      </c>
      <c r="C3352" s="3" t="s">
        <v>4418</v>
      </c>
      <c r="D3352" s="6">
        <v>12000</v>
      </c>
      <c r="E3352" s="8">
        <v>12668</v>
      </c>
      <c r="F3352" t="s">
        <v>8218</v>
      </c>
      <c r="G3352" t="s">
        <v>8223</v>
      </c>
      <c r="H3352" t="s">
        <v>8245</v>
      </c>
      <c r="I3352">
        <v>1299775210</v>
      </c>
      <c r="J3352">
        <v>1295887210</v>
      </c>
      <c r="K3352" t="b">
        <v>1</v>
      </c>
      <c r="L3352">
        <v>202</v>
      </c>
      <c r="M3352" t="b">
        <v>1</v>
      </c>
      <c r="N3352" t="s">
        <v>8267</v>
      </c>
      <c r="O3352">
        <f>ROUND(E3352/D3352*100,0)</f>
        <v>106</v>
      </c>
      <c r="P3352">
        <f>IFERROR(ROUND(E3352/L3352,2),0)</f>
        <v>62.71</v>
      </c>
      <c r="Q3352" s="10" t="s">
        <v>8308</v>
      </c>
      <c r="R3352" t="s">
        <v>8313</v>
      </c>
      <c r="S3352" s="15">
        <f>(((I3352/60)/60)/24)+DATE(1970,1,1)</f>
        <v>40612.694560185184</v>
      </c>
    </row>
    <row r="3353" spans="1:19" ht="60" x14ac:dyDescent="0.25">
      <c r="A3353">
        <v>360</v>
      </c>
      <c r="B3353" s="3" t="s">
        <v>361</v>
      </c>
      <c r="C3353" s="3" t="s">
        <v>4470</v>
      </c>
      <c r="D3353" s="6">
        <v>12000</v>
      </c>
      <c r="E3353" s="8">
        <v>12165</v>
      </c>
      <c r="F3353" t="s">
        <v>8218</v>
      </c>
      <c r="G3353" t="s">
        <v>8223</v>
      </c>
      <c r="H3353" t="s">
        <v>8245</v>
      </c>
      <c r="I3353">
        <v>1437621060</v>
      </c>
      <c r="J3353">
        <v>1433799180</v>
      </c>
      <c r="K3353" t="b">
        <v>0</v>
      </c>
      <c r="L3353">
        <v>87</v>
      </c>
      <c r="M3353" t="b">
        <v>1</v>
      </c>
      <c r="N3353" t="s">
        <v>8267</v>
      </c>
      <c r="O3353">
        <f>ROUND(E3353/D3353*100,0)</f>
        <v>101</v>
      </c>
      <c r="P3353">
        <f>IFERROR(ROUND(E3353/L3353,2),0)</f>
        <v>139.83000000000001</v>
      </c>
      <c r="Q3353" s="10" t="s">
        <v>8308</v>
      </c>
      <c r="R3353" t="s">
        <v>8313</v>
      </c>
      <c r="S3353" s="15">
        <f>(((I3353/60)/60)/24)+DATE(1970,1,1)</f>
        <v>42208.132638888885</v>
      </c>
    </row>
    <row r="3354" spans="1:19" ht="45" x14ac:dyDescent="0.25">
      <c r="A3354">
        <v>377</v>
      </c>
      <c r="B3354" s="3" t="s">
        <v>378</v>
      </c>
      <c r="C3354" s="3" t="s">
        <v>4487</v>
      </c>
      <c r="D3354" s="6">
        <v>12000</v>
      </c>
      <c r="E3354" s="8">
        <v>13728</v>
      </c>
      <c r="F3354" t="s">
        <v>8218</v>
      </c>
      <c r="G3354" t="s">
        <v>8223</v>
      </c>
      <c r="H3354" t="s">
        <v>8245</v>
      </c>
      <c r="I3354">
        <v>1447484460</v>
      </c>
      <c r="J3354">
        <v>1444888868</v>
      </c>
      <c r="K3354" t="b">
        <v>0</v>
      </c>
      <c r="L3354">
        <v>133</v>
      </c>
      <c r="M3354" t="b">
        <v>1</v>
      </c>
      <c r="N3354" t="s">
        <v>8267</v>
      </c>
      <c r="O3354">
        <f>ROUND(E3354/D3354*100,0)</f>
        <v>114</v>
      </c>
      <c r="P3354">
        <f>IFERROR(ROUND(E3354/L3354,2),0)</f>
        <v>103.22</v>
      </c>
      <c r="Q3354" s="10" t="s">
        <v>8308</v>
      </c>
      <c r="R3354" t="s">
        <v>8313</v>
      </c>
      <c r="S3354" s="15">
        <f>(((I3354/60)/60)/24)+DATE(1970,1,1)</f>
        <v>42322.292361111111</v>
      </c>
    </row>
    <row r="3355" spans="1:19" ht="60" x14ac:dyDescent="0.25">
      <c r="A3355">
        <v>525</v>
      </c>
      <c r="B3355" s="3" t="s">
        <v>526</v>
      </c>
      <c r="C3355" s="3" t="s">
        <v>4635</v>
      </c>
      <c r="D3355" s="6">
        <v>12000</v>
      </c>
      <c r="E3355" s="8">
        <v>12000</v>
      </c>
      <c r="F3355" t="s">
        <v>8218</v>
      </c>
      <c r="G3355" t="s">
        <v>8223</v>
      </c>
      <c r="H3355" t="s">
        <v>8245</v>
      </c>
      <c r="I3355">
        <v>1410601041</v>
      </c>
      <c r="J3355">
        <v>1406713041</v>
      </c>
      <c r="K3355" t="b">
        <v>0</v>
      </c>
      <c r="L3355">
        <v>12</v>
      </c>
      <c r="M3355" t="b">
        <v>1</v>
      </c>
      <c r="N3355" t="s">
        <v>8269</v>
      </c>
      <c r="O3355">
        <f>ROUND(E3355/D3355*100,0)</f>
        <v>100</v>
      </c>
      <c r="P3355">
        <f>IFERROR(ROUND(E3355/L3355,2),0)</f>
        <v>1000</v>
      </c>
      <c r="Q3355" s="10" t="s">
        <v>8315</v>
      </c>
      <c r="R3355" t="s">
        <v>8316</v>
      </c>
      <c r="S3355" s="15">
        <f>(((I3355/60)/60)/24)+DATE(1970,1,1)</f>
        <v>41895.400937500002</v>
      </c>
    </row>
    <row r="3356" spans="1:19" ht="60" x14ac:dyDescent="0.25">
      <c r="A3356">
        <v>654</v>
      </c>
      <c r="B3356" s="3" t="s">
        <v>655</v>
      </c>
      <c r="C3356" s="3" t="s">
        <v>4764</v>
      </c>
      <c r="D3356" s="6">
        <v>12000</v>
      </c>
      <c r="E3356" s="8">
        <v>32075</v>
      </c>
      <c r="F3356" t="s">
        <v>8218</v>
      </c>
      <c r="G3356" t="s">
        <v>8223</v>
      </c>
      <c r="H3356" t="s">
        <v>8245</v>
      </c>
      <c r="I3356">
        <v>1436396313</v>
      </c>
      <c r="J3356">
        <v>1433804313</v>
      </c>
      <c r="K3356" t="b">
        <v>0</v>
      </c>
      <c r="L3356">
        <v>1013</v>
      </c>
      <c r="M3356" t="b">
        <v>1</v>
      </c>
      <c r="N3356" t="s">
        <v>8271</v>
      </c>
      <c r="O3356">
        <f>ROUND(E3356/D3356*100,0)</f>
        <v>267</v>
      </c>
      <c r="P3356">
        <f>IFERROR(ROUND(E3356/L3356,2),0)</f>
        <v>31.66</v>
      </c>
      <c r="Q3356" s="10" t="s">
        <v>8317</v>
      </c>
      <c r="R3356" t="s">
        <v>8319</v>
      </c>
      <c r="S3356" s="15">
        <f>(((I3356/60)/60)/24)+DATE(1970,1,1)</f>
        <v>42193.957326388889</v>
      </c>
    </row>
    <row r="3357" spans="1:19" ht="45" x14ac:dyDescent="0.25">
      <c r="A3357">
        <v>1258</v>
      </c>
      <c r="B3357" s="3" t="s">
        <v>1259</v>
      </c>
      <c r="C3357" s="3" t="s">
        <v>5368</v>
      </c>
      <c r="D3357" s="6">
        <v>12000</v>
      </c>
      <c r="E3357" s="8">
        <v>25577.56</v>
      </c>
      <c r="F3357" t="s">
        <v>8218</v>
      </c>
      <c r="G3357" t="s">
        <v>8223</v>
      </c>
      <c r="H3357" t="s">
        <v>8245</v>
      </c>
      <c r="I3357">
        <v>1377960012</v>
      </c>
      <c r="J3357">
        <v>1375368012</v>
      </c>
      <c r="K3357" t="b">
        <v>1</v>
      </c>
      <c r="L3357">
        <v>670</v>
      </c>
      <c r="M3357" t="b">
        <v>1</v>
      </c>
      <c r="N3357" t="s">
        <v>8274</v>
      </c>
      <c r="O3357">
        <f>ROUND(E3357/D3357*100,0)</f>
        <v>213</v>
      </c>
      <c r="P3357">
        <f>IFERROR(ROUND(E3357/L3357,2),0)</f>
        <v>38.18</v>
      </c>
      <c r="Q3357" s="10" t="s">
        <v>8323</v>
      </c>
      <c r="R3357" t="s">
        <v>8324</v>
      </c>
      <c r="S3357" s="15">
        <f>(((I3357/60)/60)/24)+DATE(1970,1,1)</f>
        <v>41517.611250000002</v>
      </c>
    </row>
    <row r="3358" spans="1:19" ht="45" x14ac:dyDescent="0.25">
      <c r="A3358">
        <v>1268</v>
      </c>
      <c r="B3358" s="3" t="s">
        <v>1269</v>
      </c>
      <c r="C3358" s="3" t="s">
        <v>5378</v>
      </c>
      <c r="D3358" s="6">
        <v>12000</v>
      </c>
      <c r="E3358" s="8">
        <v>14000</v>
      </c>
      <c r="F3358" t="s">
        <v>8218</v>
      </c>
      <c r="G3358" t="s">
        <v>8223</v>
      </c>
      <c r="H3358" t="s">
        <v>8245</v>
      </c>
      <c r="I3358">
        <v>1379708247</v>
      </c>
      <c r="J3358">
        <v>1377116247</v>
      </c>
      <c r="K3358" t="b">
        <v>1</v>
      </c>
      <c r="L3358">
        <v>182</v>
      </c>
      <c r="M3358" t="b">
        <v>1</v>
      </c>
      <c r="N3358" t="s">
        <v>8274</v>
      </c>
      <c r="O3358">
        <f>ROUND(E3358/D3358*100,0)</f>
        <v>117</v>
      </c>
      <c r="P3358">
        <f>IFERROR(ROUND(E3358/L3358,2),0)</f>
        <v>76.92</v>
      </c>
      <c r="Q3358" s="10" t="s">
        <v>8323</v>
      </c>
      <c r="R3358" t="s">
        <v>8324</v>
      </c>
      <c r="S3358" s="15">
        <f>(((I3358/60)/60)/24)+DATE(1970,1,1)</f>
        <v>41537.845451388886</v>
      </c>
    </row>
    <row r="3359" spans="1:19" ht="60" x14ac:dyDescent="0.25">
      <c r="A3359">
        <v>1536</v>
      </c>
      <c r="B3359" s="3" t="s">
        <v>1537</v>
      </c>
      <c r="C3359" s="3" t="s">
        <v>5646</v>
      </c>
      <c r="D3359" s="6">
        <v>12000</v>
      </c>
      <c r="E3359" s="8">
        <v>30037.01</v>
      </c>
      <c r="F3359" t="s">
        <v>8218</v>
      </c>
      <c r="G3359" t="s">
        <v>8223</v>
      </c>
      <c r="H3359" t="s">
        <v>8245</v>
      </c>
      <c r="I3359">
        <v>1440702910</v>
      </c>
      <c r="J3359">
        <v>1438110910</v>
      </c>
      <c r="K3359" t="b">
        <v>1</v>
      </c>
      <c r="L3359">
        <v>455</v>
      </c>
      <c r="M3359" t="b">
        <v>1</v>
      </c>
      <c r="N3359" t="s">
        <v>8283</v>
      </c>
      <c r="O3359">
        <f>ROUND(E3359/D3359*100,0)</f>
        <v>250</v>
      </c>
      <c r="P3359">
        <f>IFERROR(ROUND(E3359/L3359,2),0)</f>
        <v>66.02</v>
      </c>
      <c r="Q3359" s="10" t="s">
        <v>8336</v>
      </c>
      <c r="R3359" t="s">
        <v>8337</v>
      </c>
      <c r="S3359" s="15">
        <f>(((I3359/60)/60)/24)+DATE(1970,1,1)</f>
        <v>42243.802199074074</v>
      </c>
    </row>
    <row r="3360" spans="1:19" ht="45" x14ac:dyDescent="0.25">
      <c r="A3360">
        <v>1537</v>
      </c>
      <c r="B3360" s="3" t="s">
        <v>1538</v>
      </c>
      <c r="C3360" s="3" t="s">
        <v>5647</v>
      </c>
      <c r="D3360" s="6">
        <v>12000</v>
      </c>
      <c r="E3360" s="8">
        <v>21588</v>
      </c>
      <c r="F3360" t="s">
        <v>8218</v>
      </c>
      <c r="G3360" t="s">
        <v>8235</v>
      </c>
      <c r="H3360" t="s">
        <v>8248</v>
      </c>
      <c r="I3360">
        <v>1470506400</v>
      </c>
      <c r="J3360">
        <v>1467358427</v>
      </c>
      <c r="K3360" t="b">
        <v>1</v>
      </c>
      <c r="L3360">
        <v>224</v>
      </c>
      <c r="M3360" t="b">
        <v>1</v>
      </c>
      <c r="N3360" t="s">
        <v>8283</v>
      </c>
      <c r="O3360">
        <f>ROUND(E3360/D3360*100,0)</f>
        <v>180</v>
      </c>
      <c r="P3360">
        <f>IFERROR(ROUND(E3360/L3360,2),0)</f>
        <v>96.38</v>
      </c>
      <c r="Q3360" s="10" t="s">
        <v>8336</v>
      </c>
      <c r="R3360" t="s">
        <v>8337</v>
      </c>
      <c r="S3360" s="15">
        <f>(((I3360/60)/60)/24)+DATE(1970,1,1)</f>
        <v>42588.75</v>
      </c>
    </row>
    <row r="3361" spans="1:19" ht="60" x14ac:dyDescent="0.25">
      <c r="A3361">
        <v>1763</v>
      </c>
      <c r="B3361" s="3" t="s">
        <v>1764</v>
      </c>
      <c r="C3361" s="3" t="s">
        <v>5873</v>
      </c>
      <c r="D3361" s="6">
        <v>12000</v>
      </c>
      <c r="E3361" s="8">
        <v>12229</v>
      </c>
      <c r="F3361" t="s">
        <v>8218</v>
      </c>
      <c r="G3361" t="s">
        <v>8223</v>
      </c>
      <c r="H3361" t="s">
        <v>8245</v>
      </c>
      <c r="I3361">
        <v>1477255840</v>
      </c>
      <c r="J3361">
        <v>1474663840</v>
      </c>
      <c r="K3361" t="b">
        <v>0</v>
      </c>
      <c r="L3361">
        <v>118</v>
      </c>
      <c r="M3361" t="b">
        <v>1</v>
      </c>
      <c r="N3361" t="s">
        <v>8283</v>
      </c>
      <c r="O3361">
        <f>ROUND(E3361/D3361*100,0)</f>
        <v>102</v>
      </c>
      <c r="P3361">
        <f>IFERROR(ROUND(E3361/L3361,2),0)</f>
        <v>103.64</v>
      </c>
      <c r="Q3361" s="10" t="s">
        <v>8336</v>
      </c>
      <c r="R3361" t="s">
        <v>8337</v>
      </c>
      <c r="S3361" s="15">
        <f>(((I3361/60)/60)/24)+DATE(1970,1,1)</f>
        <v>42666.868518518517</v>
      </c>
    </row>
    <row r="3362" spans="1:19" ht="45" x14ac:dyDescent="0.25">
      <c r="A3362">
        <v>1890</v>
      </c>
      <c r="B3362" s="3" t="s">
        <v>1891</v>
      </c>
      <c r="C3362" s="3" t="s">
        <v>6000</v>
      </c>
      <c r="D3362" s="6">
        <v>12000</v>
      </c>
      <c r="E3362" s="8">
        <v>17350.13</v>
      </c>
      <c r="F3362" t="s">
        <v>8218</v>
      </c>
      <c r="G3362" t="s">
        <v>8223</v>
      </c>
      <c r="H3362" t="s">
        <v>8245</v>
      </c>
      <c r="I3362">
        <v>1355597528</v>
      </c>
      <c r="J3362">
        <v>1353005528</v>
      </c>
      <c r="K3362" t="b">
        <v>0</v>
      </c>
      <c r="L3362">
        <v>246</v>
      </c>
      <c r="M3362" t="b">
        <v>1</v>
      </c>
      <c r="N3362" t="s">
        <v>8277</v>
      </c>
      <c r="O3362">
        <f>ROUND(E3362/D3362*100,0)</f>
        <v>145</v>
      </c>
      <c r="P3362">
        <f>IFERROR(ROUND(E3362/L3362,2),0)</f>
        <v>70.53</v>
      </c>
      <c r="Q3362" s="10" t="s">
        <v>8323</v>
      </c>
      <c r="R3362" t="s">
        <v>8327</v>
      </c>
      <c r="S3362" s="15">
        <f>(((I3362/60)/60)/24)+DATE(1970,1,1)</f>
        <v>41258.786203703705</v>
      </c>
    </row>
    <row r="3363" spans="1:19" ht="60" x14ac:dyDescent="0.25">
      <c r="A3363">
        <v>2192</v>
      </c>
      <c r="B3363" s="3" t="s">
        <v>2193</v>
      </c>
      <c r="C3363" s="3" t="s">
        <v>6302</v>
      </c>
      <c r="D3363" s="6">
        <v>12000</v>
      </c>
      <c r="E3363" s="8">
        <v>129748.82</v>
      </c>
      <c r="F3363" t="s">
        <v>8218</v>
      </c>
      <c r="G3363" t="s">
        <v>8224</v>
      </c>
      <c r="H3363" t="s">
        <v>8246</v>
      </c>
      <c r="I3363">
        <v>1481842800</v>
      </c>
      <c r="J3363">
        <v>1479414344</v>
      </c>
      <c r="K3363" t="b">
        <v>0</v>
      </c>
      <c r="L3363">
        <v>3238</v>
      </c>
      <c r="M3363" t="b">
        <v>1</v>
      </c>
      <c r="N3363" t="s">
        <v>8295</v>
      </c>
      <c r="O3363">
        <f>ROUND(E3363/D3363*100,0)</f>
        <v>1081</v>
      </c>
      <c r="P3363">
        <f>IFERROR(ROUND(E3363/L3363,2),0)</f>
        <v>40.07</v>
      </c>
      <c r="Q3363" s="10" t="s">
        <v>8331</v>
      </c>
      <c r="R3363" t="s">
        <v>8349</v>
      </c>
      <c r="S3363" s="15">
        <f>(((I3363/60)/60)/24)+DATE(1970,1,1)</f>
        <v>42719.958333333328</v>
      </c>
    </row>
    <row r="3364" spans="1:19" ht="45" x14ac:dyDescent="0.25">
      <c r="A3364">
        <v>2337</v>
      </c>
      <c r="B3364" s="3" t="s">
        <v>2338</v>
      </c>
      <c r="C3364" s="3" t="s">
        <v>6447</v>
      </c>
      <c r="D3364" s="6">
        <v>12000</v>
      </c>
      <c r="E3364" s="8">
        <v>13279</v>
      </c>
      <c r="F3364" t="s">
        <v>8218</v>
      </c>
      <c r="G3364" t="s">
        <v>8223</v>
      </c>
      <c r="H3364" t="s">
        <v>8245</v>
      </c>
      <c r="I3364">
        <v>1403796143</v>
      </c>
      <c r="J3364">
        <v>1401204143</v>
      </c>
      <c r="K3364" t="b">
        <v>1</v>
      </c>
      <c r="L3364">
        <v>179</v>
      </c>
      <c r="M3364" t="b">
        <v>1</v>
      </c>
      <c r="N3364" t="s">
        <v>8296</v>
      </c>
      <c r="O3364">
        <f>ROUND(E3364/D3364*100,0)</f>
        <v>111</v>
      </c>
      <c r="P3364">
        <f>IFERROR(ROUND(E3364/L3364,2),0)</f>
        <v>74.180000000000007</v>
      </c>
      <c r="Q3364" s="10" t="s">
        <v>8334</v>
      </c>
      <c r="R3364" t="s">
        <v>8350</v>
      </c>
      <c r="S3364" s="15">
        <f>(((I3364/60)/60)/24)+DATE(1970,1,1)</f>
        <v>41816.640543981484</v>
      </c>
    </row>
    <row r="3365" spans="1:19" ht="45" x14ac:dyDescent="0.25">
      <c r="A3365">
        <v>2602</v>
      </c>
      <c r="B3365" s="3" t="s">
        <v>2602</v>
      </c>
      <c r="C3365" s="3" t="s">
        <v>6712</v>
      </c>
      <c r="D3365" s="6">
        <v>12000</v>
      </c>
      <c r="E3365" s="8">
        <v>39131</v>
      </c>
      <c r="F3365" t="s">
        <v>8218</v>
      </c>
      <c r="G3365" t="s">
        <v>8223</v>
      </c>
      <c r="H3365" t="s">
        <v>8245</v>
      </c>
      <c r="I3365">
        <v>1415827200</v>
      </c>
      <c r="J3365">
        <v>1412358968</v>
      </c>
      <c r="K3365" t="b">
        <v>1</v>
      </c>
      <c r="L3365">
        <v>489</v>
      </c>
      <c r="M3365" t="b">
        <v>1</v>
      </c>
      <c r="N3365" t="s">
        <v>8299</v>
      </c>
      <c r="O3365">
        <f>ROUND(E3365/D3365*100,0)</f>
        <v>326</v>
      </c>
      <c r="P3365">
        <f>IFERROR(ROUND(E3365/L3365,2),0)</f>
        <v>80.02</v>
      </c>
      <c r="Q3365" s="10" t="s">
        <v>8317</v>
      </c>
      <c r="R3365" t="s">
        <v>8353</v>
      </c>
      <c r="S3365" s="15">
        <f>(((I3365/60)/60)/24)+DATE(1970,1,1)</f>
        <v>41955.888888888891</v>
      </c>
    </row>
    <row r="3366" spans="1:19" ht="60" x14ac:dyDescent="0.25">
      <c r="A3366">
        <v>2715</v>
      </c>
      <c r="B3366" s="3" t="s">
        <v>2715</v>
      </c>
      <c r="C3366" s="3" t="s">
        <v>6825</v>
      </c>
      <c r="D3366" s="6">
        <v>12000</v>
      </c>
      <c r="E3366" s="8">
        <v>31754.69</v>
      </c>
      <c r="F3366" t="s">
        <v>8218</v>
      </c>
      <c r="G3366" t="s">
        <v>8223</v>
      </c>
      <c r="H3366" t="s">
        <v>8245</v>
      </c>
      <c r="I3366">
        <v>1456047228</v>
      </c>
      <c r="J3366">
        <v>1453109628</v>
      </c>
      <c r="K3366" t="b">
        <v>1</v>
      </c>
      <c r="L3366">
        <v>551</v>
      </c>
      <c r="M3366" t="b">
        <v>1</v>
      </c>
      <c r="N3366" t="s">
        <v>8301</v>
      </c>
      <c r="O3366">
        <f>ROUND(E3366/D3366*100,0)</f>
        <v>265</v>
      </c>
      <c r="P3366">
        <f>IFERROR(ROUND(E3366/L3366,2),0)</f>
        <v>57.63</v>
      </c>
      <c r="Q3366" s="10" t="s">
        <v>8315</v>
      </c>
      <c r="R3366" t="s">
        <v>8355</v>
      </c>
      <c r="S3366" s="15">
        <f>(((I3366/60)/60)/24)+DATE(1970,1,1)</f>
        <v>42421.398472222223</v>
      </c>
    </row>
    <row r="3367" spans="1:19" ht="60" x14ac:dyDescent="0.25">
      <c r="A3367">
        <v>2723</v>
      </c>
      <c r="B3367" s="3" t="s">
        <v>2723</v>
      </c>
      <c r="C3367" s="3" t="s">
        <v>6833</v>
      </c>
      <c r="D3367" s="6">
        <v>12000</v>
      </c>
      <c r="E3367" s="8">
        <v>16806</v>
      </c>
      <c r="F3367" t="s">
        <v>8218</v>
      </c>
      <c r="G3367" t="s">
        <v>8223</v>
      </c>
      <c r="H3367" t="s">
        <v>8245</v>
      </c>
      <c r="I3367">
        <v>1420060088</v>
      </c>
      <c r="J3367">
        <v>1414872488</v>
      </c>
      <c r="K3367" t="b">
        <v>0</v>
      </c>
      <c r="L3367">
        <v>176</v>
      </c>
      <c r="M3367" t="b">
        <v>1</v>
      </c>
      <c r="N3367" t="s">
        <v>8293</v>
      </c>
      <c r="O3367">
        <f>ROUND(E3367/D3367*100,0)</f>
        <v>140</v>
      </c>
      <c r="P3367">
        <f>IFERROR(ROUND(E3367/L3367,2),0)</f>
        <v>95.49</v>
      </c>
      <c r="Q3367" s="10" t="s">
        <v>8317</v>
      </c>
      <c r="R3367" t="s">
        <v>8347</v>
      </c>
      <c r="S3367" s="15">
        <f>(((I3367/60)/60)/24)+DATE(1970,1,1)</f>
        <v>42004.880648148144</v>
      </c>
    </row>
    <row r="3368" spans="1:19" ht="60" x14ac:dyDescent="0.25">
      <c r="A3368">
        <v>2732</v>
      </c>
      <c r="B3368" s="3" t="s">
        <v>2732</v>
      </c>
      <c r="C3368" s="3" t="s">
        <v>6842</v>
      </c>
      <c r="D3368" s="6">
        <v>12000</v>
      </c>
      <c r="E3368" s="8">
        <v>14190</v>
      </c>
      <c r="F3368" t="s">
        <v>8218</v>
      </c>
      <c r="G3368" t="s">
        <v>8223</v>
      </c>
      <c r="H3368" t="s">
        <v>8245</v>
      </c>
      <c r="I3368">
        <v>1369699200</v>
      </c>
      <c r="J3368">
        <v>1366917828</v>
      </c>
      <c r="K3368" t="b">
        <v>0</v>
      </c>
      <c r="L3368">
        <v>146</v>
      </c>
      <c r="M3368" t="b">
        <v>1</v>
      </c>
      <c r="N3368" t="s">
        <v>8293</v>
      </c>
      <c r="O3368">
        <f>ROUND(E3368/D3368*100,0)</f>
        <v>118</v>
      </c>
      <c r="P3368">
        <f>IFERROR(ROUND(E3368/L3368,2),0)</f>
        <v>97.19</v>
      </c>
      <c r="Q3368" s="10" t="s">
        <v>8317</v>
      </c>
      <c r="R3368" t="s">
        <v>8347</v>
      </c>
      <c r="S3368" s="15">
        <f>(((I3368/60)/60)/24)+DATE(1970,1,1)</f>
        <v>41422</v>
      </c>
    </row>
    <row r="3369" spans="1:19" ht="45" x14ac:dyDescent="0.25">
      <c r="A3369">
        <v>3044</v>
      </c>
      <c r="B3369" s="3" t="s">
        <v>3044</v>
      </c>
      <c r="C3369" s="3" t="s">
        <v>7154</v>
      </c>
      <c r="D3369" s="6">
        <v>12000</v>
      </c>
      <c r="E3369" s="8">
        <v>13121</v>
      </c>
      <c r="F3369" t="s">
        <v>8218</v>
      </c>
      <c r="G3369" t="s">
        <v>8223</v>
      </c>
      <c r="H3369" t="s">
        <v>8245</v>
      </c>
      <c r="I3369">
        <v>1454433998</v>
      </c>
      <c r="J3369">
        <v>1453137998</v>
      </c>
      <c r="K3369" t="b">
        <v>0</v>
      </c>
      <c r="L3369">
        <v>156</v>
      </c>
      <c r="M3369" t="b">
        <v>1</v>
      </c>
      <c r="N3369" t="s">
        <v>8301</v>
      </c>
      <c r="O3369">
        <f>ROUND(E3369/D3369*100,0)</f>
        <v>109</v>
      </c>
      <c r="P3369">
        <f>IFERROR(ROUND(E3369/L3369,2),0)</f>
        <v>84.11</v>
      </c>
      <c r="Q3369" s="10" t="s">
        <v>8315</v>
      </c>
      <c r="R3369" t="s">
        <v>8355</v>
      </c>
      <c r="S3369" s="15">
        <f>(((I3369/60)/60)/24)+DATE(1970,1,1)</f>
        <v>42402.7268287037</v>
      </c>
    </row>
    <row r="3370" spans="1:19" ht="60" x14ac:dyDescent="0.25">
      <c r="A3370">
        <v>3214</v>
      </c>
      <c r="B3370" s="3" t="s">
        <v>3214</v>
      </c>
      <c r="C3370" s="3" t="s">
        <v>7324</v>
      </c>
      <c r="D3370" s="6">
        <v>12000</v>
      </c>
      <c r="E3370" s="8">
        <v>12256</v>
      </c>
      <c r="F3370" t="s">
        <v>8218</v>
      </c>
      <c r="G3370" t="s">
        <v>8224</v>
      </c>
      <c r="H3370" t="s">
        <v>8246</v>
      </c>
      <c r="I3370">
        <v>1452038100</v>
      </c>
      <c r="J3370">
        <v>1448823673</v>
      </c>
      <c r="K3370" t="b">
        <v>1</v>
      </c>
      <c r="L3370">
        <v>115</v>
      </c>
      <c r="M3370" t="b">
        <v>1</v>
      </c>
      <c r="N3370" t="s">
        <v>8269</v>
      </c>
      <c r="O3370">
        <f>ROUND(E3370/D3370*100,0)</f>
        <v>102</v>
      </c>
      <c r="P3370">
        <f>IFERROR(ROUND(E3370/L3370,2),0)</f>
        <v>106.57</v>
      </c>
      <c r="Q3370" s="10" t="s">
        <v>8315</v>
      </c>
      <c r="R3370" t="s">
        <v>8316</v>
      </c>
      <c r="S3370" s="15">
        <f>(((I3370/60)/60)/24)+DATE(1970,1,1)</f>
        <v>42374.996527777781</v>
      </c>
    </row>
    <row r="3371" spans="1:19" ht="60" x14ac:dyDescent="0.25">
      <c r="A3371">
        <v>3218</v>
      </c>
      <c r="B3371" s="3" t="s">
        <v>3218</v>
      </c>
      <c r="C3371" s="3" t="s">
        <v>7328</v>
      </c>
      <c r="D3371" s="6">
        <v>12000</v>
      </c>
      <c r="E3371" s="8">
        <v>12252</v>
      </c>
      <c r="F3371" t="s">
        <v>8218</v>
      </c>
      <c r="G3371" t="s">
        <v>8224</v>
      </c>
      <c r="H3371" t="s">
        <v>8246</v>
      </c>
      <c r="I3371">
        <v>1419984000</v>
      </c>
      <c r="J3371">
        <v>1417132986</v>
      </c>
      <c r="K3371" t="b">
        <v>1</v>
      </c>
      <c r="L3371">
        <v>184</v>
      </c>
      <c r="M3371" t="b">
        <v>1</v>
      </c>
      <c r="N3371" t="s">
        <v>8269</v>
      </c>
      <c r="O3371">
        <f>ROUND(E3371/D3371*100,0)</f>
        <v>102</v>
      </c>
      <c r="P3371">
        <f>IFERROR(ROUND(E3371/L3371,2),0)</f>
        <v>66.59</v>
      </c>
      <c r="Q3371" s="10" t="s">
        <v>8315</v>
      </c>
      <c r="R3371" t="s">
        <v>8316</v>
      </c>
      <c r="S3371" s="15">
        <f>(((I3371/60)/60)/24)+DATE(1970,1,1)</f>
        <v>42004</v>
      </c>
    </row>
    <row r="3372" spans="1:19" ht="30" x14ac:dyDescent="0.25">
      <c r="A3372">
        <v>3248</v>
      </c>
      <c r="B3372" s="3" t="s">
        <v>3248</v>
      </c>
      <c r="C3372" s="3" t="s">
        <v>7358</v>
      </c>
      <c r="D3372" s="6">
        <v>12000</v>
      </c>
      <c r="E3372" s="8">
        <v>12095</v>
      </c>
      <c r="F3372" t="s">
        <v>8218</v>
      </c>
      <c r="G3372" t="s">
        <v>8223</v>
      </c>
      <c r="H3372" t="s">
        <v>8245</v>
      </c>
      <c r="I3372">
        <v>1428178757</v>
      </c>
      <c r="J3372">
        <v>1425590357</v>
      </c>
      <c r="K3372" t="b">
        <v>1</v>
      </c>
      <c r="L3372">
        <v>200</v>
      </c>
      <c r="M3372" t="b">
        <v>1</v>
      </c>
      <c r="N3372" t="s">
        <v>8269</v>
      </c>
      <c r="O3372">
        <f>ROUND(E3372/D3372*100,0)</f>
        <v>101</v>
      </c>
      <c r="P3372">
        <f>IFERROR(ROUND(E3372/L3372,2),0)</f>
        <v>60.48</v>
      </c>
      <c r="Q3372" s="10" t="s">
        <v>8315</v>
      </c>
      <c r="R3372" t="s">
        <v>8316</v>
      </c>
      <c r="S3372" s="15">
        <f>(((I3372/60)/60)/24)+DATE(1970,1,1)</f>
        <v>42098.846724537041</v>
      </c>
    </row>
    <row r="3373" spans="1:19" ht="45" x14ac:dyDescent="0.25">
      <c r="A3373">
        <v>3677</v>
      </c>
      <c r="B3373" s="3" t="s">
        <v>3674</v>
      </c>
      <c r="C3373" s="3" t="s">
        <v>7787</v>
      </c>
      <c r="D3373" s="6">
        <v>12000</v>
      </c>
      <c r="E3373" s="8">
        <v>12348.5</v>
      </c>
      <c r="F3373" t="s">
        <v>8218</v>
      </c>
      <c r="G3373" t="s">
        <v>8223</v>
      </c>
      <c r="H3373" t="s">
        <v>8245</v>
      </c>
      <c r="I3373">
        <v>1404359940</v>
      </c>
      <c r="J3373">
        <v>1402580818</v>
      </c>
      <c r="K3373" t="b">
        <v>0</v>
      </c>
      <c r="L3373">
        <v>199</v>
      </c>
      <c r="M3373" t="b">
        <v>1</v>
      </c>
      <c r="N3373" t="s">
        <v>8269</v>
      </c>
      <c r="O3373">
        <f>ROUND(E3373/D3373*100,0)</f>
        <v>103</v>
      </c>
      <c r="P3373">
        <f>IFERROR(ROUND(E3373/L3373,2),0)</f>
        <v>62.05</v>
      </c>
      <c r="Q3373" s="10" t="s">
        <v>8315</v>
      </c>
      <c r="R3373" t="s">
        <v>8316</v>
      </c>
      <c r="S3373" s="15">
        <f>(((I3373/60)/60)/24)+DATE(1970,1,1)</f>
        <v>41823.165972222225</v>
      </c>
    </row>
    <row r="3374" spans="1:19" ht="30" x14ac:dyDescent="0.25">
      <c r="A3374">
        <v>3262</v>
      </c>
      <c r="B3374" s="3" t="s">
        <v>3262</v>
      </c>
      <c r="C3374" s="3" t="s">
        <v>7372</v>
      </c>
      <c r="D3374" s="6">
        <v>12200</v>
      </c>
      <c r="E3374" s="8">
        <v>12571</v>
      </c>
      <c r="F3374" t="s">
        <v>8218</v>
      </c>
      <c r="G3374" t="s">
        <v>8223</v>
      </c>
      <c r="H3374" t="s">
        <v>8245</v>
      </c>
      <c r="I3374">
        <v>1419220800</v>
      </c>
      <c r="J3374">
        <v>1416555262</v>
      </c>
      <c r="K3374" t="b">
        <v>1</v>
      </c>
      <c r="L3374">
        <v>134</v>
      </c>
      <c r="M3374" t="b">
        <v>1</v>
      </c>
      <c r="N3374" t="s">
        <v>8269</v>
      </c>
      <c r="O3374">
        <f>ROUND(E3374/D3374*100,0)</f>
        <v>103</v>
      </c>
      <c r="P3374">
        <f>IFERROR(ROUND(E3374/L3374,2),0)</f>
        <v>93.81</v>
      </c>
      <c r="Q3374" s="10" t="s">
        <v>8315</v>
      </c>
      <c r="R3374" t="s">
        <v>8316</v>
      </c>
      <c r="S3374" s="15">
        <f>(((I3374/60)/60)/24)+DATE(1970,1,1)</f>
        <v>41995.166666666672</v>
      </c>
    </row>
    <row r="3375" spans="1:19" ht="60" x14ac:dyDescent="0.25">
      <c r="A3375">
        <v>397</v>
      </c>
      <c r="B3375" s="3" t="s">
        <v>398</v>
      </c>
      <c r="C3375" s="3" t="s">
        <v>4507</v>
      </c>
      <c r="D3375" s="6">
        <v>12444</v>
      </c>
      <c r="E3375" s="8">
        <v>12929.35</v>
      </c>
      <c r="F3375" t="s">
        <v>8218</v>
      </c>
      <c r="G3375" t="s">
        <v>8223</v>
      </c>
      <c r="H3375" t="s">
        <v>8245</v>
      </c>
      <c r="I3375">
        <v>1283312640</v>
      </c>
      <c r="J3375">
        <v>1279651084</v>
      </c>
      <c r="K3375" t="b">
        <v>0</v>
      </c>
      <c r="L3375">
        <v>229</v>
      </c>
      <c r="M3375" t="b">
        <v>1</v>
      </c>
      <c r="N3375" t="s">
        <v>8267</v>
      </c>
      <c r="O3375">
        <f>ROUND(E3375/D3375*100,0)</f>
        <v>104</v>
      </c>
      <c r="P3375">
        <f>IFERROR(ROUND(E3375/L3375,2),0)</f>
        <v>56.46</v>
      </c>
      <c r="Q3375" s="10" t="s">
        <v>8308</v>
      </c>
      <c r="R3375" t="s">
        <v>8313</v>
      </c>
      <c r="S3375" s="15">
        <f>(((I3375/60)/60)/24)+DATE(1970,1,1)</f>
        <v>40422.155555555553</v>
      </c>
    </row>
    <row r="3376" spans="1:19" ht="60" x14ac:dyDescent="0.25">
      <c r="A3376">
        <v>368</v>
      </c>
      <c r="B3376" s="3" t="s">
        <v>369</v>
      </c>
      <c r="C3376" s="3" t="s">
        <v>4478</v>
      </c>
      <c r="D3376" s="6">
        <v>12500</v>
      </c>
      <c r="E3376" s="8">
        <v>13014</v>
      </c>
      <c r="F3376" t="s">
        <v>8218</v>
      </c>
      <c r="G3376" t="s">
        <v>8223</v>
      </c>
      <c r="H3376" t="s">
        <v>8245</v>
      </c>
      <c r="I3376">
        <v>1426426322</v>
      </c>
      <c r="J3376">
        <v>1423405922</v>
      </c>
      <c r="K3376" t="b">
        <v>0</v>
      </c>
      <c r="L3376">
        <v>159</v>
      </c>
      <c r="M3376" t="b">
        <v>1</v>
      </c>
      <c r="N3376" t="s">
        <v>8267</v>
      </c>
      <c r="O3376">
        <f>ROUND(E3376/D3376*100,0)</f>
        <v>104</v>
      </c>
      <c r="P3376">
        <f>IFERROR(ROUND(E3376/L3376,2),0)</f>
        <v>81.849999999999994</v>
      </c>
      <c r="Q3376" s="10" t="s">
        <v>8308</v>
      </c>
      <c r="R3376" t="s">
        <v>8313</v>
      </c>
      <c r="S3376" s="15">
        <f>(((I3376/60)/60)/24)+DATE(1970,1,1)</f>
        <v>42078.563912037032</v>
      </c>
    </row>
    <row r="3377" spans="1:19" ht="45" x14ac:dyDescent="0.25">
      <c r="A3377">
        <v>825</v>
      </c>
      <c r="B3377" s="3" t="s">
        <v>826</v>
      </c>
      <c r="C3377" s="3" t="s">
        <v>4935</v>
      </c>
      <c r="D3377" s="6">
        <v>12500</v>
      </c>
      <c r="E3377" s="8">
        <v>12554</v>
      </c>
      <c r="F3377" t="s">
        <v>8218</v>
      </c>
      <c r="G3377" t="s">
        <v>8223</v>
      </c>
      <c r="H3377" t="s">
        <v>8245</v>
      </c>
      <c r="I3377">
        <v>1351495284</v>
      </c>
      <c r="J3377">
        <v>1349335284</v>
      </c>
      <c r="K3377" t="b">
        <v>0</v>
      </c>
      <c r="L3377">
        <v>99</v>
      </c>
      <c r="M3377" t="b">
        <v>1</v>
      </c>
      <c r="N3377" t="s">
        <v>8274</v>
      </c>
      <c r="O3377">
        <f>ROUND(E3377/D3377*100,0)</f>
        <v>100</v>
      </c>
      <c r="P3377">
        <f>IFERROR(ROUND(E3377/L3377,2),0)</f>
        <v>126.81</v>
      </c>
      <c r="Q3377" s="10" t="s">
        <v>8323</v>
      </c>
      <c r="R3377" t="s">
        <v>8324</v>
      </c>
      <c r="S3377" s="15">
        <f>(((I3377/60)/60)/24)+DATE(1970,1,1)</f>
        <v>41211.306527777779</v>
      </c>
    </row>
    <row r="3378" spans="1:19" ht="60" x14ac:dyDescent="0.25">
      <c r="A3378">
        <v>1185</v>
      </c>
      <c r="B3378" s="3" t="s">
        <v>1186</v>
      </c>
      <c r="C3378" s="3" t="s">
        <v>5295</v>
      </c>
      <c r="D3378" s="6">
        <v>12500</v>
      </c>
      <c r="E3378" s="8">
        <v>13180</v>
      </c>
      <c r="F3378" t="s">
        <v>8218</v>
      </c>
      <c r="G3378" t="s">
        <v>8223</v>
      </c>
      <c r="H3378" t="s">
        <v>8245</v>
      </c>
      <c r="I3378">
        <v>1433736000</v>
      </c>
      <c r="J3378">
        <v>1430945149</v>
      </c>
      <c r="K3378" t="b">
        <v>0</v>
      </c>
      <c r="L3378">
        <v>111</v>
      </c>
      <c r="M3378" t="b">
        <v>1</v>
      </c>
      <c r="N3378" t="s">
        <v>8283</v>
      </c>
      <c r="O3378">
        <f>ROUND(E3378/D3378*100,0)</f>
        <v>105</v>
      </c>
      <c r="P3378">
        <f>IFERROR(ROUND(E3378/L3378,2),0)</f>
        <v>118.74</v>
      </c>
      <c r="Q3378" s="10" t="s">
        <v>8336</v>
      </c>
      <c r="R3378" t="s">
        <v>8337</v>
      </c>
      <c r="S3378" s="15">
        <f>(((I3378/60)/60)/24)+DATE(1970,1,1)</f>
        <v>42163.166666666672</v>
      </c>
    </row>
    <row r="3379" spans="1:19" ht="60" x14ac:dyDescent="0.25">
      <c r="A3379">
        <v>1194</v>
      </c>
      <c r="B3379" s="3" t="s">
        <v>1195</v>
      </c>
      <c r="C3379" s="3" t="s">
        <v>5304</v>
      </c>
      <c r="D3379" s="6">
        <v>12500</v>
      </c>
      <c r="E3379" s="8">
        <v>40280</v>
      </c>
      <c r="F3379" t="s">
        <v>8218</v>
      </c>
      <c r="G3379" t="s">
        <v>8240</v>
      </c>
      <c r="H3379" t="s">
        <v>8248</v>
      </c>
      <c r="I3379">
        <v>1428493379</v>
      </c>
      <c r="J3379">
        <v>1425901379</v>
      </c>
      <c r="K3379" t="b">
        <v>0</v>
      </c>
      <c r="L3379">
        <v>714</v>
      </c>
      <c r="M3379" t="b">
        <v>1</v>
      </c>
      <c r="N3379" t="s">
        <v>8283</v>
      </c>
      <c r="O3379">
        <f>ROUND(E3379/D3379*100,0)</f>
        <v>322</v>
      </c>
      <c r="P3379">
        <f>IFERROR(ROUND(E3379/L3379,2),0)</f>
        <v>56.41</v>
      </c>
      <c r="Q3379" s="10" t="s">
        <v>8336</v>
      </c>
      <c r="R3379" t="s">
        <v>8337</v>
      </c>
      <c r="S3379" s="15">
        <f>(((I3379/60)/60)/24)+DATE(1970,1,1)</f>
        <v>42102.488182870366</v>
      </c>
    </row>
    <row r="3380" spans="1:19" ht="60" x14ac:dyDescent="0.25">
      <c r="A3380">
        <v>2521</v>
      </c>
      <c r="B3380" s="3" t="s">
        <v>2521</v>
      </c>
      <c r="C3380" s="3" t="s">
        <v>6631</v>
      </c>
      <c r="D3380" s="6">
        <v>12500</v>
      </c>
      <c r="E3380" s="8">
        <v>13685.99</v>
      </c>
      <c r="F3380" t="s">
        <v>8218</v>
      </c>
      <c r="G3380" t="s">
        <v>8223</v>
      </c>
      <c r="H3380" t="s">
        <v>8245</v>
      </c>
      <c r="I3380">
        <v>1444778021</v>
      </c>
      <c r="J3380">
        <v>1442963621</v>
      </c>
      <c r="K3380" t="b">
        <v>0</v>
      </c>
      <c r="L3380">
        <v>132</v>
      </c>
      <c r="M3380" t="b">
        <v>1</v>
      </c>
      <c r="N3380" t="s">
        <v>8298</v>
      </c>
      <c r="O3380">
        <f>ROUND(E3380/D3380*100,0)</f>
        <v>109</v>
      </c>
      <c r="P3380">
        <f>IFERROR(ROUND(E3380/L3380,2),0)</f>
        <v>103.68</v>
      </c>
      <c r="Q3380" s="10" t="s">
        <v>8323</v>
      </c>
      <c r="R3380" t="s">
        <v>8352</v>
      </c>
      <c r="S3380" s="15">
        <f>(((I3380/60)/60)/24)+DATE(1970,1,1)</f>
        <v>42290.967835648145</v>
      </c>
    </row>
    <row r="3381" spans="1:19" ht="60" x14ac:dyDescent="0.25">
      <c r="A3381">
        <v>1279</v>
      </c>
      <c r="B3381" s="3" t="s">
        <v>1280</v>
      </c>
      <c r="C3381" s="3" t="s">
        <v>5389</v>
      </c>
      <c r="D3381" s="6">
        <v>12516</v>
      </c>
      <c r="E3381" s="8">
        <v>13864.17</v>
      </c>
      <c r="F3381" t="s">
        <v>8218</v>
      </c>
      <c r="G3381" t="s">
        <v>8223</v>
      </c>
      <c r="H3381" t="s">
        <v>8245</v>
      </c>
      <c r="I3381">
        <v>1395624170</v>
      </c>
      <c r="J3381">
        <v>1392171770</v>
      </c>
      <c r="K3381" t="b">
        <v>1</v>
      </c>
      <c r="L3381">
        <v>189</v>
      </c>
      <c r="M3381" t="b">
        <v>1</v>
      </c>
      <c r="N3381" t="s">
        <v>8274</v>
      </c>
      <c r="O3381">
        <f>ROUND(E3381/D3381*100,0)</f>
        <v>111</v>
      </c>
      <c r="P3381">
        <f>IFERROR(ROUND(E3381/L3381,2),0)</f>
        <v>73.36</v>
      </c>
      <c r="Q3381" s="10" t="s">
        <v>8323</v>
      </c>
      <c r="R3381" t="s">
        <v>8324</v>
      </c>
      <c r="S3381" s="15">
        <f>(((I3381/60)/60)/24)+DATE(1970,1,1)</f>
        <v>41722.057523148149</v>
      </c>
    </row>
    <row r="3382" spans="1:19" ht="45" x14ac:dyDescent="0.25">
      <c r="A3382">
        <v>413</v>
      </c>
      <c r="B3382" s="3" t="s">
        <v>414</v>
      </c>
      <c r="C3382" s="3" t="s">
        <v>4523</v>
      </c>
      <c r="D3382" s="6">
        <v>12800</v>
      </c>
      <c r="E3382" s="8">
        <v>13451</v>
      </c>
      <c r="F3382" t="s">
        <v>8218</v>
      </c>
      <c r="G3382" t="s">
        <v>8223</v>
      </c>
      <c r="H3382" t="s">
        <v>8245</v>
      </c>
      <c r="I3382">
        <v>1342731811</v>
      </c>
      <c r="J3382">
        <v>1340139811</v>
      </c>
      <c r="K3382" t="b">
        <v>0</v>
      </c>
      <c r="L3382">
        <v>171</v>
      </c>
      <c r="M3382" t="b">
        <v>1</v>
      </c>
      <c r="N3382" t="s">
        <v>8267</v>
      </c>
      <c r="O3382">
        <f>ROUND(E3382/D3382*100,0)</f>
        <v>105</v>
      </c>
      <c r="P3382">
        <f>IFERROR(ROUND(E3382/L3382,2),0)</f>
        <v>78.66</v>
      </c>
      <c r="Q3382" s="10" t="s">
        <v>8308</v>
      </c>
      <c r="R3382" t="s">
        <v>8313</v>
      </c>
      <c r="S3382" s="15">
        <f>(((I3382/60)/60)/24)+DATE(1970,1,1)</f>
        <v>41109.877442129626</v>
      </c>
    </row>
    <row r="3383" spans="1:19" ht="45" x14ac:dyDescent="0.25">
      <c r="A3383">
        <v>242</v>
      </c>
      <c r="B3383" s="3" t="s">
        <v>244</v>
      </c>
      <c r="C3383" s="3" t="s">
        <v>4352</v>
      </c>
      <c r="D3383" s="6">
        <v>13000</v>
      </c>
      <c r="E3383" s="8">
        <v>14750</v>
      </c>
      <c r="F3383" t="s">
        <v>8218</v>
      </c>
      <c r="G3383" t="s">
        <v>8223</v>
      </c>
      <c r="H3383" t="s">
        <v>8245</v>
      </c>
      <c r="I3383">
        <v>1324381790</v>
      </c>
      <c r="J3383">
        <v>1321357790</v>
      </c>
      <c r="K3383" t="b">
        <v>1</v>
      </c>
      <c r="L3383">
        <v>202</v>
      </c>
      <c r="M3383" t="b">
        <v>1</v>
      </c>
      <c r="N3383" t="s">
        <v>8267</v>
      </c>
      <c r="O3383">
        <f>ROUND(E3383/D3383*100,0)</f>
        <v>113</v>
      </c>
      <c r="P3383">
        <f>IFERROR(ROUND(E3383/L3383,2),0)</f>
        <v>73.02</v>
      </c>
      <c r="Q3383" s="10" t="s">
        <v>8308</v>
      </c>
      <c r="R3383" t="s">
        <v>8313</v>
      </c>
      <c r="S3383" s="15">
        <f>(((I3383/60)/60)/24)+DATE(1970,1,1)</f>
        <v>40897.492939814816</v>
      </c>
    </row>
    <row r="3384" spans="1:19" ht="60" x14ac:dyDescent="0.25">
      <c r="A3384">
        <v>256</v>
      </c>
      <c r="B3384" s="3" t="s">
        <v>257</v>
      </c>
      <c r="C3384" s="3" t="s">
        <v>4366</v>
      </c>
      <c r="D3384" s="6">
        <v>13000</v>
      </c>
      <c r="E3384" s="8">
        <v>18083</v>
      </c>
      <c r="F3384" t="s">
        <v>8218</v>
      </c>
      <c r="G3384" t="s">
        <v>8223</v>
      </c>
      <c r="H3384" t="s">
        <v>8245</v>
      </c>
      <c r="I3384">
        <v>1363458467</v>
      </c>
      <c r="J3384">
        <v>1360866467</v>
      </c>
      <c r="K3384" t="b">
        <v>1</v>
      </c>
      <c r="L3384">
        <v>275</v>
      </c>
      <c r="M3384" t="b">
        <v>1</v>
      </c>
      <c r="N3384" t="s">
        <v>8267</v>
      </c>
      <c r="O3384">
        <f>ROUND(E3384/D3384*100,0)</f>
        <v>139</v>
      </c>
      <c r="P3384">
        <f>IFERROR(ROUND(E3384/L3384,2),0)</f>
        <v>65.760000000000005</v>
      </c>
      <c r="Q3384" s="10" t="s">
        <v>8308</v>
      </c>
      <c r="R3384" t="s">
        <v>8313</v>
      </c>
      <c r="S3384" s="15">
        <f>(((I3384/60)/60)/24)+DATE(1970,1,1)</f>
        <v>41349.769293981481</v>
      </c>
    </row>
    <row r="3385" spans="1:19" ht="45" x14ac:dyDescent="0.25">
      <c r="A3385">
        <v>301</v>
      </c>
      <c r="B3385" s="3" t="s">
        <v>302</v>
      </c>
      <c r="C3385" s="3" t="s">
        <v>4411</v>
      </c>
      <c r="D3385" s="6">
        <v>13000</v>
      </c>
      <c r="E3385" s="8">
        <v>15435.55</v>
      </c>
      <c r="F3385" t="s">
        <v>8218</v>
      </c>
      <c r="G3385" t="s">
        <v>8223</v>
      </c>
      <c r="H3385" t="s">
        <v>8245</v>
      </c>
      <c r="I3385">
        <v>1363711335</v>
      </c>
      <c r="J3385">
        <v>1360258935</v>
      </c>
      <c r="K3385" t="b">
        <v>1</v>
      </c>
      <c r="L3385">
        <v>251</v>
      </c>
      <c r="M3385" t="b">
        <v>1</v>
      </c>
      <c r="N3385" t="s">
        <v>8267</v>
      </c>
      <c r="O3385">
        <f>ROUND(E3385/D3385*100,0)</f>
        <v>119</v>
      </c>
      <c r="P3385">
        <f>IFERROR(ROUND(E3385/L3385,2),0)</f>
        <v>61.5</v>
      </c>
      <c r="Q3385" s="10" t="s">
        <v>8308</v>
      </c>
      <c r="R3385" t="s">
        <v>8313</v>
      </c>
      <c r="S3385" s="15">
        <f>(((I3385/60)/60)/24)+DATE(1970,1,1)</f>
        <v>41352.696006944447</v>
      </c>
    </row>
    <row r="3386" spans="1:19" ht="30" x14ac:dyDescent="0.25">
      <c r="A3386">
        <v>741</v>
      </c>
      <c r="B3386" s="3" t="s">
        <v>742</v>
      </c>
      <c r="C3386" s="3" t="s">
        <v>4851</v>
      </c>
      <c r="D3386" s="6">
        <v>13000</v>
      </c>
      <c r="E3386" s="8">
        <v>13293.8</v>
      </c>
      <c r="F3386" t="s">
        <v>8218</v>
      </c>
      <c r="G3386" t="s">
        <v>8223</v>
      </c>
      <c r="H3386" t="s">
        <v>8245</v>
      </c>
      <c r="I3386">
        <v>1370964806</v>
      </c>
      <c r="J3386">
        <v>1367940806</v>
      </c>
      <c r="K3386" t="b">
        <v>0</v>
      </c>
      <c r="L3386">
        <v>94</v>
      </c>
      <c r="M3386" t="b">
        <v>1</v>
      </c>
      <c r="N3386" t="s">
        <v>8272</v>
      </c>
      <c r="O3386">
        <f>ROUND(E3386/D3386*100,0)</f>
        <v>102</v>
      </c>
      <c r="P3386">
        <f>IFERROR(ROUND(E3386/L3386,2),0)</f>
        <v>141.41999999999999</v>
      </c>
      <c r="Q3386" s="10" t="s">
        <v>8320</v>
      </c>
      <c r="R3386" t="s">
        <v>8321</v>
      </c>
      <c r="S3386" s="15">
        <f>(((I3386/60)/60)/24)+DATE(1970,1,1)</f>
        <v>41436.648217592592</v>
      </c>
    </row>
    <row r="3387" spans="1:19" ht="45" x14ac:dyDescent="0.25">
      <c r="A3387">
        <v>1204</v>
      </c>
      <c r="B3387" s="3" t="s">
        <v>1205</v>
      </c>
      <c r="C3387" s="3" t="s">
        <v>5314</v>
      </c>
      <c r="D3387" s="6">
        <v>13000</v>
      </c>
      <c r="E3387" s="8">
        <v>13383</v>
      </c>
      <c r="F3387" t="s">
        <v>8218</v>
      </c>
      <c r="G3387" t="s">
        <v>8223</v>
      </c>
      <c r="H3387" t="s">
        <v>8245</v>
      </c>
      <c r="I3387">
        <v>1449205200</v>
      </c>
      <c r="J3387">
        <v>1445363833</v>
      </c>
      <c r="K3387" t="b">
        <v>0</v>
      </c>
      <c r="L3387">
        <v>57</v>
      </c>
      <c r="M3387" t="b">
        <v>1</v>
      </c>
      <c r="N3387" t="s">
        <v>8283</v>
      </c>
      <c r="O3387">
        <f>ROUND(E3387/D3387*100,0)</f>
        <v>103</v>
      </c>
      <c r="P3387">
        <f>IFERROR(ROUND(E3387/L3387,2),0)</f>
        <v>234.79</v>
      </c>
      <c r="Q3387" s="10" t="s">
        <v>8336</v>
      </c>
      <c r="R3387" t="s">
        <v>8337</v>
      </c>
      <c r="S3387" s="15">
        <f>(((I3387/60)/60)/24)+DATE(1970,1,1)</f>
        <v>42342.208333333328</v>
      </c>
    </row>
    <row r="3388" spans="1:19" ht="60" x14ac:dyDescent="0.25">
      <c r="A3388">
        <v>1205</v>
      </c>
      <c r="B3388" s="3" t="s">
        <v>1206</v>
      </c>
      <c r="C3388" s="3" t="s">
        <v>5315</v>
      </c>
      <c r="D3388" s="6">
        <v>13000</v>
      </c>
      <c r="E3388" s="8">
        <v>13112</v>
      </c>
      <c r="F3388" t="s">
        <v>8218</v>
      </c>
      <c r="G3388" t="s">
        <v>8235</v>
      </c>
      <c r="H3388" t="s">
        <v>8248</v>
      </c>
      <c r="I3388">
        <v>1434197351</v>
      </c>
      <c r="J3388">
        <v>1431605351</v>
      </c>
      <c r="K3388" t="b">
        <v>0</v>
      </c>
      <c r="L3388">
        <v>62</v>
      </c>
      <c r="M3388" t="b">
        <v>1</v>
      </c>
      <c r="N3388" t="s">
        <v>8283</v>
      </c>
      <c r="O3388">
        <f>ROUND(E3388/D3388*100,0)</f>
        <v>101</v>
      </c>
      <c r="P3388">
        <f>IFERROR(ROUND(E3388/L3388,2),0)</f>
        <v>211.48</v>
      </c>
      <c r="Q3388" s="10" t="s">
        <v>8336</v>
      </c>
      <c r="R3388" t="s">
        <v>8337</v>
      </c>
      <c r="S3388" s="15">
        <f>(((I3388/60)/60)/24)+DATE(1970,1,1)</f>
        <v>42168.506377314814</v>
      </c>
    </row>
    <row r="3389" spans="1:19" ht="60" x14ac:dyDescent="0.25">
      <c r="A3389">
        <v>2227</v>
      </c>
      <c r="B3389" s="3" t="s">
        <v>2228</v>
      </c>
      <c r="C3389" s="3" t="s">
        <v>6337</v>
      </c>
      <c r="D3389" s="6">
        <v>13000</v>
      </c>
      <c r="E3389" s="8">
        <v>20459</v>
      </c>
      <c r="F3389" t="s">
        <v>8218</v>
      </c>
      <c r="G3389" t="s">
        <v>8224</v>
      </c>
      <c r="H3389" t="s">
        <v>8246</v>
      </c>
      <c r="I3389">
        <v>1384374155</v>
      </c>
      <c r="J3389">
        <v>1381778555</v>
      </c>
      <c r="K3389" t="b">
        <v>0</v>
      </c>
      <c r="L3389">
        <v>301</v>
      </c>
      <c r="M3389" t="b">
        <v>1</v>
      </c>
      <c r="N3389" t="s">
        <v>8295</v>
      </c>
      <c r="O3389">
        <f>ROUND(E3389/D3389*100,0)</f>
        <v>157</v>
      </c>
      <c r="P3389">
        <f>IFERROR(ROUND(E3389/L3389,2),0)</f>
        <v>67.97</v>
      </c>
      <c r="Q3389" s="10" t="s">
        <v>8331</v>
      </c>
      <c r="R3389" t="s">
        <v>8349</v>
      </c>
      <c r="S3389" s="15">
        <f>(((I3389/60)/60)/24)+DATE(1970,1,1)</f>
        <v>41591.849016203705</v>
      </c>
    </row>
    <row r="3390" spans="1:19" ht="45" x14ac:dyDescent="0.25">
      <c r="A3390">
        <v>2235</v>
      </c>
      <c r="B3390" s="3" t="s">
        <v>2236</v>
      </c>
      <c r="C3390" s="3" t="s">
        <v>6345</v>
      </c>
      <c r="D3390" s="6">
        <v>13000</v>
      </c>
      <c r="E3390" s="8">
        <v>19931</v>
      </c>
      <c r="F3390" t="s">
        <v>8218</v>
      </c>
      <c r="G3390" t="s">
        <v>8228</v>
      </c>
      <c r="H3390" t="s">
        <v>8250</v>
      </c>
      <c r="I3390">
        <v>1427585511</v>
      </c>
      <c r="J3390">
        <v>1424997111</v>
      </c>
      <c r="K3390" t="b">
        <v>0</v>
      </c>
      <c r="L3390">
        <v>147</v>
      </c>
      <c r="M3390" t="b">
        <v>1</v>
      </c>
      <c r="N3390" t="s">
        <v>8295</v>
      </c>
      <c r="O3390">
        <f>ROUND(E3390/D3390*100,0)</f>
        <v>153</v>
      </c>
      <c r="P3390">
        <f>IFERROR(ROUND(E3390/L3390,2),0)</f>
        <v>135.59</v>
      </c>
      <c r="Q3390" s="10" t="s">
        <v>8331</v>
      </c>
      <c r="R3390" t="s">
        <v>8349</v>
      </c>
      <c r="S3390" s="15">
        <f>(((I3390/60)/60)/24)+DATE(1970,1,1)</f>
        <v>42091.980451388896</v>
      </c>
    </row>
    <row r="3391" spans="1:19" ht="45" x14ac:dyDescent="0.25">
      <c r="A3391">
        <v>3163</v>
      </c>
      <c r="B3391" s="3" t="s">
        <v>3163</v>
      </c>
      <c r="C3391" s="3" t="s">
        <v>7273</v>
      </c>
      <c r="D3391" s="6">
        <v>13000</v>
      </c>
      <c r="E3391" s="8">
        <v>14450</v>
      </c>
      <c r="F3391" t="s">
        <v>8218</v>
      </c>
      <c r="G3391" t="s">
        <v>8223</v>
      </c>
      <c r="H3391" t="s">
        <v>8245</v>
      </c>
      <c r="I3391">
        <v>1402855525</v>
      </c>
      <c r="J3391">
        <v>1400263525</v>
      </c>
      <c r="K3391" t="b">
        <v>1</v>
      </c>
      <c r="L3391">
        <v>72</v>
      </c>
      <c r="M3391" t="b">
        <v>1</v>
      </c>
      <c r="N3391" t="s">
        <v>8269</v>
      </c>
      <c r="O3391">
        <f>ROUND(E3391/D3391*100,0)</f>
        <v>111</v>
      </c>
      <c r="P3391">
        <f>IFERROR(ROUND(E3391/L3391,2),0)</f>
        <v>200.69</v>
      </c>
      <c r="Q3391" s="10" t="s">
        <v>8315</v>
      </c>
      <c r="R3391" t="s">
        <v>8316</v>
      </c>
      <c r="S3391" s="15">
        <f>(((I3391/60)/60)/24)+DATE(1970,1,1)</f>
        <v>41805.753761574073</v>
      </c>
    </row>
    <row r="3392" spans="1:19" ht="60" x14ac:dyDescent="0.25">
      <c r="A3392">
        <v>3254</v>
      </c>
      <c r="B3392" s="3" t="s">
        <v>3254</v>
      </c>
      <c r="C3392" s="3" t="s">
        <v>7364</v>
      </c>
      <c r="D3392" s="6">
        <v>13000</v>
      </c>
      <c r="E3392" s="8">
        <v>13163.5</v>
      </c>
      <c r="F3392" t="s">
        <v>8218</v>
      </c>
      <c r="G3392" t="s">
        <v>8224</v>
      </c>
      <c r="H3392" t="s">
        <v>8246</v>
      </c>
      <c r="I3392">
        <v>1427331809</v>
      </c>
      <c r="J3392">
        <v>1424743409</v>
      </c>
      <c r="K3392" t="b">
        <v>1</v>
      </c>
      <c r="L3392">
        <v>186</v>
      </c>
      <c r="M3392" t="b">
        <v>1</v>
      </c>
      <c r="N3392" t="s">
        <v>8269</v>
      </c>
      <c r="O3392">
        <f>ROUND(E3392/D3392*100,0)</f>
        <v>101</v>
      </c>
      <c r="P3392">
        <f>IFERROR(ROUND(E3392/L3392,2),0)</f>
        <v>70.77</v>
      </c>
      <c r="Q3392" s="10" t="s">
        <v>8315</v>
      </c>
      <c r="R3392" t="s">
        <v>8316</v>
      </c>
      <c r="S3392" s="15">
        <f>(((I3392/60)/60)/24)+DATE(1970,1,1)</f>
        <v>42089.044085648144</v>
      </c>
    </row>
    <row r="3393" spans="1:19" ht="60" x14ac:dyDescent="0.25">
      <c r="A3393">
        <v>42</v>
      </c>
      <c r="B3393" s="3" t="s">
        <v>44</v>
      </c>
      <c r="C3393" s="3" t="s">
        <v>4153</v>
      </c>
      <c r="D3393" s="6">
        <v>14000</v>
      </c>
      <c r="E3393" s="8">
        <v>19860</v>
      </c>
      <c r="F3393" t="s">
        <v>8218</v>
      </c>
      <c r="G3393" t="s">
        <v>8223</v>
      </c>
      <c r="H3393" t="s">
        <v>8245</v>
      </c>
      <c r="I3393">
        <v>1419780026</v>
      </c>
      <c r="J3393">
        <v>1417188026</v>
      </c>
      <c r="K3393" t="b">
        <v>0</v>
      </c>
      <c r="L3393">
        <v>169</v>
      </c>
      <c r="M3393" t="b">
        <v>1</v>
      </c>
      <c r="N3393" t="s">
        <v>8263</v>
      </c>
      <c r="O3393">
        <f>ROUND(E3393/D3393*100,0)</f>
        <v>142</v>
      </c>
      <c r="P3393">
        <f>IFERROR(ROUND(E3393/L3393,2),0)</f>
        <v>117.51</v>
      </c>
      <c r="Q3393" s="10" t="s">
        <v>8308</v>
      </c>
      <c r="R3393" t="s">
        <v>8309</v>
      </c>
      <c r="S3393" s="15">
        <f>(((I3393/60)/60)/24)+DATE(1970,1,1)</f>
        <v>42001.639189814814</v>
      </c>
    </row>
    <row r="3394" spans="1:19" ht="45" x14ac:dyDescent="0.25">
      <c r="A3394">
        <v>285</v>
      </c>
      <c r="B3394" s="3" t="s">
        <v>286</v>
      </c>
      <c r="C3394" s="3" t="s">
        <v>4395</v>
      </c>
      <c r="D3394" s="6">
        <v>14000</v>
      </c>
      <c r="E3394" s="8">
        <v>32035.51</v>
      </c>
      <c r="F3394" t="s">
        <v>8218</v>
      </c>
      <c r="G3394" t="s">
        <v>8223</v>
      </c>
      <c r="H3394" t="s">
        <v>8245</v>
      </c>
      <c r="I3394">
        <v>1379614128</v>
      </c>
      <c r="J3394">
        <v>1377022128</v>
      </c>
      <c r="K3394" t="b">
        <v>1</v>
      </c>
      <c r="L3394">
        <v>563</v>
      </c>
      <c r="M3394" t="b">
        <v>1</v>
      </c>
      <c r="N3394" t="s">
        <v>8267</v>
      </c>
      <c r="O3394">
        <f>ROUND(E3394/D3394*100,0)</f>
        <v>229</v>
      </c>
      <c r="P3394">
        <f>IFERROR(ROUND(E3394/L3394,2),0)</f>
        <v>56.9</v>
      </c>
      <c r="Q3394" s="10" t="s">
        <v>8308</v>
      </c>
      <c r="R3394" t="s">
        <v>8313</v>
      </c>
      <c r="S3394" s="15">
        <f>(((I3394/60)/60)/24)+DATE(1970,1,1)</f>
        <v>41536.756111111114</v>
      </c>
    </row>
    <row r="3395" spans="1:19" ht="60" x14ac:dyDescent="0.25">
      <c r="A3395">
        <v>795</v>
      </c>
      <c r="B3395" s="3" t="s">
        <v>796</v>
      </c>
      <c r="C3395" s="3" t="s">
        <v>4905</v>
      </c>
      <c r="D3395" s="6">
        <v>14000</v>
      </c>
      <c r="E3395" s="8">
        <v>15650</v>
      </c>
      <c r="F3395" t="s">
        <v>8218</v>
      </c>
      <c r="G3395" t="s">
        <v>8223</v>
      </c>
      <c r="H3395" t="s">
        <v>8245</v>
      </c>
      <c r="I3395">
        <v>1333774740</v>
      </c>
      <c r="J3395">
        <v>1330094566</v>
      </c>
      <c r="K3395" t="b">
        <v>0</v>
      </c>
      <c r="L3395">
        <v>184</v>
      </c>
      <c r="M3395" t="b">
        <v>1</v>
      </c>
      <c r="N3395" t="s">
        <v>8274</v>
      </c>
      <c r="O3395">
        <f>ROUND(E3395/D3395*100,0)</f>
        <v>112</v>
      </c>
      <c r="P3395">
        <f>IFERROR(ROUND(E3395/L3395,2),0)</f>
        <v>85.05</v>
      </c>
      <c r="Q3395" s="10" t="s">
        <v>8323</v>
      </c>
      <c r="R3395" t="s">
        <v>8324</v>
      </c>
      <c r="S3395" s="15">
        <f>(((I3395/60)/60)/24)+DATE(1970,1,1)</f>
        <v>41006.207638888889</v>
      </c>
    </row>
    <row r="3396" spans="1:19" ht="30" x14ac:dyDescent="0.25">
      <c r="A3396">
        <v>1216</v>
      </c>
      <c r="B3396" s="3" t="s">
        <v>1217</v>
      </c>
      <c r="C3396" s="3" t="s">
        <v>5326</v>
      </c>
      <c r="D3396" s="6">
        <v>14000</v>
      </c>
      <c r="E3396" s="8">
        <v>20398</v>
      </c>
      <c r="F3396" t="s">
        <v>8218</v>
      </c>
      <c r="G3396" t="s">
        <v>8223</v>
      </c>
      <c r="H3396" t="s">
        <v>8245</v>
      </c>
      <c r="I3396">
        <v>1443826980</v>
      </c>
      <c r="J3396">
        <v>1441032457</v>
      </c>
      <c r="K3396" t="b">
        <v>0</v>
      </c>
      <c r="L3396">
        <v>222</v>
      </c>
      <c r="M3396" t="b">
        <v>1</v>
      </c>
      <c r="N3396" t="s">
        <v>8283</v>
      </c>
      <c r="O3396">
        <f>ROUND(E3396/D3396*100,0)</f>
        <v>146</v>
      </c>
      <c r="P3396">
        <f>IFERROR(ROUND(E3396/L3396,2),0)</f>
        <v>91.88</v>
      </c>
      <c r="Q3396" s="10" t="s">
        <v>8336</v>
      </c>
      <c r="R3396" t="s">
        <v>8337</v>
      </c>
      <c r="S3396" s="15">
        <f>(((I3396/60)/60)/24)+DATE(1970,1,1)</f>
        <v>42279.960416666669</v>
      </c>
    </row>
    <row r="3397" spans="1:19" ht="60" x14ac:dyDescent="0.25">
      <c r="A3397">
        <v>1511</v>
      </c>
      <c r="B3397" s="3" t="s">
        <v>1512</v>
      </c>
      <c r="C3397" s="3" t="s">
        <v>5621</v>
      </c>
      <c r="D3397" s="6">
        <v>14000</v>
      </c>
      <c r="E3397" s="8">
        <v>15651</v>
      </c>
      <c r="F3397" t="s">
        <v>8218</v>
      </c>
      <c r="G3397" t="s">
        <v>8223</v>
      </c>
      <c r="H3397" t="s">
        <v>8245</v>
      </c>
      <c r="I3397">
        <v>1447858804</v>
      </c>
      <c r="J3397">
        <v>1445263204</v>
      </c>
      <c r="K3397" t="b">
        <v>1</v>
      </c>
      <c r="L3397">
        <v>206</v>
      </c>
      <c r="M3397" t="b">
        <v>1</v>
      </c>
      <c r="N3397" t="s">
        <v>8283</v>
      </c>
      <c r="O3397">
        <f>ROUND(E3397/D3397*100,0)</f>
        <v>112</v>
      </c>
      <c r="P3397">
        <f>IFERROR(ROUND(E3397/L3397,2),0)</f>
        <v>75.98</v>
      </c>
      <c r="Q3397" s="10" t="s">
        <v>8336</v>
      </c>
      <c r="R3397" t="s">
        <v>8337</v>
      </c>
      <c r="S3397" s="15">
        <f>(((I3397/60)/60)/24)+DATE(1970,1,1)</f>
        <v>42326.625046296293</v>
      </c>
    </row>
    <row r="3398" spans="1:19" ht="30" x14ac:dyDescent="0.25">
      <c r="A3398">
        <v>2196</v>
      </c>
      <c r="B3398" s="3" t="s">
        <v>2197</v>
      </c>
      <c r="C3398" s="3" t="s">
        <v>6306</v>
      </c>
      <c r="D3398" s="6">
        <v>14000</v>
      </c>
      <c r="E3398" s="8">
        <v>15937</v>
      </c>
      <c r="F3398" t="s">
        <v>8218</v>
      </c>
      <c r="G3398" t="s">
        <v>8223</v>
      </c>
      <c r="H3398" t="s">
        <v>8245</v>
      </c>
      <c r="I3398">
        <v>1480662000</v>
      </c>
      <c r="J3398">
        <v>1478000502</v>
      </c>
      <c r="K3398" t="b">
        <v>0</v>
      </c>
      <c r="L3398">
        <v>234</v>
      </c>
      <c r="M3398" t="b">
        <v>1</v>
      </c>
      <c r="N3398" t="s">
        <v>8295</v>
      </c>
      <c r="O3398">
        <f>ROUND(E3398/D3398*100,0)</f>
        <v>114</v>
      </c>
      <c r="P3398">
        <f>IFERROR(ROUND(E3398/L3398,2),0)</f>
        <v>68.11</v>
      </c>
      <c r="Q3398" s="10" t="s">
        <v>8331</v>
      </c>
      <c r="R3398" t="s">
        <v>8349</v>
      </c>
      <c r="S3398" s="15">
        <f>(((I3398/60)/60)/24)+DATE(1970,1,1)</f>
        <v>42706.291666666672</v>
      </c>
    </row>
    <row r="3399" spans="1:19" ht="45" x14ac:dyDescent="0.25">
      <c r="A3399">
        <v>345</v>
      </c>
      <c r="B3399" s="3" t="s">
        <v>346</v>
      </c>
      <c r="C3399" s="3" t="s">
        <v>4455</v>
      </c>
      <c r="D3399" s="6">
        <v>14500</v>
      </c>
      <c r="E3399" s="8">
        <v>17875</v>
      </c>
      <c r="F3399" t="s">
        <v>8218</v>
      </c>
      <c r="G3399" t="s">
        <v>8223</v>
      </c>
      <c r="H3399" t="s">
        <v>8245</v>
      </c>
      <c r="I3399">
        <v>1432161590</v>
      </c>
      <c r="J3399">
        <v>1429569590</v>
      </c>
      <c r="K3399" t="b">
        <v>1</v>
      </c>
      <c r="L3399">
        <v>179</v>
      </c>
      <c r="M3399" t="b">
        <v>1</v>
      </c>
      <c r="N3399" t="s">
        <v>8267</v>
      </c>
      <c r="O3399">
        <f>ROUND(E3399/D3399*100,0)</f>
        <v>123</v>
      </c>
      <c r="P3399">
        <f>IFERROR(ROUND(E3399/L3399,2),0)</f>
        <v>99.86</v>
      </c>
      <c r="Q3399" s="10" t="s">
        <v>8308</v>
      </c>
      <c r="R3399" t="s">
        <v>8313</v>
      </c>
      <c r="S3399" s="15">
        <f>(((I3399/60)/60)/24)+DATE(1970,1,1)</f>
        <v>42144.944328703699</v>
      </c>
    </row>
    <row r="3400" spans="1:19" ht="30" x14ac:dyDescent="0.25">
      <c r="A3400">
        <v>1196</v>
      </c>
      <c r="B3400" s="3" t="s">
        <v>1197</v>
      </c>
      <c r="C3400" s="3" t="s">
        <v>5306</v>
      </c>
      <c r="D3400" s="6">
        <v>14500</v>
      </c>
      <c r="E3400" s="8">
        <v>39137</v>
      </c>
      <c r="F3400" t="s">
        <v>8218</v>
      </c>
      <c r="G3400" t="s">
        <v>8224</v>
      </c>
      <c r="H3400" t="s">
        <v>8246</v>
      </c>
      <c r="I3400">
        <v>1450467539</v>
      </c>
      <c r="J3400">
        <v>1447875539</v>
      </c>
      <c r="K3400" t="b">
        <v>0</v>
      </c>
      <c r="L3400">
        <v>512</v>
      </c>
      <c r="M3400" t="b">
        <v>1</v>
      </c>
      <c r="N3400" t="s">
        <v>8283</v>
      </c>
      <c r="O3400">
        <f>ROUND(E3400/D3400*100,0)</f>
        <v>270</v>
      </c>
      <c r="P3400">
        <f>IFERROR(ROUND(E3400/L3400,2),0)</f>
        <v>76.44</v>
      </c>
      <c r="Q3400" s="10" t="s">
        <v>8336</v>
      </c>
      <c r="R3400" t="s">
        <v>8337</v>
      </c>
      <c r="S3400" s="15">
        <f>(((I3400/60)/60)/24)+DATE(1970,1,1)</f>
        <v>42356.818738425922</v>
      </c>
    </row>
    <row r="3401" spans="1:19" ht="60" x14ac:dyDescent="0.25">
      <c r="A3401">
        <v>57</v>
      </c>
      <c r="B3401" s="3" t="s">
        <v>59</v>
      </c>
      <c r="C3401" s="3" t="s">
        <v>4168</v>
      </c>
      <c r="D3401" s="6">
        <v>15000</v>
      </c>
      <c r="E3401" s="8">
        <v>15285</v>
      </c>
      <c r="F3401" t="s">
        <v>8218</v>
      </c>
      <c r="G3401" t="s">
        <v>8223</v>
      </c>
      <c r="H3401" t="s">
        <v>8245</v>
      </c>
      <c r="I3401">
        <v>1429991962</v>
      </c>
      <c r="J3401">
        <v>1427399962</v>
      </c>
      <c r="K3401" t="b">
        <v>0</v>
      </c>
      <c r="L3401">
        <v>69</v>
      </c>
      <c r="M3401" t="b">
        <v>1</v>
      </c>
      <c r="N3401" t="s">
        <v>8263</v>
      </c>
      <c r="O3401">
        <f>ROUND(E3401/D3401*100,0)</f>
        <v>102</v>
      </c>
      <c r="P3401">
        <f>IFERROR(ROUND(E3401/L3401,2),0)</f>
        <v>221.52</v>
      </c>
      <c r="Q3401" s="10" t="s">
        <v>8308</v>
      </c>
      <c r="R3401" t="s">
        <v>8309</v>
      </c>
      <c r="S3401" s="15">
        <f>(((I3401/60)/60)/24)+DATE(1970,1,1)</f>
        <v>42119.83289351852</v>
      </c>
    </row>
    <row r="3402" spans="1:19" ht="60" x14ac:dyDescent="0.25">
      <c r="A3402">
        <v>240</v>
      </c>
      <c r="B3402" s="3" t="s">
        <v>242</v>
      </c>
      <c r="C3402" s="3" t="s">
        <v>4350</v>
      </c>
      <c r="D3402" s="6">
        <v>15000</v>
      </c>
      <c r="E3402" s="8">
        <v>16145.12</v>
      </c>
      <c r="F3402" t="s">
        <v>8218</v>
      </c>
      <c r="G3402" t="s">
        <v>8223</v>
      </c>
      <c r="H3402" t="s">
        <v>8245</v>
      </c>
      <c r="I3402">
        <v>1367773211</v>
      </c>
      <c r="J3402">
        <v>1363885211</v>
      </c>
      <c r="K3402" t="b">
        <v>1</v>
      </c>
      <c r="L3402">
        <v>137</v>
      </c>
      <c r="M3402" t="b">
        <v>1</v>
      </c>
      <c r="N3402" t="s">
        <v>8267</v>
      </c>
      <c r="O3402">
        <f>ROUND(E3402/D3402*100,0)</f>
        <v>108</v>
      </c>
      <c r="P3402">
        <f>IFERROR(ROUND(E3402/L3402,2),0)</f>
        <v>117.85</v>
      </c>
      <c r="Q3402" s="10" t="s">
        <v>8308</v>
      </c>
      <c r="R3402" t="s">
        <v>8313</v>
      </c>
      <c r="S3402" s="15">
        <f>(((I3402/60)/60)/24)+DATE(1970,1,1)</f>
        <v>41399.708460648151</v>
      </c>
    </row>
    <row r="3403" spans="1:19" ht="60" x14ac:dyDescent="0.25">
      <c r="A3403">
        <v>286</v>
      </c>
      <c r="B3403" s="3" t="s">
        <v>287</v>
      </c>
      <c r="C3403" s="3" t="s">
        <v>4396</v>
      </c>
      <c r="D3403" s="6">
        <v>15000</v>
      </c>
      <c r="E3403" s="8">
        <v>16373</v>
      </c>
      <c r="F3403" t="s">
        <v>8218</v>
      </c>
      <c r="G3403" t="s">
        <v>8223</v>
      </c>
      <c r="H3403" t="s">
        <v>8245</v>
      </c>
      <c r="I3403">
        <v>1364236524</v>
      </c>
      <c r="J3403">
        <v>1360352124</v>
      </c>
      <c r="K3403" t="b">
        <v>1</v>
      </c>
      <c r="L3403">
        <v>135</v>
      </c>
      <c r="M3403" t="b">
        <v>1</v>
      </c>
      <c r="N3403" t="s">
        <v>8267</v>
      </c>
      <c r="O3403">
        <f>ROUND(E3403/D3403*100,0)</f>
        <v>109</v>
      </c>
      <c r="P3403">
        <f>IFERROR(ROUND(E3403/L3403,2),0)</f>
        <v>121.28</v>
      </c>
      <c r="Q3403" s="10" t="s">
        <v>8308</v>
      </c>
      <c r="R3403" t="s">
        <v>8313</v>
      </c>
      <c r="S3403" s="15">
        <f>(((I3403/60)/60)/24)+DATE(1970,1,1)</f>
        <v>41358.774583333332</v>
      </c>
    </row>
    <row r="3404" spans="1:19" ht="30" x14ac:dyDescent="0.25">
      <c r="A3404">
        <v>287</v>
      </c>
      <c r="B3404" s="3" t="s">
        <v>288</v>
      </c>
      <c r="C3404" s="3" t="s">
        <v>4397</v>
      </c>
      <c r="D3404" s="6">
        <v>15000</v>
      </c>
      <c r="E3404" s="8">
        <v>26445</v>
      </c>
      <c r="F3404" t="s">
        <v>8218</v>
      </c>
      <c r="G3404" t="s">
        <v>8223</v>
      </c>
      <c r="H3404" t="s">
        <v>8245</v>
      </c>
      <c r="I3404">
        <v>1351828800</v>
      </c>
      <c r="J3404">
        <v>1349160018</v>
      </c>
      <c r="K3404" t="b">
        <v>1</v>
      </c>
      <c r="L3404">
        <v>290</v>
      </c>
      <c r="M3404" t="b">
        <v>1</v>
      </c>
      <c r="N3404" t="s">
        <v>8267</v>
      </c>
      <c r="O3404">
        <f>ROUND(E3404/D3404*100,0)</f>
        <v>176</v>
      </c>
      <c r="P3404">
        <f>IFERROR(ROUND(E3404/L3404,2),0)</f>
        <v>91.19</v>
      </c>
      <c r="Q3404" s="10" t="s">
        <v>8308</v>
      </c>
      <c r="R3404" t="s">
        <v>8313</v>
      </c>
      <c r="S3404" s="15">
        <f>(((I3404/60)/60)/24)+DATE(1970,1,1)</f>
        <v>41215.166666666664</v>
      </c>
    </row>
    <row r="3405" spans="1:19" ht="60" x14ac:dyDescent="0.25">
      <c r="A3405">
        <v>289</v>
      </c>
      <c r="B3405" s="3" t="s">
        <v>290</v>
      </c>
      <c r="C3405" s="3" t="s">
        <v>4399</v>
      </c>
      <c r="D3405" s="6">
        <v>15000</v>
      </c>
      <c r="E3405" s="8">
        <v>15723</v>
      </c>
      <c r="F3405" t="s">
        <v>8218</v>
      </c>
      <c r="G3405" t="s">
        <v>8224</v>
      </c>
      <c r="H3405" t="s">
        <v>8246</v>
      </c>
      <c r="I3405">
        <v>1383389834</v>
      </c>
      <c r="J3405">
        <v>1380797834</v>
      </c>
      <c r="K3405" t="b">
        <v>1</v>
      </c>
      <c r="L3405">
        <v>232</v>
      </c>
      <c r="M3405" t="b">
        <v>1</v>
      </c>
      <c r="N3405" t="s">
        <v>8267</v>
      </c>
      <c r="O3405">
        <f>ROUND(E3405/D3405*100,0)</f>
        <v>105</v>
      </c>
      <c r="P3405">
        <f>IFERROR(ROUND(E3405/L3405,2),0)</f>
        <v>67.77</v>
      </c>
      <c r="Q3405" s="10" t="s">
        <v>8308</v>
      </c>
      <c r="R3405" t="s">
        <v>8313</v>
      </c>
      <c r="S3405" s="15">
        <f>(((I3405/60)/60)/24)+DATE(1970,1,1)</f>
        <v>41580.456412037034</v>
      </c>
    </row>
    <row r="3406" spans="1:19" ht="45" x14ac:dyDescent="0.25">
      <c r="A3406">
        <v>316</v>
      </c>
      <c r="B3406" s="3" t="s">
        <v>317</v>
      </c>
      <c r="C3406" s="3" t="s">
        <v>4426</v>
      </c>
      <c r="D3406" s="6">
        <v>15000</v>
      </c>
      <c r="E3406" s="8">
        <v>17066</v>
      </c>
      <c r="F3406" t="s">
        <v>8218</v>
      </c>
      <c r="G3406" t="s">
        <v>8228</v>
      </c>
      <c r="H3406" t="s">
        <v>8250</v>
      </c>
      <c r="I3406">
        <v>1418273940</v>
      </c>
      <c r="J3406">
        <v>1415398197</v>
      </c>
      <c r="K3406" t="b">
        <v>1</v>
      </c>
      <c r="L3406">
        <v>158</v>
      </c>
      <c r="M3406" t="b">
        <v>1</v>
      </c>
      <c r="N3406" t="s">
        <v>8267</v>
      </c>
      <c r="O3406">
        <f>ROUND(E3406/D3406*100,0)</f>
        <v>114</v>
      </c>
      <c r="P3406">
        <f>IFERROR(ROUND(E3406/L3406,2),0)</f>
        <v>108.01</v>
      </c>
      <c r="Q3406" s="10" t="s">
        <v>8308</v>
      </c>
      <c r="R3406" t="s">
        <v>8313</v>
      </c>
      <c r="S3406" s="15">
        <f>(((I3406/60)/60)/24)+DATE(1970,1,1)</f>
        <v>41984.207638888889</v>
      </c>
    </row>
    <row r="3407" spans="1:19" ht="60" x14ac:dyDescent="0.25">
      <c r="A3407">
        <v>338</v>
      </c>
      <c r="B3407" s="3" t="s">
        <v>339</v>
      </c>
      <c r="C3407" s="3" t="s">
        <v>4448</v>
      </c>
      <c r="D3407" s="6">
        <v>15000</v>
      </c>
      <c r="E3407" s="8">
        <v>16520.04</v>
      </c>
      <c r="F3407" t="s">
        <v>8218</v>
      </c>
      <c r="G3407" t="s">
        <v>8223</v>
      </c>
      <c r="H3407" t="s">
        <v>8245</v>
      </c>
      <c r="I3407">
        <v>1472864400</v>
      </c>
      <c r="J3407">
        <v>1468001290</v>
      </c>
      <c r="K3407" t="b">
        <v>1</v>
      </c>
      <c r="L3407">
        <v>236</v>
      </c>
      <c r="M3407" t="b">
        <v>1</v>
      </c>
      <c r="N3407" t="s">
        <v>8267</v>
      </c>
      <c r="O3407">
        <f>ROUND(E3407/D3407*100,0)</f>
        <v>110</v>
      </c>
      <c r="P3407">
        <f>IFERROR(ROUND(E3407/L3407,2),0)</f>
        <v>70</v>
      </c>
      <c r="Q3407" s="10" t="s">
        <v>8308</v>
      </c>
      <c r="R3407" t="s">
        <v>8313</v>
      </c>
      <c r="S3407" s="15">
        <f>(((I3407/60)/60)/24)+DATE(1970,1,1)</f>
        <v>42616.041666666672</v>
      </c>
    </row>
    <row r="3408" spans="1:19" ht="60" x14ac:dyDescent="0.25">
      <c r="A3408">
        <v>357</v>
      </c>
      <c r="B3408" s="3" t="s">
        <v>358</v>
      </c>
      <c r="C3408" s="3" t="s">
        <v>4467</v>
      </c>
      <c r="D3408" s="6">
        <v>15000</v>
      </c>
      <c r="E3408" s="8">
        <v>26100</v>
      </c>
      <c r="F3408" t="s">
        <v>8218</v>
      </c>
      <c r="G3408" t="s">
        <v>8223</v>
      </c>
      <c r="H3408" t="s">
        <v>8245</v>
      </c>
      <c r="I3408">
        <v>1429852797</v>
      </c>
      <c r="J3408">
        <v>1426396797</v>
      </c>
      <c r="K3408" t="b">
        <v>1</v>
      </c>
      <c r="L3408">
        <v>303</v>
      </c>
      <c r="M3408" t="b">
        <v>1</v>
      </c>
      <c r="N3408" t="s">
        <v>8267</v>
      </c>
      <c r="O3408">
        <f>ROUND(E3408/D3408*100,0)</f>
        <v>174</v>
      </c>
      <c r="P3408">
        <f>IFERROR(ROUND(E3408/L3408,2),0)</f>
        <v>86.14</v>
      </c>
      <c r="Q3408" s="10" t="s">
        <v>8308</v>
      </c>
      <c r="R3408" t="s">
        <v>8313</v>
      </c>
      <c r="S3408" s="15">
        <f>(((I3408/60)/60)/24)+DATE(1970,1,1)</f>
        <v>42118.222187499996</v>
      </c>
    </row>
    <row r="3409" spans="1:19" ht="45" x14ac:dyDescent="0.25">
      <c r="A3409">
        <v>365</v>
      </c>
      <c r="B3409" s="3" t="s">
        <v>366</v>
      </c>
      <c r="C3409" s="3" t="s">
        <v>4475</v>
      </c>
      <c r="D3409" s="6">
        <v>15000</v>
      </c>
      <c r="E3409" s="8">
        <v>15596</v>
      </c>
      <c r="F3409" t="s">
        <v>8218</v>
      </c>
      <c r="G3409" t="s">
        <v>8224</v>
      </c>
      <c r="H3409" t="s">
        <v>8246</v>
      </c>
      <c r="I3409">
        <v>1393597999</v>
      </c>
      <c r="J3409">
        <v>1391005999</v>
      </c>
      <c r="K3409" t="b">
        <v>0</v>
      </c>
      <c r="L3409">
        <v>65</v>
      </c>
      <c r="M3409" t="b">
        <v>1</v>
      </c>
      <c r="N3409" t="s">
        <v>8267</v>
      </c>
      <c r="O3409">
        <f>ROUND(E3409/D3409*100,0)</f>
        <v>104</v>
      </c>
      <c r="P3409">
        <f>IFERROR(ROUND(E3409/L3409,2),0)</f>
        <v>239.94</v>
      </c>
      <c r="Q3409" s="10" t="s">
        <v>8308</v>
      </c>
      <c r="R3409" t="s">
        <v>8313</v>
      </c>
      <c r="S3409" s="15">
        <f>(((I3409/60)/60)/24)+DATE(1970,1,1)</f>
        <v>41698.606469907405</v>
      </c>
    </row>
    <row r="3410" spans="1:19" ht="60" x14ac:dyDescent="0.25">
      <c r="A3410">
        <v>379</v>
      </c>
      <c r="B3410" s="3" t="s">
        <v>380</v>
      </c>
      <c r="C3410" s="3" t="s">
        <v>4489</v>
      </c>
      <c r="D3410" s="6">
        <v>15000</v>
      </c>
      <c r="E3410" s="8">
        <v>17412</v>
      </c>
      <c r="F3410" t="s">
        <v>8218</v>
      </c>
      <c r="G3410" t="s">
        <v>8223</v>
      </c>
      <c r="H3410" t="s">
        <v>8245</v>
      </c>
      <c r="I3410">
        <v>1336062672</v>
      </c>
      <c r="J3410">
        <v>1332174672</v>
      </c>
      <c r="K3410" t="b">
        <v>0</v>
      </c>
      <c r="L3410">
        <v>149</v>
      </c>
      <c r="M3410" t="b">
        <v>1</v>
      </c>
      <c r="N3410" t="s">
        <v>8267</v>
      </c>
      <c r="O3410">
        <f>ROUND(E3410/D3410*100,0)</f>
        <v>116</v>
      </c>
      <c r="P3410">
        <f>IFERROR(ROUND(E3410/L3410,2),0)</f>
        <v>116.86</v>
      </c>
      <c r="Q3410" s="10" t="s">
        <v>8308</v>
      </c>
      <c r="R3410" t="s">
        <v>8313</v>
      </c>
      <c r="S3410" s="15">
        <f>(((I3410/60)/60)/24)+DATE(1970,1,1)</f>
        <v>41032.688333333332</v>
      </c>
    </row>
    <row r="3411" spans="1:19" ht="45" x14ac:dyDescent="0.25">
      <c r="A3411">
        <v>396</v>
      </c>
      <c r="B3411" s="3" t="s">
        <v>397</v>
      </c>
      <c r="C3411" s="3" t="s">
        <v>4506</v>
      </c>
      <c r="D3411" s="6">
        <v>15000</v>
      </c>
      <c r="E3411" s="8">
        <v>16000</v>
      </c>
      <c r="F3411" t="s">
        <v>8218</v>
      </c>
      <c r="G3411" t="s">
        <v>8223</v>
      </c>
      <c r="H3411" t="s">
        <v>8245</v>
      </c>
      <c r="I3411">
        <v>1341668006</v>
      </c>
      <c r="J3411">
        <v>1340372006</v>
      </c>
      <c r="K3411" t="b">
        <v>0</v>
      </c>
      <c r="L3411">
        <v>196</v>
      </c>
      <c r="M3411" t="b">
        <v>1</v>
      </c>
      <c r="N3411" t="s">
        <v>8267</v>
      </c>
      <c r="O3411">
        <f>ROUND(E3411/D3411*100,0)</f>
        <v>107</v>
      </c>
      <c r="P3411">
        <f>IFERROR(ROUND(E3411/L3411,2),0)</f>
        <v>81.63</v>
      </c>
      <c r="Q3411" s="10" t="s">
        <v>8308</v>
      </c>
      <c r="R3411" t="s">
        <v>8313</v>
      </c>
      <c r="S3411" s="15">
        <f>(((I3411/60)/60)/24)+DATE(1970,1,1)</f>
        <v>41097.564884259256</v>
      </c>
    </row>
    <row r="3412" spans="1:19" ht="60" x14ac:dyDescent="0.25">
      <c r="A3412">
        <v>534</v>
      </c>
      <c r="B3412" s="3" t="s">
        <v>535</v>
      </c>
      <c r="C3412" s="3" t="s">
        <v>4644</v>
      </c>
      <c r="D3412" s="6">
        <v>15000</v>
      </c>
      <c r="E3412" s="8">
        <v>15700</v>
      </c>
      <c r="F3412" t="s">
        <v>8218</v>
      </c>
      <c r="G3412" t="s">
        <v>8233</v>
      </c>
      <c r="H3412" t="s">
        <v>8253</v>
      </c>
      <c r="I3412">
        <v>1446418800</v>
      </c>
      <c r="J3412">
        <v>1443036470</v>
      </c>
      <c r="K3412" t="b">
        <v>0</v>
      </c>
      <c r="L3412">
        <v>48</v>
      </c>
      <c r="M3412" t="b">
        <v>1</v>
      </c>
      <c r="N3412" t="s">
        <v>8269</v>
      </c>
      <c r="O3412">
        <f>ROUND(E3412/D3412*100,0)</f>
        <v>105</v>
      </c>
      <c r="P3412">
        <f>IFERROR(ROUND(E3412/L3412,2),0)</f>
        <v>327.08</v>
      </c>
      <c r="Q3412" s="10" t="s">
        <v>8315</v>
      </c>
      <c r="R3412" t="s">
        <v>8316</v>
      </c>
      <c r="S3412" s="15">
        <f>(((I3412/60)/60)/24)+DATE(1970,1,1)</f>
        <v>42309.958333333328</v>
      </c>
    </row>
    <row r="3413" spans="1:19" ht="60" x14ac:dyDescent="0.25">
      <c r="A3413">
        <v>657</v>
      </c>
      <c r="B3413" s="3" t="s">
        <v>658</v>
      </c>
      <c r="C3413" s="3" t="s">
        <v>4767</v>
      </c>
      <c r="D3413" s="6">
        <v>15000</v>
      </c>
      <c r="E3413" s="8">
        <v>18855</v>
      </c>
      <c r="F3413" t="s">
        <v>8218</v>
      </c>
      <c r="G3413" t="s">
        <v>8223</v>
      </c>
      <c r="H3413" t="s">
        <v>8245</v>
      </c>
      <c r="I3413">
        <v>1450901872</v>
      </c>
      <c r="J3413">
        <v>1448309872</v>
      </c>
      <c r="K3413" t="b">
        <v>0</v>
      </c>
      <c r="L3413">
        <v>99</v>
      </c>
      <c r="M3413" t="b">
        <v>1</v>
      </c>
      <c r="N3413" t="s">
        <v>8271</v>
      </c>
      <c r="O3413">
        <f>ROUND(E3413/D3413*100,0)</f>
        <v>126</v>
      </c>
      <c r="P3413">
        <f>IFERROR(ROUND(E3413/L3413,2),0)</f>
        <v>190.45</v>
      </c>
      <c r="Q3413" s="10" t="s">
        <v>8317</v>
      </c>
      <c r="R3413" t="s">
        <v>8319</v>
      </c>
      <c r="S3413" s="15">
        <f>(((I3413/60)/60)/24)+DATE(1970,1,1)</f>
        <v>42361.84574074074</v>
      </c>
    </row>
    <row r="3414" spans="1:19" ht="60" x14ac:dyDescent="0.25">
      <c r="A3414">
        <v>832</v>
      </c>
      <c r="B3414" s="3" t="s">
        <v>833</v>
      </c>
      <c r="C3414" s="3" t="s">
        <v>4942</v>
      </c>
      <c r="D3414" s="6">
        <v>15000</v>
      </c>
      <c r="E3414" s="8">
        <v>15091.06</v>
      </c>
      <c r="F3414" t="s">
        <v>8218</v>
      </c>
      <c r="G3414" t="s">
        <v>8223</v>
      </c>
      <c r="H3414" t="s">
        <v>8245</v>
      </c>
      <c r="I3414">
        <v>1327133580</v>
      </c>
      <c r="J3414">
        <v>1321978335</v>
      </c>
      <c r="K3414" t="b">
        <v>0</v>
      </c>
      <c r="L3414">
        <v>154</v>
      </c>
      <c r="M3414" t="b">
        <v>1</v>
      </c>
      <c r="N3414" t="s">
        <v>8274</v>
      </c>
      <c r="O3414">
        <f>ROUND(E3414/D3414*100,0)</f>
        <v>101</v>
      </c>
      <c r="P3414">
        <f>IFERROR(ROUND(E3414/L3414,2),0)</f>
        <v>97.99</v>
      </c>
      <c r="Q3414" s="10" t="s">
        <v>8323</v>
      </c>
      <c r="R3414" t="s">
        <v>8324</v>
      </c>
      <c r="S3414" s="15">
        <f>(((I3414/60)/60)/24)+DATE(1970,1,1)</f>
        <v>40929.342361111114</v>
      </c>
    </row>
    <row r="3415" spans="1:19" ht="60" x14ac:dyDescent="0.25">
      <c r="A3415">
        <v>1197</v>
      </c>
      <c r="B3415" s="3" t="s">
        <v>1198</v>
      </c>
      <c r="C3415" s="3" t="s">
        <v>5307</v>
      </c>
      <c r="D3415" s="6">
        <v>15000</v>
      </c>
      <c r="E3415" s="8">
        <v>37994</v>
      </c>
      <c r="F3415" t="s">
        <v>8218</v>
      </c>
      <c r="G3415" t="s">
        <v>8223</v>
      </c>
      <c r="H3415" t="s">
        <v>8245</v>
      </c>
      <c r="I3415">
        <v>1465797540</v>
      </c>
      <c r="J3415">
        <v>1463155034</v>
      </c>
      <c r="K3415" t="b">
        <v>0</v>
      </c>
      <c r="L3415">
        <v>314</v>
      </c>
      <c r="M3415" t="b">
        <v>1</v>
      </c>
      <c r="N3415" t="s">
        <v>8283</v>
      </c>
      <c r="O3415">
        <f>ROUND(E3415/D3415*100,0)</f>
        <v>253</v>
      </c>
      <c r="P3415">
        <f>IFERROR(ROUND(E3415/L3415,2),0)</f>
        <v>121</v>
      </c>
      <c r="Q3415" s="10" t="s">
        <v>8336</v>
      </c>
      <c r="R3415" t="s">
        <v>8337</v>
      </c>
      <c r="S3415" s="15">
        <f>(((I3415/60)/60)/24)+DATE(1970,1,1)</f>
        <v>42534.249305555553</v>
      </c>
    </row>
    <row r="3416" spans="1:19" ht="45" x14ac:dyDescent="0.25">
      <c r="A3416">
        <v>1220</v>
      </c>
      <c r="B3416" s="3" t="s">
        <v>1221</v>
      </c>
      <c r="C3416" s="3" t="s">
        <v>5330</v>
      </c>
      <c r="D3416" s="6">
        <v>15000</v>
      </c>
      <c r="E3416" s="8">
        <v>15565</v>
      </c>
      <c r="F3416" t="s">
        <v>8218</v>
      </c>
      <c r="G3416" t="s">
        <v>8235</v>
      </c>
      <c r="H3416" t="s">
        <v>8248</v>
      </c>
      <c r="I3416">
        <v>1440515112</v>
      </c>
      <c r="J3416">
        <v>1437923112</v>
      </c>
      <c r="K3416" t="b">
        <v>0</v>
      </c>
      <c r="L3416">
        <v>140</v>
      </c>
      <c r="M3416" t="b">
        <v>1</v>
      </c>
      <c r="N3416" t="s">
        <v>8283</v>
      </c>
      <c r="O3416">
        <f>ROUND(E3416/D3416*100,0)</f>
        <v>104</v>
      </c>
      <c r="P3416">
        <f>IFERROR(ROUND(E3416/L3416,2),0)</f>
        <v>111.18</v>
      </c>
      <c r="Q3416" s="10" t="s">
        <v>8336</v>
      </c>
      <c r="R3416" t="s">
        <v>8337</v>
      </c>
      <c r="S3416" s="15">
        <f>(((I3416/60)/60)/24)+DATE(1970,1,1)</f>
        <v>42241.628611111111</v>
      </c>
    </row>
    <row r="3417" spans="1:19" ht="45" x14ac:dyDescent="0.25">
      <c r="A3417">
        <v>1275</v>
      </c>
      <c r="B3417" s="3" t="s">
        <v>1276</v>
      </c>
      <c r="C3417" s="3" t="s">
        <v>5385</v>
      </c>
      <c r="D3417" s="6">
        <v>15000</v>
      </c>
      <c r="E3417" s="8">
        <v>24321.1</v>
      </c>
      <c r="F3417" t="s">
        <v>8218</v>
      </c>
      <c r="G3417" t="s">
        <v>8223</v>
      </c>
      <c r="H3417" t="s">
        <v>8245</v>
      </c>
      <c r="I3417">
        <v>1375908587</v>
      </c>
      <c r="J3417">
        <v>1372884587</v>
      </c>
      <c r="K3417" t="b">
        <v>1</v>
      </c>
      <c r="L3417">
        <v>389</v>
      </c>
      <c r="M3417" t="b">
        <v>1</v>
      </c>
      <c r="N3417" t="s">
        <v>8274</v>
      </c>
      <c r="O3417">
        <f>ROUND(E3417/D3417*100,0)</f>
        <v>162</v>
      </c>
      <c r="P3417">
        <f>IFERROR(ROUND(E3417/L3417,2),0)</f>
        <v>62.52</v>
      </c>
      <c r="Q3417" s="10" t="s">
        <v>8323</v>
      </c>
      <c r="R3417" t="s">
        <v>8324</v>
      </c>
      <c r="S3417" s="15">
        <f>(((I3417/60)/60)/24)+DATE(1970,1,1)</f>
        <v>41493.867905092593</v>
      </c>
    </row>
    <row r="3418" spans="1:19" ht="60" x14ac:dyDescent="0.25">
      <c r="A3418">
        <v>1277</v>
      </c>
      <c r="B3418" s="3" t="s">
        <v>1278</v>
      </c>
      <c r="C3418" s="3" t="s">
        <v>5387</v>
      </c>
      <c r="D3418" s="6">
        <v>15000</v>
      </c>
      <c r="E3418" s="8">
        <v>15918.65</v>
      </c>
      <c r="F3418" t="s">
        <v>8218</v>
      </c>
      <c r="G3418" t="s">
        <v>8223</v>
      </c>
      <c r="H3418" t="s">
        <v>8245</v>
      </c>
      <c r="I3418">
        <v>1346765347</v>
      </c>
      <c r="J3418">
        <v>1343741347</v>
      </c>
      <c r="K3418" t="b">
        <v>1</v>
      </c>
      <c r="L3418">
        <v>413</v>
      </c>
      <c r="M3418" t="b">
        <v>1</v>
      </c>
      <c r="N3418" t="s">
        <v>8274</v>
      </c>
      <c r="O3418">
        <f>ROUND(E3418/D3418*100,0)</f>
        <v>106</v>
      </c>
      <c r="P3418">
        <f>IFERROR(ROUND(E3418/L3418,2),0)</f>
        <v>38.54</v>
      </c>
      <c r="Q3418" s="10" t="s">
        <v>8323</v>
      </c>
      <c r="R3418" t="s">
        <v>8324</v>
      </c>
      <c r="S3418" s="15">
        <f>(((I3418/60)/60)/24)+DATE(1970,1,1)</f>
        <v>41156.561886574076</v>
      </c>
    </row>
    <row r="3419" spans="1:19" ht="45" x14ac:dyDescent="0.25">
      <c r="A3419">
        <v>1280</v>
      </c>
      <c r="B3419" s="3" t="s">
        <v>1281</v>
      </c>
      <c r="C3419" s="3" t="s">
        <v>5390</v>
      </c>
      <c r="D3419" s="6">
        <v>15000</v>
      </c>
      <c r="E3419" s="8">
        <v>16636.78</v>
      </c>
      <c r="F3419" t="s">
        <v>8218</v>
      </c>
      <c r="G3419" t="s">
        <v>8223</v>
      </c>
      <c r="H3419" t="s">
        <v>8245</v>
      </c>
      <c r="I3419">
        <v>1299003054</v>
      </c>
      <c r="J3419">
        <v>1291227054</v>
      </c>
      <c r="K3419" t="b">
        <v>1</v>
      </c>
      <c r="L3419">
        <v>130</v>
      </c>
      <c r="M3419" t="b">
        <v>1</v>
      </c>
      <c r="N3419" t="s">
        <v>8274</v>
      </c>
      <c r="O3419">
        <f>ROUND(E3419/D3419*100,0)</f>
        <v>111</v>
      </c>
      <c r="P3419">
        <f>IFERROR(ROUND(E3419/L3419,2),0)</f>
        <v>127.98</v>
      </c>
      <c r="Q3419" s="10" t="s">
        <v>8323</v>
      </c>
      <c r="R3419" t="s">
        <v>8324</v>
      </c>
      <c r="S3419" s="15">
        <f>(((I3419/60)/60)/24)+DATE(1970,1,1)</f>
        <v>40603.757569444446</v>
      </c>
    </row>
    <row r="3420" spans="1:19" ht="60" x14ac:dyDescent="0.25">
      <c r="A3420">
        <v>1282</v>
      </c>
      <c r="B3420" s="3" t="s">
        <v>1283</v>
      </c>
      <c r="C3420" s="3" t="s">
        <v>5392</v>
      </c>
      <c r="D3420" s="6">
        <v>15000</v>
      </c>
      <c r="E3420" s="8">
        <v>18542</v>
      </c>
      <c r="F3420" t="s">
        <v>8218</v>
      </c>
      <c r="G3420" t="s">
        <v>8223</v>
      </c>
      <c r="H3420" t="s">
        <v>8245</v>
      </c>
      <c r="I3420">
        <v>1386565140</v>
      </c>
      <c r="J3420">
        <v>1383909855</v>
      </c>
      <c r="K3420" t="b">
        <v>1</v>
      </c>
      <c r="L3420">
        <v>274</v>
      </c>
      <c r="M3420" t="b">
        <v>1</v>
      </c>
      <c r="N3420" t="s">
        <v>8274</v>
      </c>
      <c r="O3420">
        <f>ROUND(E3420/D3420*100,0)</f>
        <v>124</v>
      </c>
      <c r="P3420">
        <f>IFERROR(ROUND(E3420/L3420,2),0)</f>
        <v>67.67</v>
      </c>
      <c r="Q3420" s="10" t="s">
        <v>8323</v>
      </c>
      <c r="R3420" t="s">
        <v>8324</v>
      </c>
      <c r="S3420" s="15">
        <f>(((I3420/60)/60)/24)+DATE(1970,1,1)</f>
        <v>41617.207638888889</v>
      </c>
    </row>
    <row r="3421" spans="1:19" ht="60" x14ac:dyDescent="0.25">
      <c r="A3421">
        <v>1293</v>
      </c>
      <c r="B3421" s="3" t="s">
        <v>1294</v>
      </c>
      <c r="C3421" s="3" t="s">
        <v>5403</v>
      </c>
      <c r="D3421" s="6">
        <v>15000</v>
      </c>
      <c r="E3421" s="8">
        <v>15335</v>
      </c>
      <c r="F3421" t="s">
        <v>8218</v>
      </c>
      <c r="G3421" t="s">
        <v>8223</v>
      </c>
      <c r="H3421" t="s">
        <v>8245</v>
      </c>
      <c r="I3421">
        <v>1447523371</v>
      </c>
      <c r="J3421">
        <v>1444927771</v>
      </c>
      <c r="K3421" t="b">
        <v>0</v>
      </c>
      <c r="L3421">
        <v>120</v>
      </c>
      <c r="M3421" t="b">
        <v>1</v>
      </c>
      <c r="N3421" t="s">
        <v>8269</v>
      </c>
      <c r="O3421">
        <f>ROUND(E3421/D3421*100,0)</f>
        <v>102</v>
      </c>
      <c r="P3421">
        <f>IFERROR(ROUND(E3421/L3421,2),0)</f>
        <v>127.79</v>
      </c>
      <c r="Q3421" s="10" t="s">
        <v>8315</v>
      </c>
      <c r="R3421" t="s">
        <v>8316</v>
      </c>
      <c r="S3421" s="15">
        <f>(((I3421/60)/60)/24)+DATE(1970,1,1)</f>
        <v>42322.742719907401</v>
      </c>
    </row>
    <row r="3422" spans="1:19" ht="30" x14ac:dyDescent="0.25">
      <c r="A3422">
        <v>1461</v>
      </c>
      <c r="B3422" s="3" t="s">
        <v>1462</v>
      </c>
      <c r="C3422" s="3" t="s">
        <v>5571</v>
      </c>
      <c r="D3422" s="6">
        <v>15000</v>
      </c>
      <c r="E3422" s="8">
        <v>15186.69</v>
      </c>
      <c r="F3422" t="s">
        <v>8218</v>
      </c>
      <c r="G3422" t="s">
        <v>8223</v>
      </c>
      <c r="H3422" t="s">
        <v>8245</v>
      </c>
      <c r="I3422">
        <v>1413849600</v>
      </c>
      <c r="J3422">
        <v>1410967754</v>
      </c>
      <c r="K3422" t="b">
        <v>1</v>
      </c>
      <c r="L3422">
        <v>340</v>
      </c>
      <c r="M3422" t="b">
        <v>1</v>
      </c>
      <c r="N3422" t="s">
        <v>8286</v>
      </c>
      <c r="O3422">
        <f>ROUND(E3422/D3422*100,0)</f>
        <v>101</v>
      </c>
      <c r="P3422">
        <f>IFERROR(ROUND(E3422/L3422,2),0)</f>
        <v>44.67</v>
      </c>
      <c r="Q3422" s="10" t="s">
        <v>8320</v>
      </c>
      <c r="R3422" t="s">
        <v>8340</v>
      </c>
      <c r="S3422" s="15">
        <f>(((I3422/60)/60)/24)+DATE(1970,1,1)</f>
        <v>41933</v>
      </c>
    </row>
    <row r="3423" spans="1:19" ht="45" x14ac:dyDescent="0.25">
      <c r="A3423">
        <v>1475</v>
      </c>
      <c r="B3423" s="3" t="s">
        <v>1476</v>
      </c>
      <c r="C3423" s="3" t="s">
        <v>5585</v>
      </c>
      <c r="D3423" s="6">
        <v>15000</v>
      </c>
      <c r="E3423" s="8">
        <v>28300.45</v>
      </c>
      <c r="F3423" t="s">
        <v>8218</v>
      </c>
      <c r="G3423" t="s">
        <v>8223</v>
      </c>
      <c r="H3423" t="s">
        <v>8245</v>
      </c>
      <c r="I3423">
        <v>1419051540</v>
      </c>
      <c r="J3423">
        <v>1416244863</v>
      </c>
      <c r="K3423" t="b">
        <v>1</v>
      </c>
      <c r="L3423">
        <v>441</v>
      </c>
      <c r="M3423" t="b">
        <v>1</v>
      </c>
      <c r="N3423" t="s">
        <v>8286</v>
      </c>
      <c r="O3423">
        <f>ROUND(E3423/D3423*100,0)</f>
        <v>189</v>
      </c>
      <c r="P3423">
        <f>IFERROR(ROUND(E3423/L3423,2),0)</f>
        <v>64.17</v>
      </c>
      <c r="Q3423" s="10" t="s">
        <v>8320</v>
      </c>
      <c r="R3423" t="s">
        <v>8340</v>
      </c>
      <c r="S3423" s="15">
        <f>(((I3423/60)/60)/24)+DATE(1970,1,1)</f>
        <v>41993.207638888889</v>
      </c>
    </row>
    <row r="3424" spans="1:19" ht="60" x14ac:dyDescent="0.25">
      <c r="A3424">
        <v>1517</v>
      </c>
      <c r="B3424" s="3" t="s">
        <v>1518</v>
      </c>
      <c r="C3424" s="3" t="s">
        <v>5627</v>
      </c>
      <c r="D3424" s="6">
        <v>15000</v>
      </c>
      <c r="E3424" s="8">
        <v>24297</v>
      </c>
      <c r="F3424" t="s">
        <v>8218</v>
      </c>
      <c r="G3424" t="s">
        <v>8223</v>
      </c>
      <c r="H3424" t="s">
        <v>8245</v>
      </c>
      <c r="I3424">
        <v>1417845600</v>
      </c>
      <c r="J3424">
        <v>1415194553</v>
      </c>
      <c r="K3424" t="b">
        <v>1</v>
      </c>
      <c r="L3424">
        <v>615</v>
      </c>
      <c r="M3424" t="b">
        <v>1</v>
      </c>
      <c r="N3424" t="s">
        <v>8283</v>
      </c>
      <c r="O3424">
        <f>ROUND(E3424/D3424*100,0)</f>
        <v>162</v>
      </c>
      <c r="P3424">
        <f>IFERROR(ROUND(E3424/L3424,2),0)</f>
        <v>39.51</v>
      </c>
      <c r="Q3424" s="10" t="s">
        <v>8336</v>
      </c>
      <c r="R3424" t="s">
        <v>8337</v>
      </c>
      <c r="S3424" s="15">
        <f>(((I3424/60)/60)/24)+DATE(1970,1,1)</f>
        <v>41979.25</v>
      </c>
    </row>
    <row r="3425" spans="1:19" ht="30" x14ac:dyDescent="0.25">
      <c r="A3425">
        <v>1518</v>
      </c>
      <c r="B3425" s="3" t="s">
        <v>1519</v>
      </c>
      <c r="C3425" s="3" t="s">
        <v>5628</v>
      </c>
      <c r="D3425" s="6">
        <v>15000</v>
      </c>
      <c r="E3425" s="8">
        <v>30805</v>
      </c>
      <c r="F3425" t="s">
        <v>8218</v>
      </c>
      <c r="G3425" t="s">
        <v>8223</v>
      </c>
      <c r="H3425" t="s">
        <v>8245</v>
      </c>
      <c r="I3425">
        <v>1401565252</v>
      </c>
      <c r="J3425">
        <v>1398973252</v>
      </c>
      <c r="K3425" t="b">
        <v>1</v>
      </c>
      <c r="L3425">
        <v>236</v>
      </c>
      <c r="M3425" t="b">
        <v>1</v>
      </c>
      <c r="N3425" t="s">
        <v>8283</v>
      </c>
      <c r="O3425">
        <f>ROUND(E3425/D3425*100,0)</f>
        <v>205</v>
      </c>
      <c r="P3425">
        <f>IFERROR(ROUND(E3425/L3425,2),0)</f>
        <v>130.53</v>
      </c>
      <c r="Q3425" s="10" t="s">
        <v>8336</v>
      </c>
      <c r="R3425" t="s">
        <v>8337</v>
      </c>
      <c r="S3425" s="15">
        <f>(((I3425/60)/60)/24)+DATE(1970,1,1)</f>
        <v>41790.8200462963</v>
      </c>
    </row>
    <row r="3426" spans="1:19" ht="60" x14ac:dyDescent="0.25">
      <c r="A3426">
        <v>1540</v>
      </c>
      <c r="B3426" s="3" t="s">
        <v>1541</v>
      </c>
      <c r="C3426" s="3" t="s">
        <v>5650</v>
      </c>
      <c r="D3426" s="6">
        <v>15000</v>
      </c>
      <c r="E3426" s="8">
        <v>17680</v>
      </c>
      <c r="F3426" t="s">
        <v>8218</v>
      </c>
      <c r="G3426" t="s">
        <v>8223</v>
      </c>
      <c r="H3426" t="s">
        <v>8245</v>
      </c>
      <c r="I3426">
        <v>1416964500</v>
      </c>
      <c r="J3426">
        <v>1414368616</v>
      </c>
      <c r="K3426" t="b">
        <v>1</v>
      </c>
      <c r="L3426">
        <v>98</v>
      </c>
      <c r="M3426" t="b">
        <v>1</v>
      </c>
      <c r="N3426" t="s">
        <v>8283</v>
      </c>
      <c r="O3426">
        <f>ROUND(E3426/D3426*100,0)</f>
        <v>118</v>
      </c>
      <c r="P3426">
        <f>IFERROR(ROUND(E3426/L3426,2),0)</f>
        <v>180.41</v>
      </c>
      <c r="Q3426" s="10" t="s">
        <v>8336</v>
      </c>
      <c r="R3426" t="s">
        <v>8337</v>
      </c>
      <c r="S3426" s="15">
        <f>(((I3426/60)/60)/24)+DATE(1970,1,1)</f>
        <v>41969.052083333328</v>
      </c>
    </row>
    <row r="3427" spans="1:19" ht="60" x14ac:dyDescent="0.25">
      <c r="A3427">
        <v>1746</v>
      </c>
      <c r="B3427" s="3" t="s">
        <v>1747</v>
      </c>
      <c r="C3427" s="3" t="s">
        <v>5856</v>
      </c>
      <c r="D3427" s="6">
        <v>15000</v>
      </c>
      <c r="E3427" s="8">
        <v>22215</v>
      </c>
      <c r="F3427" t="s">
        <v>8218</v>
      </c>
      <c r="G3427" t="s">
        <v>8223</v>
      </c>
      <c r="H3427" t="s">
        <v>8245</v>
      </c>
      <c r="I3427">
        <v>1479952800</v>
      </c>
      <c r="J3427">
        <v>1477368867</v>
      </c>
      <c r="K3427" t="b">
        <v>0</v>
      </c>
      <c r="L3427">
        <v>107</v>
      </c>
      <c r="M3427" t="b">
        <v>1</v>
      </c>
      <c r="N3427" t="s">
        <v>8283</v>
      </c>
      <c r="O3427">
        <f>ROUND(E3427/D3427*100,0)</f>
        <v>148</v>
      </c>
      <c r="P3427">
        <f>IFERROR(ROUND(E3427/L3427,2),0)</f>
        <v>207.62</v>
      </c>
      <c r="Q3427" s="10" t="s">
        <v>8336</v>
      </c>
      <c r="R3427" t="s">
        <v>8337</v>
      </c>
      <c r="S3427" s="15">
        <f>(((I3427/60)/60)/24)+DATE(1970,1,1)</f>
        <v>42698.083333333328</v>
      </c>
    </row>
    <row r="3428" spans="1:19" ht="45" x14ac:dyDescent="0.25">
      <c r="A3428">
        <v>1753</v>
      </c>
      <c r="B3428" s="3" t="s">
        <v>1754</v>
      </c>
      <c r="C3428" s="3" t="s">
        <v>5863</v>
      </c>
      <c r="D3428" s="6">
        <v>15000</v>
      </c>
      <c r="E3428" s="8">
        <v>16200</v>
      </c>
      <c r="F3428" t="s">
        <v>8218</v>
      </c>
      <c r="G3428" t="s">
        <v>8231</v>
      </c>
      <c r="H3428" t="s">
        <v>8252</v>
      </c>
      <c r="I3428">
        <v>1458579568</v>
      </c>
      <c r="J3428">
        <v>1455991168</v>
      </c>
      <c r="K3428" t="b">
        <v>0</v>
      </c>
      <c r="L3428">
        <v>35</v>
      </c>
      <c r="M3428" t="b">
        <v>1</v>
      </c>
      <c r="N3428" t="s">
        <v>8283</v>
      </c>
      <c r="O3428">
        <f>ROUND(E3428/D3428*100,0)</f>
        <v>108</v>
      </c>
      <c r="P3428">
        <f>IFERROR(ROUND(E3428/L3428,2),0)</f>
        <v>462.86</v>
      </c>
      <c r="Q3428" s="10" t="s">
        <v>8336</v>
      </c>
      <c r="R3428" t="s">
        <v>8337</v>
      </c>
      <c r="S3428" s="15">
        <f>(((I3428/60)/60)/24)+DATE(1970,1,1)</f>
        <v>42450.707962962959</v>
      </c>
    </row>
    <row r="3429" spans="1:19" ht="45" x14ac:dyDescent="0.25">
      <c r="A3429">
        <v>1830</v>
      </c>
      <c r="B3429" s="3" t="s">
        <v>1831</v>
      </c>
      <c r="C3429" s="3" t="s">
        <v>5940</v>
      </c>
      <c r="D3429" s="6">
        <v>15000</v>
      </c>
      <c r="E3429" s="8">
        <v>15230</v>
      </c>
      <c r="F3429" t="s">
        <v>8218</v>
      </c>
      <c r="G3429" t="s">
        <v>8223</v>
      </c>
      <c r="H3429" t="s">
        <v>8245</v>
      </c>
      <c r="I3429">
        <v>1393259107</v>
      </c>
      <c r="J3429">
        <v>1390667107</v>
      </c>
      <c r="K3429" t="b">
        <v>0</v>
      </c>
      <c r="L3429">
        <v>226</v>
      </c>
      <c r="M3429" t="b">
        <v>1</v>
      </c>
      <c r="N3429" t="s">
        <v>8274</v>
      </c>
      <c r="O3429">
        <f>ROUND(E3429/D3429*100,0)</f>
        <v>102</v>
      </c>
      <c r="P3429">
        <f>IFERROR(ROUND(E3429/L3429,2),0)</f>
        <v>67.39</v>
      </c>
      <c r="Q3429" s="10" t="s">
        <v>8323</v>
      </c>
      <c r="R3429" t="s">
        <v>8324</v>
      </c>
      <c r="S3429" s="15">
        <f>(((I3429/60)/60)/24)+DATE(1970,1,1)</f>
        <v>41694.684108796297</v>
      </c>
    </row>
    <row r="3430" spans="1:19" ht="60" x14ac:dyDescent="0.25">
      <c r="A3430">
        <v>1846</v>
      </c>
      <c r="B3430" s="3" t="s">
        <v>1847</v>
      </c>
      <c r="C3430" s="3" t="s">
        <v>5956</v>
      </c>
      <c r="D3430" s="6">
        <v>15000</v>
      </c>
      <c r="E3430" s="8">
        <v>20689</v>
      </c>
      <c r="F3430" t="s">
        <v>8218</v>
      </c>
      <c r="G3430" t="s">
        <v>8223</v>
      </c>
      <c r="H3430" t="s">
        <v>8245</v>
      </c>
      <c r="I3430">
        <v>1355585777</v>
      </c>
      <c r="J3430">
        <v>1352993777</v>
      </c>
      <c r="K3430" t="b">
        <v>0</v>
      </c>
      <c r="L3430">
        <v>209</v>
      </c>
      <c r="M3430" t="b">
        <v>1</v>
      </c>
      <c r="N3430" t="s">
        <v>8274</v>
      </c>
      <c r="O3430">
        <f>ROUND(E3430/D3430*100,0)</f>
        <v>138</v>
      </c>
      <c r="P3430">
        <f>IFERROR(ROUND(E3430/L3430,2),0)</f>
        <v>98.99</v>
      </c>
      <c r="Q3430" s="10" t="s">
        <v>8323</v>
      </c>
      <c r="R3430" t="s">
        <v>8324</v>
      </c>
      <c r="S3430" s="15">
        <f>(((I3430/60)/60)/24)+DATE(1970,1,1)</f>
        <v>41258.650196759263</v>
      </c>
    </row>
    <row r="3431" spans="1:19" ht="60" x14ac:dyDescent="0.25">
      <c r="A3431">
        <v>1852</v>
      </c>
      <c r="B3431" s="3" t="s">
        <v>1853</v>
      </c>
      <c r="C3431" s="3" t="s">
        <v>5962</v>
      </c>
      <c r="D3431" s="6">
        <v>15000</v>
      </c>
      <c r="E3431" s="8">
        <v>17545</v>
      </c>
      <c r="F3431" t="s">
        <v>8218</v>
      </c>
      <c r="G3431" t="s">
        <v>8223</v>
      </c>
      <c r="H3431" t="s">
        <v>8245</v>
      </c>
      <c r="I3431">
        <v>1429920000</v>
      </c>
      <c r="J3431">
        <v>1426703452</v>
      </c>
      <c r="K3431" t="b">
        <v>0</v>
      </c>
      <c r="L3431">
        <v>131</v>
      </c>
      <c r="M3431" t="b">
        <v>1</v>
      </c>
      <c r="N3431" t="s">
        <v>8274</v>
      </c>
      <c r="O3431">
        <f>ROUND(E3431/D3431*100,0)</f>
        <v>117</v>
      </c>
      <c r="P3431">
        <f>IFERROR(ROUND(E3431/L3431,2),0)</f>
        <v>133.93</v>
      </c>
      <c r="Q3431" s="10" t="s">
        <v>8323</v>
      </c>
      <c r="R3431" t="s">
        <v>8324</v>
      </c>
      <c r="S3431" s="15">
        <f>(((I3431/60)/60)/24)+DATE(1970,1,1)</f>
        <v>42119</v>
      </c>
    </row>
    <row r="3432" spans="1:19" ht="45" x14ac:dyDescent="0.25">
      <c r="A3432">
        <v>1854</v>
      </c>
      <c r="B3432" s="3" t="s">
        <v>1855</v>
      </c>
      <c r="C3432" s="3" t="s">
        <v>5964</v>
      </c>
      <c r="D3432" s="6">
        <v>15000</v>
      </c>
      <c r="E3432" s="8">
        <v>15318.55</v>
      </c>
      <c r="F3432" t="s">
        <v>8218</v>
      </c>
      <c r="G3432" t="s">
        <v>8223</v>
      </c>
      <c r="H3432" t="s">
        <v>8245</v>
      </c>
      <c r="I3432">
        <v>1369355437</v>
      </c>
      <c r="J3432">
        <v>1366763437</v>
      </c>
      <c r="K3432" t="b">
        <v>0</v>
      </c>
      <c r="L3432">
        <v>174</v>
      </c>
      <c r="M3432" t="b">
        <v>1</v>
      </c>
      <c r="N3432" t="s">
        <v>8274</v>
      </c>
      <c r="O3432">
        <f>ROUND(E3432/D3432*100,0)</f>
        <v>102</v>
      </c>
      <c r="P3432">
        <f>IFERROR(ROUND(E3432/L3432,2),0)</f>
        <v>88.04</v>
      </c>
      <c r="Q3432" s="10" t="s">
        <v>8323</v>
      </c>
      <c r="R3432" t="s">
        <v>8324</v>
      </c>
      <c r="S3432" s="15">
        <f>(((I3432/60)/60)/24)+DATE(1970,1,1)</f>
        <v>41418.021261574075</v>
      </c>
    </row>
    <row r="3433" spans="1:19" ht="60" x14ac:dyDescent="0.25">
      <c r="A3433">
        <v>1938</v>
      </c>
      <c r="B3433" s="3" t="s">
        <v>1939</v>
      </c>
      <c r="C3433" s="3" t="s">
        <v>6048</v>
      </c>
      <c r="D3433" s="6">
        <v>15000</v>
      </c>
      <c r="E3433" s="8">
        <v>17390</v>
      </c>
      <c r="F3433" t="s">
        <v>8218</v>
      </c>
      <c r="G3433" t="s">
        <v>8223</v>
      </c>
      <c r="H3433" t="s">
        <v>8245</v>
      </c>
      <c r="I3433">
        <v>1372741200</v>
      </c>
      <c r="J3433">
        <v>1370067231</v>
      </c>
      <c r="K3433" t="b">
        <v>0</v>
      </c>
      <c r="L3433">
        <v>114</v>
      </c>
      <c r="M3433" t="b">
        <v>1</v>
      </c>
      <c r="N3433" t="s">
        <v>8277</v>
      </c>
      <c r="O3433">
        <f>ROUND(E3433/D3433*100,0)</f>
        <v>116</v>
      </c>
      <c r="P3433">
        <f>IFERROR(ROUND(E3433/L3433,2),0)</f>
        <v>152.54</v>
      </c>
      <c r="Q3433" s="10" t="s">
        <v>8323</v>
      </c>
      <c r="R3433" t="s">
        <v>8327</v>
      </c>
      <c r="S3433" s="15">
        <f>(((I3433/60)/60)/24)+DATE(1970,1,1)</f>
        <v>41457.208333333336</v>
      </c>
    </row>
    <row r="3434" spans="1:19" ht="45" x14ac:dyDescent="0.25">
      <c r="A3434">
        <v>1953</v>
      </c>
      <c r="B3434" s="3" t="s">
        <v>1954</v>
      </c>
      <c r="C3434" s="3" t="s">
        <v>6063</v>
      </c>
      <c r="D3434" s="6">
        <v>15000</v>
      </c>
      <c r="E3434" s="8">
        <v>33892</v>
      </c>
      <c r="F3434" t="s">
        <v>8218</v>
      </c>
      <c r="G3434" t="s">
        <v>8223</v>
      </c>
      <c r="H3434" t="s">
        <v>8245</v>
      </c>
      <c r="I3434">
        <v>1330657200</v>
      </c>
      <c r="J3434">
        <v>1328158065</v>
      </c>
      <c r="K3434" t="b">
        <v>1</v>
      </c>
      <c r="L3434">
        <v>147</v>
      </c>
      <c r="M3434" t="b">
        <v>1</v>
      </c>
      <c r="N3434" t="s">
        <v>8293</v>
      </c>
      <c r="O3434">
        <f>ROUND(E3434/D3434*100,0)</f>
        <v>226</v>
      </c>
      <c r="P3434">
        <f>IFERROR(ROUND(E3434/L3434,2),0)</f>
        <v>230.56</v>
      </c>
      <c r="Q3434" s="10" t="s">
        <v>8317</v>
      </c>
      <c r="R3434" t="s">
        <v>8347</v>
      </c>
      <c r="S3434" s="15">
        <f>(((I3434/60)/60)/24)+DATE(1970,1,1)</f>
        <v>40970.125</v>
      </c>
    </row>
    <row r="3435" spans="1:19" ht="60" x14ac:dyDescent="0.25">
      <c r="A3435">
        <v>2044</v>
      </c>
      <c r="B3435" s="3" t="s">
        <v>2045</v>
      </c>
      <c r="C3435" s="3" t="s">
        <v>6154</v>
      </c>
      <c r="D3435" s="6">
        <v>15000</v>
      </c>
      <c r="E3435" s="8">
        <v>16232</v>
      </c>
      <c r="F3435" t="s">
        <v>8218</v>
      </c>
      <c r="G3435" t="s">
        <v>8223</v>
      </c>
      <c r="H3435" t="s">
        <v>8245</v>
      </c>
      <c r="I3435">
        <v>1434212714</v>
      </c>
      <c r="J3435">
        <v>1431620714</v>
      </c>
      <c r="K3435" t="b">
        <v>0</v>
      </c>
      <c r="L3435">
        <v>180</v>
      </c>
      <c r="M3435" t="b">
        <v>1</v>
      </c>
      <c r="N3435" t="s">
        <v>8293</v>
      </c>
      <c r="O3435">
        <f>ROUND(E3435/D3435*100,0)</f>
        <v>108</v>
      </c>
      <c r="P3435">
        <f>IFERROR(ROUND(E3435/L3435,2),0)</f>
        <v>90.18</v>
      </c>
      <c r="Q3435" s="10" t="s">
        <v>8317</v>
      </c>
      <c r="R3435" t="s">
        <v>8347</v>
      </c>
      <c r="S3435" s="15">
        <f>(((I3435/60)/60)/24)+DATE(1970,1,1)</f>
        <v>42168.684189814812</v>
      </c>
    </row>
    <row r="3436" spans="1:19" ht="60" x14ac:dyDescent="0.25">
      <c r="A3436">
        <v>2057</v>
      </c>
      <c r="B3436" s="3" t="s">
        <v>2058</v>
      </c>
      <c r="C3436" s="3" t="s">
        <v>6167</v>
      </c>
      <c r="D3436" s="6">
        <v>15000</v>
      </c>
      <c r="E3436" s="8">
        <v>30334.83</v>
      </c>
      <c r="F3436" t="s">
        <v>8218</v>
      </c>
      <c r="G3436" t="s">
        <v>8224</v>
      </c>
      <c r="H3436" t="s">
        <v>8246</v>
      </c>
      <c r="I3436">
        <v>1456487532</v>
      </c>
      <c r="J3436">
        <v>1453895532</v>
      </c>
      <c r="K3436" t="b">
        <v>0</v>
      </c>
      <c r="L3436">
        <v>666</v>
      </c>
      <c r="M3436" t="b">
        <v>1</v>
      </c>
      <c r="N3436" t="s">
        <v>8293</v>
      </c>
      <c r="O3436">
        <f>ROUND(E3436/D3436*100,0)</f>
        <v>202</v>
      </c>
      <c r="P3436">
        <f>IFERROR(ROUND(E3436/L3436,2),0)</f>
        <v>45.55</v>
      </c>
      <c r="Q3436" s="10" t="s">
        <v>8317</v>
      </c>
      <c r="R3436" t="s">
        <v>8347</v>
      </c>
      <c r="S3436" s="15">
        <f>(((I3436/60)/60)/24)+DATE(1970,1,1)</f>
        <v>42426.494583333333</v>
      </c>
    </row>
    <row r="3437" spans="1:19" ht="60" x14ac:dyDescent="0.25">
      <c r="A3437">
        <v>2193</v>
      </c>
      <c r="B3437" s="3" t="s">
        <v>2194</v>
      </c>
      <c r="C3437" s="3" t="s">
        <v>6303</v>
      </c>
      <c r="D3437" s="6">
        <v>15000</v>
      </c>
      <c r="E3437" s="8">
        <v>67856</v>
      </c>
      <c r="F3437" t="s">
        <v>8218</v>
      </c>
      <c r="G3437" t="s">
        <v>8223</v>
      </c>
      <c r="H3437" t="s">
        <v>8245</v>
      </c>
      <c r="I3437">
        <v>1479704340</v>
      </c>
      <c r="J3437">
        <v>1477043072</v>
      </c>
      <c r="K3437" t="b">
        <v>0</v>
      </c>
      <c r="L3437">
        <v>897</v>
      </c>
      <c r="M3437" t="b">
        <v>1</v>
      </c>
      <c r="N3437" t="s">
        <v>8295</v>
      </c>
      <c r="O3437">
        <f>ROUND(E3437/D3437*100,0)</f>
        <v>452</v>
      </c>
      <c r="P3437">
        <f>IFERROR(ROUND(E3437/L3437,2),0)</f>
        <v>75.650000000000006</v>
      </c>
      <c r="Q3437" s="10" t="s">
        <v>8331</v>
      </c>
      <c r="R3437" t="s">
        <v>8349</v>
      </c>
      <c r="S3437" s="15">
        <f>(((I3437/60)/60)/24)+DATE(1970,1,1)</f>
        <v>42695.207638888889</v>
      </c>
    </row>
    <row r="3438" spans="1:19" ht="60" x14ac:dyDescent="0.25">
      <c r="A3438">
        <v>2316</v>
      </c>
      <c r="B3438" s="3" t="s">
        <v>2317</v>
      </c>
      <c r="C3438" s="3" t="s">
        <v>6426</v>
      </c>
      <c r="D3438" s="6">
        <v>15000</v>
      </c>
      <c r="E3438" s="8">
        <v>15606.4</v>
      </c>
      <c r="F3438" t="s">
        <v>8218</v>
      </c>
      <c r="G3438" t="s">
        <v>8223</v>
      </c>
      <c r="H3438" t="s">
        <v>8245</v>
      </c>
      <c r="I3438">
        <v>1260383040</v>
      </c>
      <c r="J3438">
        <v>1253726650</v>
      </c>
      <c r="K3438" t="b">
        <v>1</v>
      </c>
      <c r="L3438">
        <v>200</v>
      </c>
      <c r="M3438" t="b">
        <v>1</v>
      </c>
      <c r="N3438" t="s">
        <v>8277</v>
      </c>
      <c r="O3438">
        <f>ROUND(E3438/D3438*100,0)</f>
        <v>104</v>
      </c>
      <c r="P3438">
        <f>IFERROR(ROUND(E3438/L3438,2),0)</f>
        <v>78.03</v>
      </c>
      <c r="Q3438" s="10" t="s">
        <v>8323</v>
      </c>
      <c r="R3438" t="s">
        <v>8327</v>
      </c>
      <c r="S3438" s="15">
        <f>(((I3438/60)/60)/24)+DATE(1970,1,1)</f>
        <v>40156.76666666667</v>
      </c>
    </row>
    <row r="3439" spans="1:19" ht="45" x14ac:dyDescent="0.25">
      <c r="A3439">
        <v>2338</v>
      </c>
      <c r="B3439" s="3" t="s">
        <v>2339</v>
      </c>
      <c r="C3439" s="3" t="s">
        <v>6448</v>
      </c>
      <c r="D3439" s="6">
        <v>15000</v>
      </c>
      <c r="E3439" s="8">
        <v>15171.5</v>
      </c>
      <c r="F3439" t="s">
        <v>8218</v>
      </c>
      <c r="G3439" t="s">
        <v>8223</v>
      </c>
      <c r="H3439" t="s">
        <v>8245</v>
      </c>
      <c r="I3439">
        <v>1404077484</v>
      </c>
      <c r="J3439">
        <v>1401485484</v>
      </c>
      <c r="K3439" t="b">
        <v>1</v>
      </c>
      <c r="L3439">
        <v>123</v>
      </c>
      <c r="M3439" t="b">
        <v>1</v>
      </c>
      <c r="N3439" t="s">
        <v>8296</v>
      </c>
      <c r="O3439">
        <f>ROUND(E3439/D3439*100,0)</f>
        <v>101</v>
      </c>
      <c r="P3439">
        <f>IFERROR(ROUND(E3439/L3439,2),0)</f>
        <v>123.35</v>
      </c>
      <c r="Q3439" s="10" t="s">
        <v>8334</v>
      </c>
      <c r="R3439" t="s">
        <v>8350</v>
      </c>
      <c r="S3439" s="15">
        <f>(((I3439/60)/60)/24)+DATE(1970,1,1)</f>
        <v>41819.896805555552</v>
      </c>
    </row>
    <row r="3440" spans="1:19" ht="60" x14ac:dyDescent="0.25">
      <c r="A3440">
        <v>2450</v>
      </c>
      <c r="B3440" s="3" t="s">
        <v>2451</v>
      </c>
      <c r="C3440" s="3" t="s">
        <v>6560</v>
      </c>
      <c r="D3440" s="6">
        <v>15000</v>
      </c>
      <c r="E3440" s="8">
        <v>15230.03</v>
      </c>
      <c r="F3440" t="s">
        <v>8218</v>
      </c>
      <c r="G3440" t="s">
        <v>8223</v>
      </c>
      <c r="H3440" t="s">
        <v>8245</v>
      </c>
      <c r="I3440">
        <v>1414465860</v>
      </c>
      <c r="J3440">
        <v>1411177456</v>
      </c>
      <c r="K3440" t="b">
        <v>0</v>
      </c>
      <c r="L3440">
        <v>102</v>
      </c>
      <c r="M3440" t="b">
        <v>1</v>
      </c>
      <c r="N3440" t="s">
        <v>8296</v>
      </c>
      <c r="O3440">
        <f>ROUND(E3440/D3440*100,0)</f>
        <v>102</v>
      </c>
      <c r="P3440">
        <f>IFERROR(ROUND(E3440/L3440,2),0)</f>
        <v>149.31</v>
      </c>
      <c r="Q3440" s="10" t="s">
        <v>8334</v>
      </c>
      <c r="R3440" t="s">
        <v>8350</v>
      </c>
      <c r="S3440" s="15">
        <f>(((I3440/60)/60)/24)+DATE(1970,1,1)</f>
        <v>41940.132638888892</v>
      </c>
    </row>
    <row r="3441" spans="1:19" ht="30" x14ac:dyDescent="0.25">
      <c r="A3441">
        <v>2618</v>
      </c>
      <c r="B3441" s="3" t="s">
        <v>2618</v>
      </c>
      <c r="C3441" s="3" t="s">
        <v>6728</v>
      </c>
      <c r="D3441" s="6">
        <v>15000</v>
      </c>
      <c r="E3441" s="8">
        <v>15808</v>
      </c>
      <c r="F3441" t="s">
        <v>8218</v>
      </c>
      <c r="G3441" t="s">
        <v>8223</v>
      </c>
      <c r="H3441" t="s">
        <v>8245</v>
      </c>
      <c r="I3441">
        <v>1449000061</v>
      </c>
      <c r="J3441">
        <v>1443812461</v>
      </c>
      <c r="K3441" t="b">
        <v>1</v>
      </c>
      <c r="L3441">
        <v>77</v>
      </c>
      <c r="M3441" t="b">
        <v>1</v>
      </c>
      <c r="N3441" t="s">
        <v>8299</v>
      </c>
      <c r="O3441">
        <f>ROUND(E3441/D3441*100,0)</f>
        <v>105</v>
      </c>
      <c r="P3441">
        <f>IFERROR(ROUND(E3441/L3441,2),0)</f>
        <v>205.3</v>
      </c>
      <c r="Q3441" s="10" t="s">
        <v>8317</v>
      </c>
      <c r="R3441" t="s">
        <v>8353</v>
      </c>
      <c r="S3441" s="15">
        <f>(((I3441/60)/60)/24)+DATE(1970,1,1)</f>
        <v>42339.834039351852</v>
      </c>
    </row>
    <row r="3442" spans="1:19" ht="60" x14ac:dyDescent="0.25">
      <c r="A3442">
        <v>2621</v>
      </c>
      <c r="B3442" s="3" t="s">
        <v>2621</v>
      </c>
      <c r="C3442" s="3" t="s">
        <v>6731</v>
      </c>
      <c r="D3442" s="6">
        <v>15000</v>
      </c>
      <c r="E3442" s="8">
        <v>21882</v>
      </c>
      <c r="F3442" t="s">
        <v>8218</v>
      </c>
      <c r="G3442" t="s">
        <v>8223</v>
      </c>
      <c r="H3442" t="s">
        <v>8245</v>
      </c>
      <c r="I3442">
        <v>1432230988</v>
      </c>
      <c r="J3442">
        <v>1429638988</v>
      </c>
      <c r="K3442" t="b">
        <v>1</v>
      </c>
      <c r="L3442">
        <v>465</v>
      </c>
      <c r="M3442" t="b">
        <v>1</v>
      </c>
      <c r="N3442" t="s">
        <v>8299</v>
      </c>
      <c r="O3442">
        <f>ROUND(E3442/D3442*100,0)</f>
        <v>146</v>
      </c>
      <c r="P3442">
        <f>IFERROR(ROUND(E3442/L3442,2),0)</f>
        <v>47.06</v>
      </c>
      <c r="Q3442" s="10" t="s">
        <v>8317</v>
      </c>
      <c r="R3442" t="s">
        <v>8353</v>
      </c>
      <c r="S3442" s="15">
        <f>(((I3442/60)/60)/24)+DATE(1970,1,1)</f>
        <v>42145.74754629629</v>
      </c>
    </row>
    <row r="3443" spans="1:19" ht="30" x14ac:dyDescent="0.25">
      <c r="A3443">
        <v>2728</v>
      </c>
      <c r="B3443" s="3" t="s">
        <v>2728</v>
      </c>
      <c r="C3443" s="3" t="s">
        <v>6838</v>
      </c>
      <c r="D3443" s="6">
        <v>15000</v>
      </c>
      <c r="E3443" s="8">
        <v>30274</v>
      </c>
      <c r="F3443" t="s">
        <v>8218</v>
      </c>
      <c r="G3443" t="s">
        <v>8223</v>
      </c>
      <c r="H3443" t="s">
        <v>8245</v>
      </c>
      <c r="I3443">
        <v>1451485434</v>
      </c>
      <c r="J3443">
        <v>1448461434</v>
      </c>
      <c r="K3443" t="b">
        <v>0</v>
      </c>
      <c r="L3443">
        <v>392</v>
      </c>
      <c r="M3443" t="b">
        <v>1</v>
      </c>
      <c r="N3443" t="s">
        <v>8293</v>
      </c>
      <c r="O3443">
        <f>ROUND(E3443/D3443*100,0)</f>
        <v>202</v>
      </c>
      <c r="P3443">
        <f>IFERROR(ROUND(E3443/L3443,2),0)</f>
        <v>77.23</v>
      </c>
      <c r="Q3443" s="10" t="s">
        <v>8317</v>
      </c>
      <c r="R3443" t="s">
        <v>8347</v>
      </c>
      <c r="S3443" s="15">
        <f>(((I3443/60)/60)/24)+DATE(1970,1,1)</f>
        <v>42368.59993055556</v>
      </c>
    </row>
    <row r="3444" spans="1:19" ht="60" x14ac:dyDescent="0.25">
      <c r="A3444">
        <v>2995</v>
      </c>
      <c r="B3444" s="3" t="s">
        <v>2995</v>
      </c>
      <c r="C3444" s="3" t="s">
        <v>7105</v>
      </c>
      <c r="D3444" s="6">
        <v>15000</v>
      </c>
      <c r="E3444" s="8">
        <v>15744</v>
      </c>
      <c r="F3444" t="s">
        <v>8218</v>
      </c>
      <c r="G3444" t="s">
        <v>8223</v>
      </c>
      <c r="H3444" t="s">
        <v>8245</v>
      </c>
      <c r="I3444">
        <v>1484841471</v>
      </c>
      <c r="J3444">
        <v>1482249471</v>
      </c>
      <c r="K3444" t="b">
        <v>0</v>
      </c>
      <c r="L3444">
        <v>249</v>
      </c>
      <c r="M3444" t="b">
        <v>1</v>
      </c>
      <c r="N3444" t="s">
        <v>8301</v>
      </c>
      <c r="O3444">
        <f>ROUND(E3444/D3444*100,0)</f>
        <v>105</v>
      </c>
      <c r="P3444">
        <f>IFERROR(ROUND(E3444/L3444,2),0)</f>
        <v>63.23</v>
      </c>
      <c r="Q3444" s="10" t="s">
        <v>8315</v>
      </c>
      <c r="R3444" t="s">
        <v>8355</v>
      </c>
      <c r="S3444" s="15">
        <f>(((I3444/60)/60)/24)+DATE(1970,1,1)</f>
        <v>42754.665173611109</v>
      </c>
    </row>
    <row r="3445" spans="1:19" ht="60" x14ac:dyDescent="0.25">
      <c r="A3445">
        <v>3019</v>
      </c>
      <c r="B3445" s="3" t="s">
        <v>3019</v>
      </c>
      <c r="C3445" s="3" t="s">
        <v>7129</v>
      </c>
      <c r="D3445" s="6">
        <v>15000</v>
      </c>
      <c r="E3445" s="8">
        <v>18185</v>
      </c>
      <c r="F3445" t="s">
        <v>8218</v>
      </c>
      <c r="G3445" t="s">
        <v>8223</v>
      </c>
      <c r="H3445" t="s">
        <v>8245</v>
      </c>
      <c r="I3445">
        <v>1401159600</v>
      </c>
      <c r="J3445">
        <v>1398801620</v>
      </c>
      <c r="K3445" t="b">
        <v>0</v>
      </c>
      <c r="L3445">
        <v>226</v>
      </c>
      <c r="M3445" t="b">
        <v>1</v>
      </c>
      <c r="N3445" t="s">
        <v>8301</v>
      </c>
      <c r="O3445">
        <f>ROUND(E3445/D3445*100,0)</f>
        <v>121</v>
      </c>
      <c r="P3445">
        <f>IFERROR(ROUND(E3445/L3445,2),0)</f>
        <v>80.459999999999994</v>
      </c>
      <c r="Q3445" s="10" t="s">
        <v>8315</v>
      </c>
      <c r="R3445" t="s">
        <v>8355</v>
      </c>
      <c r="S3445" s="15">
        <f>(((I3445/60)/60)/24)+DATE(1970,1,1)</f>
        <v>41786.125</v>
      </c>
    </row>
    <row r="3446" spans="1:19" ht="45" x14ac:dyDescent="0.25">
      <c r="A3446">
        <v>3043</v>
      </c>
      <c r="B3446" s="3" t="s">
        <v>3043</v>
      </c>
      <c r="C3446" s="3" t="s">
        <v>7153</v>
      </c>
      <c r="D3446" s="6">
        <v>15000</v>
      </c>
      <c r="E3446" s="8">
        <v>16501</v>
      </c>
      <c r="F3446" t="s">
        <v>8218</v>
      </c>
      <c r="G3446" t="s">
        <v>8228</v>
      </c>
      <c r="H3446" t="s">
        <v>8250</v>
      </c>
      <c r="I3446">
        <v>1429152600</v>
      </c>
      <c r="J3446">
        <v>1426815699</v>
      </c>
      <c r="K3446" t="b">
        <v>0</v>
      </c>
      <c r="L3446">
        <v>128</v>
      </c>
      <c r="M3446" t="b">
        <v>1</v>
      </c>
      <c r="N3446" t="s">
        <v>8301</v>
      </c>
      <c r="O3446">
        <f>ROUND(E3446/D3446*100,0)</f>
        <v>110</v>
      </c>
      <c r="P3446">
        <f>IFERROR(ROUND(E3446/L3446,2),0)</f>
        <v>128.91</v>
      </c>
      <c r="Q3446" s="10" t="s">
        <v>8315</v>
      </c>
      <c r="R3446" t="s">
        <v>8355</v>
      </c>
      <c r="S3446" s="15">
        <f>(((I3446/60)/60)/24)+DATE(1970,1,1)</f>
        <v>42110.118055555555</v>
      </c>
    </row>
    <row r="3447" spans="1:19" ht="60" x14ac:dyDescent="0.25">
      <c r="A3447">
        <v>3187</v>
      </c>
      <c r="B3447" s="3" t="s">
        <v>3187</v>
      </c>
      <c r="C3447" s="3" t="s">
        <v>7297</v>
      </c>
      <c r="D3447" s="6">
        <v>15000</v>
      </c>
      <c r="E3447" s="8">
        <v>17444</v>
      </c>
      <c r="F3447" t="s">
        <v>8218</v>
      </c>
      <c r="G3447" t="s">
        <v>8223</v>
      </c>
      <c r="H3447" t="s">
        <v>8245</v>
      </c>
      <c r="I3447">
        <v>1407167973</v>
      </c>
      <c r="J3447">
        <v>1405439973</v>
      </c>
      <c r="K3447" t="b">
        <v>1</v>
      </c>
      <c r="L3447">
        <v>244</v>
      </c>
      <c r="M3447" t="b">
        <v>1</v>
      </c>
      <c r="N3447" t="s">
        <v>8269</v>
      </c>
      <c r="O3447">
        <f>ROUND(E3447/D3447*100,0)</f>
        <v>116</v>
      </c>
      <c r="P3447">
        <f>IFERROR(ROUND(E3447/L3447,2),0)</f>
        <v>71.489999999999995</v>
      </c>
      <c r="Q3447" s="10" t="s">
        <v>8315</v>
      </c>
      <c r="R3447" t="s">
        <v>8316</v>
      </c>
      <c r="S3447" s="15">
        <f>(((I3447/60)/60)/24)+DATE(1970,1,1)</f>
        <v>41855.666354166664</v>
      </c>
    </row>
    <row r="3448" spans="1:19" ht="30" x14ac:dyDescent="0.25">
      <c r="A3448">
        <v>3220</v>
      </c>
      <c r="B3448" s="3" t="s">
        <v>3220</v>
      </c>
      <c r="C3448" s="3" t="s">
        <v>7330</v>
      </c>
      <c r="D3448" s="6">
        <v>15000</v>
      </c>
      <c r="E3448" s="8">
        <v>15126</v>
      </c>
      <c r="F3448" t="s">
        <v>8218</v>
      </c>
      <c r="G3448" t="s">
        <v>8223</v>
      </c>
      <c r="H3448" t="s">
        <v>8245</v>
      </c>
      <c r="I3448">
        <v>1489352400</v>
      </c>
      <c r="J3448">
        <v>1486411204</v>
      </c>
      <c r="K3448" t="b">
        <v>1</v>
      </c>
      <c r="L3448">
        <v>59</v>
      </c>
      <c r="M3448" t="b">
        <v>1</v>
      </c>
      <c r="N3448" t="s">
        <v>8269</v>
      </c>
      <c r="O3448">
        <f>ROUND(E3448/D3448*100,0)</f>
        <v>101</v>
      </c>
      <c r="P3448">
        <f>IFERROR(ROUND(E3448/L3448,2),0)</f>
        <v>256.37</v>
      </c>
      <c r="Q3448" s="10" t="s">
        <v>8315</v>
      </c>
      <c r="R3448" t="s">
        <v>8316</v>
      </c>
      <c r="S3448" s="15">
        <f>(((I3448/60)/60)/24)+DATE(1970,1,1)</f>
        <v>42806.875</v>
      </c>
    </row>
    <row r="3449" spans="1:19" ht="60" x14ac:dyDescent="0.25">
      <c r="A3449">
        <v>3235</v>
      </c>
      <c r="B3449" s="3" t="s">
        <v>3235</v>
      </c>
      <c r="C3449" s="3" t="s">
        <v>7345</v>
      </c>
      <c r="D3449" s="6">
        <v>15000</v>
      </c>
      <c r="E3449" s="8">
        <v>15481</v>
      </c>
      <c r="F3449" t="s">
        <v>8218</v>
      </c>
      <c r="G3449" t="s">
        <v>8223</v>
      </c>
      <c r="H3449" t="s">
        <v>8245</v>
      </c>
      <c r="I3449">
        <v>1467361251</v>
      </c>
      <c r="J3449">
        <v>1464769251</v>
      </c>
      <c r="K3449" t="b">
        <v>1</v>
      </c>
      <c r="L3449">
        <v>181</v>
      </c>
      <c r="M3449" t="b">
        <v>1</v>
      </c>
      <c r="N3449" t="s">
        <v>8269</v>
      </c>
      <c r="O3449">
        <f>ROUND(E3449/D3449*100,0)</f>
        <v>103</v>
      </c>
      <c r="P3449">
        <f>IFERROR(ROUND(E3449/L3449,2),0)</f>
        <v>85.53</v>
      </c>
      <c r="Q3449" s="10" t="s">
        <v>8315</v>
      </c>
      <c r="R3449" t="s">
        <v>8316</v>
      </c>
      <c r="S3449" s="15">
        <f>(((I3449/60)/60)/24)+DATE(1970,1,1)</f>
        <v>42552.347812499997</v>
      </c>
    </row>
    <row r="3450" spans="1:19" ht="60" x14ac:dyDescent="0.25">
      <c r="A3450">
        <v>3267</v>
      </c>
      <c r="B3450" s="3" t="s">
        <v>3267</v>
      </c>
      <c r="C3450" s="3" t="s">
        <v>7377</v>
      </c>
      <c r="D3450" s="6">
        <v>15000</v>
      </c>
      <c r="E3450" s="8">
        <v>15315</v>
      </c>
      <c r="F3450" t="s">
        <v>8218</v>
      </c>
      <c r="G3450" t="s">
        <v>8223</v>
      </c>
      <c r="H3450" t="s">
        <v>8245</v>
      </c>
      <c r="I3450">
        <v>1437156660</v>
      </c>
      <c r="J3450">
        <v>1434564660</v>
      </c>
      <c r="K3450" t="b">
        <v>1</v>
      </c>
      <c r="L3450">
        <v>288</v>
      </c>
      <c r="M3450" t="b">
        <v>1</v>
      </c>
      <c r="N3450" t="s">
        <v>8269</v>
      </c>
      <c r="O3450">
        <f>ROUND(E3450/D3450*100,0)</f>
        <v>102</v>
      </c>
      <c r="P3450">
        <f>IFERROR(ROUND(E3450/L3450,2),0)</f>
        <v>53.18</v>
      </c>
      <c r="Q3450" s="10" t="s">
        <v>8315</v>
      </c>
      <c r="R3450" t="s">
        <v>8316</v>
      </c>
      <c r="S3450" s="15">
        <f>(((I3450/60)/60)/24)+DATE(1970,1,1)</f>
        <v>42202.757638888885</v>
      </c>
    </row>
    <row r="3451" spans="1:19" ht="60" x14ac:dyDescent="0.25">
      <c r="A3451">
        <v>3286</v>
      </c>
      <c r="B3451" s="3" t="s">
        <v>3286</v>
      </c>
      <c r="C3451" s="3" t="s">
        <v>7396</v>
      </c>
      <c r="D3451" s="6">
        <v>15000</v>
      </c>
      <c r="E3451" s="8">
        <v>15265</v>
      </c>
      <c r="F3451" t="s">
        <v>8218</v>
      </c>
      <c r="G3451" t="s">
        <v>8223</v>
      </c>
      <c r="H3451" t="s">
        <v>8245</v>
      </c>
      <c r="I3451">
        <v>1471291782</v>
      </c>
      <c r="J3451">
        <v>1468699782</v>
      </c>
      <c r="K3451" t="b">
        <v>0</v>
      </c>
      <c r="L3451">
        <v>122</v>
      </c>
      <c r="M3451" t="b">
        <v>1</v>
      </c>
      <c r="N3451" t="s">
        <v>8269</v>
      </c>
      <c r="O3451">
        <f>ROUND(E3451/D3451*100,0)</f>
        <v>102</v>
      </c>
      <c r="P3451">
        <f>IFERROR(ROUND(E3451/L3451,2),0)</f>
        <v>125.12</v>
      </c>
      <c r="Q3451" s="10" t="s">
        <v>8315</v>
      </c>
      <c r="R3451" t="s">
        <v>8316</v>
      </c>
      <c r="S3451" s="15">
        <f>(((I3451/60)/60)/24)+DATE(1970,1,1)</f>
        <v>42597.840069444443</v>
      </c>
    </row>
    <row r="3452" spans="1:19" ht="45" x14ac:dyDescent="0.25">
      <c r="A3452">
        <v>3304</v>
      </c>
      <c r="B3452" s="3" t="s">
        <v>3304</v>
      </c>
      <c r="C3452" s="3" t="s">
        <v>7414</v>
      </c>
      <c r="D3452" s="6">
        <v>15000</v>
      </c>
      <c r="E3452" s="8">
        <v>15677.5</v>
      </c>
      <c r="F3452" t="s">
        <v>8218</v>
      </c>
      <c r="G3452" t="s">
        <v>8223</v>
      </c>
      <c r="H3452" t="s">
        <v>8245</v>
      </c>
      <c r="I3452">
        <v>1482418752</v>
      </c>
      <c r="J3452">
        <v>1479826752</v>
      </c>
      <c r="K3452" t="b">
        <v>0</v>
      </c>
      <c r="L3452">
        <v>175</v>
      </c>
      <c r="M3452" t="b">
        <v>1</v>
      </c>
      <c r="N3452" t="s">
        <v>8269</v>
      </c>
      <c r="O3452">
        <f>ROUND(E3452/D3452*100,0)</f>
        <v>105</v>
      </c>
      <c r="P3452">
        <f>IFERROR(ROUND(E3452/L3452,2),0)</f>
        <v>89.59</v>
      </c>
      <c r="Q3452" s="10" t="s">
        <v>8315</v>
      </c>
      <c r="R3452" t="s">
        <v>8316</v>
      </c>
      <c r="S3452" s="15">
        <f>(((I3452/60)/60)/24)+DATE(1970,1,1)</f>
        <v>42726.624444444446</v>
      </c>
    </row>
    <row r="3453" spans="1:19" ht="30" x14ac:dyDescent="0.25">
      <c r="A3453">
        <v>3338</v>
      </c>
      <c r="B3453" s="3" t="s">
        <v>3338</v>
      </c>
      <c r="C3453" s="3" t="s">
        <v>7448</v>
      </c>
      <c r="D3453" s="6">
        <v>15000</v>
      </c>
      <c r="E3453" s="8">
        <v>15327</v>
      </c>
      <c r="F3453" t="s">
        <v>8218</v>
      </c>
      <c r="G3453" t="s">
        <v>8223</v>
      </c>
      <c r="H3453" t="s">
        <v>8245</v>
      </c>
      <c r="I3453">
        <v>1487944080</v>
      </c>
      <c r="J3453">
        <v>1486129680</v>
      </c>
      <c r="K3453" t="b">
        <v>0</v>
      </c>
      <c r="L3453">
        <v>112</v>
      </c>
      <c r="M3453" t="b">
        <v>1</v>
      </c>
      <c r="N3453" t="s">
        <v>8269</v>
      </c>
      <c r="O3453">
        <f>ROUND(E3453/D3453*100,0)</f>
        <v>102</v>
      </c>
      <c r="P3453">
        <f>IFERROR(ROUND(E3453/L3453,2),0)</f>
        <v>136.85</v>
      </c>
      <c r="Q3453" s="10" t="s">
        <v>8315</v>
      </c>
      <c r="R3453" t="s">
        <v>8316</v>
      </c>
      <c r="S3453" s="15">
        <f>(((I3453/60)/60)/24)+DATE(1970,1,1)</f>
        <v>42790.574999999997</v>
      </c>
    </row>
    <row r="3454" spans="1:19" ht="45" x14ac:dyDescent="0.25">
      <c r="A3454">
        <v>3402</v>
      </c>
      <c r="B3454" s="3" t="s">
        <v>3401</v>
      </c>
      <c r="C3454" s="3" t="s">
        <v>7512</v>
      </c>
      <c r="D3454" s="6">
        <v>15000</v>
      </c>
      <c r="E3454" s="8">
        <v>16465</v>
      </c>
      <c r="F3454" t="s">
        <v>8218</v>
      </c>
      <c r="G3454" t="s">
        <v>8223</v>
      </c>
      <c r="H3454" t="s">
        <v>8245</v>
      </c>
      <c r="I3454">
        <v>1447295460</v>
      </c>
      <c r="J3454">
        <v>1444747843</v>
      </c>
      <c r="K3454" t="b">
        <v>0</v>
      </c>
      <c r="L3454">
        <v>165</v>
      </c>
      <c r="M3454" t="b">
        <v>1</v>
      </c>
      <c r="N3454" t="s">
        <v>8269</v>
      </c>
      <c r="O3454">
        <f>ROUND(E3454/D3454*100,0)</f>
        <v>110</v>
      </c>
      <c r="P3454">
        <f>IFERROR(ROUND(E3454/L3454,2),0)</f>
        <v>99.79</v>
      </c>
      <c r="Q3454" s="10" t="s">
        <v>8315</v>
      </c>
      <c r="R3454" t="s">
        <v>8316</v>
      </c>
      <c r="S3454" s="15">
        <f>(((I3454/60)/60)/24)+DATE(1970,1,1)</f>
        <v>42320.104861111111</v>
      </c>
    </row>
    <row r="3455" spans="1:19" ht="60" x14ac:dyDescent="0.25">
      <c r="A3455">
        <v>3411</v>
      </c>
      <c r="B3455" s="3" t="s">
        <v>3410</v>
      </c>
      <c r="C3455" s="3" t="s">
        <v>7521</v>
      </c>
      <c r="D3455" s="6">
        <v>15000</v>
      </c>
      <c r="E3455" s="8">
        <v>15535</v>
      </c>
      <c r="F3455" t="s">
        <v>8218</v>
      </c>
      <c r="G3455" t="s">
        <v>8223</v>
      </c>
      <c r="H3455" t="s">
        <v>8245</v>
      </c>
      <c r="I3455">
        <v>1444264372</v>
      </c>
      <c r="J3455">
        <v>1442536372</v>
      </c>
      <c r="K3455" t="b">
        <v>0</v>
      </c>
      <c r="L3455">
        <v>78</v>
      </c>
      <c r="M3455" t="b">
        <v>1</v>
      </c>
      <c r="N3455" t="s">
        <v>8269</v>
      </c>
      <c r="O3455">
        <f>ROUND(E3455/D3455*100,0)</f>
        <v>104</v>
      </c>
      <c r="P3455">
        <f>IFERROR(ROUND(E3455/L3455,2),0)</f>
        <v>199.17</v>
      </c>
      <c r="Q3455" s="10" t="s">
        <v>8315</v>
      </c>
      <c r="R3455" t="s">
        <v>8316</v>
      </c>
      <c r="S3455" s="15">
        <f>(((I3455/60)/60)/24)+DATE(1970,1,1)</f>
        <v>42285.022824074069</v>
      </c>
    </row>
    <row r="3456" spans="1:19" ht="30" x14ac:dyDescent="0.25">
      <c r="A3456">
        <v>3779</v>
      </c>
      <c r="B3456" s="3" t="s">
        <v>3776</v>
      </c>
      <c r="C3456" s="3" t="s">
        <v>7889</v>
      </c>
      <c r="D3456" s="6">
        <v>15000</v>
      </c>
      <c r="E3456" s="8">
        <v>15597</v>
      </c>
      <c r="F3456" t="s">
        <v>8218</v>
      </c>
      <c r="G3456" t="s">
        <v>8223</v>
      </c>
      <c r="H3456" t="s">
        <v>8245</v>
      </c>
      <c r="I3456">
        <v>1459010340</v>
      </c>
      <c r="J3456">
        <v>1456421940</v>
      </c>
      <c r="K3456" t="b">
        <v>0</v>
      </c>
      <c r="L3456">
        <v>115</v>
      </c>
      <c r="M3456" t="b">
        <v>1</v>
      </c>
      <c r="N3456" t="s">
        <v>8303</v>
      </c>
      <c r="O3456">
        <f>ROUND(E3456/D3456*100,0)</f>
        <v>104</v>
      </c>
      <c r="P3456">
        <f>IFERROR(ROUND(E3456/L3456,2),0)</f>
        <v>135.63</v>
      </c>
      <c r="Q3456" s="10" t="s">
        <v>8315</v>
      </c>
      <c r="R3456" t="s">
        <v>8357</v>
      </c>
      <c r="S3456" s="15">
        <f>(((I3456/60)/60)/24)+DATE(1970,1,1)</f>
        <v>42455.693750000006</v>
      </c>
    </row>
    <row r="3457" spans="1:19" ht="45" x14ac:dyDescent="0.25">
      <c r="A3457">
        <v>3274</v>
      </c>
      <c r="B3457" s="3" t="s">
        <v>3274</v>
      </c>
      <c r="C3457" s="3" t="s">
        <v>7384</v>
      </c>
      <c r="D3457" s="6">
        <v>15500</v>
      </c>
      <c r="E3457" s="8">
        <v>15705</v>
      </c>
      <c r="F3457" t="s">
        <v>8218</v>
      </c>
      <c r="G3457" t="s">
        <v>8223</v>
      </c>
      <c r="H3457" t="s">
        <v>8245</v>
      </c>
      <c r="I3457">
        <v>1458075600</v>
      </c>
      <c r="J3457">
        <v>1454259272</v>
      </c>
      <c r="K3457" t="b">
        <v>1</v>
      </c>
      <c r="L3457">
        <v>286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54.91</v>
      </c>
      <c r="Q3457" s="10" t="s">
        <v>8315</v>
      </c>
      <c r="R3457" t="s">
        <v>8316</v>
      </c>
      <c r="S3457" s="15">
        <f>(((I3457/60)/60)/24)+DATE(1970,1,1)</f>
        <v>42444.875</v>
      </c>
    </row>
    <row r="3458" spans="1:19" ht="60" x14ac:dyDescent="0.25">
      <c r="A3458">
        <v>1466</v>
      </c>
      <c r="B3458" s="3" t="s">
        <v>1467</v>
      </c>
      <c r="C3458" s="3" t="s">
        <v>5576</v>
      </c>
      <c r="D3458" s="6">
        <v>16000</v>
      </c>
      <c r="E3458" s="8">
        <v>17260.37</v>
      </c>
      <c r="F3458" t="s">
        <v>8218</v>
      </c>
      <c r="G3458" t="s">
        <v>8223</v>
      </c>
      <c r="H3458" t="s">
        <v>8245</v>
      </c>
      <c r="I3458">
        <v>1452574800</v>
      </c>
      <c r="J3458">
        <v>1449029266</v>
      </c>
      <c r="K3458" t="b">
        <v>1</v>
      </c>
      <c r="L3458">
        <v>248</v>
      </c>
      <c r="M3458" t="b">
        <v>1</v>
      </c>
      <c r="N3458" t="s">
        <v>8286</v>
      </c>
      <c r="O3458">
        <f>ROUND(E3458/D3458*100,0)</f>
        <v>108</v>
      </c>
      <c r="P3458">
        <f>IFERROR(ROUND(E3458/L3458,2),0)</f>
        <v>69.599999999999994</v>
      </c>
      <c r="Q3458" s="10" t="s">
        <v>8320</v>
      </c>
      <c r="R3458" t="s">
        <v>8340</v>
      </c>
      <c r="S3458" s="15">
        <f>(((I3458/60)/60)/24)+DATE(1970,1,1)</f>
        <v>42381.208333333328</v>
      </c>
    </row>
    <row r="3459" spans="1:19" ht="60" x14ac:dyDescent="0.25">
      <c r="A3459">
        <v>1505</v>
      </c>
      <c r="B3459" s="3" t="s">
        <v>1506</v>
      </c>
      <c r="C3459" s="3" t="s">
        <v>5615</v>
      </c>
      <c r="D3459" s="6">
        <v>16000</v>
      </c>
      <c r="E3459" s="8">
        <v>16573</v>
      </c>
      <c r="F3459" t="s">
        <v>8218</v>
      </c>
      <c r="G3459" t="s">
        <v>8235</v>
      </c>
      <c r="H3459" t="s">
        <v>8248</v>
      </c>
      <c r="I3459">
        <v>1458676860</v>
      </c>
      <c r="J3459">
        <v>1455446303</v>
      </c>
      <c r="K3459" t="b">
        <v>1</v>
      </c>
      <c r="L3459">
        <v>345</v>
      </c>
      <c r="M3459" t="b">
        <v>1</v>
      </c>
      <c r="N3459" t="s">
        <v>8283</v>
      </c>
      <c r="O3459">
        <f>ROUND(E3459/D3459*100,0)</f>
        <v>104</v>
      </c>
      <c r="P3459">
        <f>IFERROR(ROUND(E3459/L3459,2),0)</f>
        <v>48.04</v>
      </c>
      <c r="Q3459" s="10" t="s">
        <v>8336</v>
      </c>
      <c r="R3459" t="s">
        <v>8337</v>
      </c>
      <c r="S3459" s="15">
        <f>(((I3459/60)/60)/24)+DATE(1970,1,1)</f>
        <v>42451.834027777775</v>
      </c>
    </row>
    <row r="3460" spans="1:19" ht="60" x14ac:dyDescent="0.25">
      <c r="A3460">
        <v>1510</v>
      </c>
      <c r="B3460" s="3" t="s">
        <v>1511</v>
      </c>
      <c r="C3460" s="3" t="s">
        <v>5620</v>
      </c>
      <c r="D3460" s="6">
        <v>16000</v>
      </c>
      <c r="E3460" s="8">
        <v>16165.6</v>
      </c>
      <c r="F3460" t="s">
        <v>8218</v>
      </c>
      <c r="G3460" t="s">
        <v>8224</v>
      </c>
      <c r="H3460" t="s">
        <v>8246</v>
      </c>
      <c r="I3460">
        <v>1405761278</v>
      </c>
      <c r="J3460">
        <v>1403169278</v>
      </c>
      <c r="K3460" t="b">
        <v>1</v>
      </c>
      <c r="L3460">
        <v>405</v>
      </c>
      <c r="M3460" t="b">
        <v>1</v>
      </c>
      <c r="N3460" t="s">
        <v>8283</v>
      </c>
      <c r="O3460">
        <f>ROUND(E3460/D3460*100,0)</f>
        <v>101</v>
      </c>
      <c r="P3460">
        <f>IFERROR(ROUND(E3460/L3460,2),0)</f>
        <v>39.92</v>
      </c>
      <c r="Q3460" s="10" t="s">
        <v>8336</v>
      </c>
      <c r="R3460" t="s">
        <v>8337</v>
      </c>
      <c r="S3460" s="15">
        <f>(((I3460/60)/60)/24)+DATE(1970,1,1)</f>
        <v>41839.385162037033</v>
      </c>
    </row>
    <row r="3461" spans="1:19" ht="30" x14ac:dyDescent="0.25">
      <c r="A3461">
        <v>1975</v>
      </c>
      <c r="B3461" s="3" t="s">
        <v>1976</v>
      </c>
      <c r="C3461" s="3" t="s">
        <v>6085</v>
      </c>
      <c r="D3461" s="6">
        <v>16000</v>
      </c>
      <c r="E3461" s="8">
        <v>33393.339999999997</v>
      </c>
      <c r="F3461" t="s">
        <v>8218</v>
      </c>
      <c r="G3461" t="s">
        <v>8223</v>
      </c>
      <c r="H3461" t="s">
        <v>8245</v>
      </c>
      <c r="I3461">
        <v>1362938851</v>
      </c>
      <c r="J3461">
        <v>1360346851</v>
      </c>
      <c r="K3461" t="b">
        <v>1</v>
      </c>
      <c r="L3461">
        <v>253</v>
      </c>
      <c r="M3461" t="b">
        <v>1</v>
      </c>
      <c r="N3461" t="s">
        <v>8293</v>
      </c>
      <c r="O3461">
        <f>ROUND(E3461/D3461*100,0)</f>
        <v>209</v>
      </c>
      <c r="P3461">
        <f>IFERROR(ROUND(E3461/L3461,2),0)</f>
        <v>131.99</v>
      </c>
      <c r="Q3461" s="10" t="s">
        <v>8317</v>
      </c>
      <c r="R3461" t="s">
        <v>8347</v>
      </c>
      <c r="S3461" s="15">
        <f>(((I3461/60)/60)/24)+DATE(1970,1,1)</f>
        <v>41343.755219907405</v>
      </c>
    </row>
    <row r="3462" spans="1:19" ht="60" x14ac:dyDescent="0.25">
      <c r="A3462">
        <v>2108</v>
      </c>
      <c r="B3462" s="3" t="s">
        <v>2109</v>
      </c>
      <c r="C3462" s="3" t="s">
        <v>6218</v>
      </c>
      <c r="D3462" s="6">
        <v>16000</v>
      </c>
      <c r="E3462" s="8">
        <v>17170</v>
      </c>
      <c r="F3462" t="s">
        <v>8218</v>
      </c>
      <c r="G3462" t="s">
        <v>8223</v>
      </c>
      <c r="H3462" t="s">
        <v>8245</v>
      </c>
      <c r="I3462">
        <v>1347249300</v>
      </c>
      <c r="J3462">
        <v>1344917580</v>
      </c>
      <c r="K3462" t="b">
        <v>0</v>
      </c>
      <c r="L3462">
        <v>191</v>
      </c>
      <c r="M3462" t="b">
        <v>1</v>
      </c>
      <c r="N3462" t="s">
        <v>8277</v>
      </c>
      <c r="O3462">
        <f>ROUND(E3462/D3462*100,0)</f>
        <v>107</v>
      </c>
      <c r="P3462">
        <f>IFERROR(ROUND(E3462/L3462,2),0)</f>
        <v>89.9</v>
      </c>
      <c r="Q3462" s="10" t="s">
        <v>8323</v>
      </c>
      <c r="R3462" t="s">
        <v>8327</v>
      </c>
      <c r="S3462" s="15">
        <f>(((I3462/60)/60)/24)+DATE(1970,1,1)</f>
        <v>41162.163194444445</v>
      </c>
    </row>
    <row r="3463" spans="1:19" ht="45" x14ac:dyDescent="0.25">
      <c r="A3463">
        <v>1203</v>
      </c>
      <c r="B3463" s="3" t="s">
        <v>1204</v>
      </c>
      <c r="C3463" s="3" t="s">
        <v>5313</v>
      </c>
      <c r="D3463" s="6">
        <v>16300</v>
      </c>
      <c r="E3463" s="8">
        <v>16700</v>
      </c>
      <c r="F3463" t="s">
        <v>8218</v>
      </c>
      <c r="G3463" t="s">
        <v>8223</v>
      </c>
      <c r="H3463" t="s">
        <v>8245</v>
      </c>
      <c r="I3463">
        <v>1433083527</v>
      </c>
      <c r="J3463">
        <v>1430491527</v>
      </c>
      <c r="K3463" t="b">
        <v>0</v>
      </c>
      <c r="L3463">
        <v>101</v>
      </c>
      <c r="M3463" t="b">
        <v>1</v>
      </c>
      <c r="N3463" t="s">
        <v>8283</v>
      </c>
      <c r="O3463">
        <f>ROUND(E3463/D3463*100,0)</f>
        <v>102</v>
      </c>
      <c r="P3463">
        <f>IFERROR(ROUND(E3463/L3463,2),0)</f>
        <v>165.35</v>
      </c>
      <c r="Q3463" s="10" t="s">
        <v>8336</v>
      </c>
      <c r="R3463" t="s">
        <v>8337</v>
      </c>
      <c r="S3463" s="15">
        <f>(((I3463/60)/60)/24)+DATE(1970,1,1)</f>
        <v>42155.614895833336</v>
      </c>
    </row>
    <row r="3464" spans="1:19" ht="45" x14ac:dyDescent="0.25">
      <c r="A3464">
        <v>1219</v>
      </c>
      <c r="B3464" s="3" t="s">
        <v>1220</v>
      </c>
      <c r="C3464" s="3" t="s">
        <v>5329</v>
      </c>
      <c r="D3464" s="6">
        <v>16350</v>
      </c>
      <c r="E3464" s="8">
        <v>26024</v>
      </c>
      <c r="F3464" t="s">
        <v>8218</v>
      </c>
      <c r="G3464" t="s">
        <v>8223</v>
      </c>
      <c r="H3464" t="s">
        <v>8245</v>
      </c>
      <c r="I3464">
        <v>1476961513</v>
      </c>
      <c r="J3464">
        <v>1474369513</v>
      </c>
      <c r="K3464" t="b">
        <v>0</v>
      </c>
      <c r="L3464">
        <v>253</v>
      </c>
      <c r="M3464" t="b">
        <v>1</v>
      </c>
      <c r="N3464" t="s">
        <v>8283</v>
      </c>
      <c r="O3464">
        <f>ROUND(E3464/D3464*100,0)</f>
        <v>159</v>
      </c>
      <c r="P3464">
        <f>IFERROR(ROUND(E3464/L3464,2),0)</f>
        <v>102.86</v>
      </c>
      <c r="Q3464" s="10" t="s">
        <v>8336</v>
      </c>
      <c r="R3464" t="s">
        <v>8337</v>
      </c>
      <c r="S3464" s="15">
        <f>(((I3464/60)/60)/24)+DATE(1970,1,1)</f>
        <v>42663.461956018517</v>
      </c>
    </row>
    <row r="3465" spans="1:19" ht="30" x14ac:dyDescent="0.25">
      <c r="A3465">
        <v>1207</v>
      </c>
      <c r="B3465" s="3" t="s">
        <v>1208</v>
      </c>
      <c r="C3465" s="3" t="s">
        <v>5317</v>
      </c>
      <c r="D3465" s="6">
        <v>16700</v>
      </c>
      <c r="E3465" s="8">
        <v>17396</v>
      </c>
      <c r="F3465" t="s">
        <v>8218</v>
      </c>
      <c r="G3465" t="s">
        <v>8236</v>
      </c>
      <c r="H3465" t="s">
        <v>8248</v>
      </c>
      <c r="I3465">
        <v>1459418400</v>
      </c>
      <c r="J3465">
        <v>1456827573</v>
      </c>
      <c r="K3465" t="b">
        <v>0</v>
      </c>
      <c r="L3465">
        <v>141</v>
      </c>
      <c r="M3465" t="b">
        <v>1</v>
      </c>
      <c r="N3465" t="s">
        <v>8283</v>
      </c>
      <c r="O3465">
        <f>ROUND(E3465/D3465*100,0)</f>
        <v>104</v>
      </c>
      <c r="P3465">
        <f>IFERROR(ROUND(E3465/L3465,2),0)</f>
        <v>123.38</v>
      </c>
      <c r="Q3465" s="10" t="s">
        <v>8336</v>
      </c>
      <c r="R3465" t="s">
        <v>8337</v>
      </c>
      <c r="S3465" s="15">
        <f>(((I3465/60)/60)/24)+DATE(1970,1,1)</f>
        <v>42460.416666666672</v>
      </c>
    </row>
    <row r="3466" spans="1:19" ht="60" x14ac:dyDescent="0.25">
      <c r="A3466">
        <v>279</v>
      </c>
      <c r="B3466" s="3" t="s">
        <v>280</v>
      </c>
      <c r="C3466" s="3" t="s">
        <v>4389</v>
      </c>
      <c r="D3466" s="6">
        <v>17000</v>
      </c>
      <c r="E3466" s="8">
        <v>26744.11</v>
      </c>
      <c r="F3466" t="s">
        <v>8218</v>
      </c>
      <c r="G3466" t="s">
        <v>8223</v>
      </c>
      <c r="H3466" t="s">
        <v>8245</v>
      </c>
      <c r="I3466">
        <v>1488160860</v>
      </c>
      <c r="J3466">
        <v>1485237096</v>
      </c>
      <c r="K3466" t="b">
        <v>1</v>
      </c>
      <c r="L3466">
        <v>305</v>
      </c>
      <c r="M3466" t="b">
        <v>1</v>
      </c>
      <c r="N3466" t="s">
        <v>8267</v>
      </c>
      <c r="O3466">
        <f>ROUND(E3466/D3466*100,0)</f>
        <v>157</v>
      </c>
      <c r="P3466">
        <f>IFERROR(ROUND(E3466/L3466,2),0)</f>
        <v>87.69</v>
      </c>
      <c r="Q3466" s="10" t="s">
        <v>8308</v>
      </c>
      <c r="R3466" t="s">
        <v>8313</v>
      </c>
      <c r="S3466" s="15">
        <f>(((I3466/60)/60)/24)+DATE(1970,1,1)</f>
        <v>42793.084027777775</v>
      </c>
    </row>
    <row r="3467" spans="1:19" ht="60" x14ac:dyDescent="0.25">
      <c r="A3467">
        <v>313</v>
      </c>
      <c r="B3467" s="3" t="s">
        <v>314</v>
      </c>
      <c r="C3467" s="3" t="s">
        <v>4423</v>
      </c>
      <c r="D3467" s="6">
        <v>17000</v>
      </c>
      <c r="E3467" s="8">
        <v>17805</v>
      </c>
      <c r="F3467" t="s">
        <v>8218</v>
      </c>
      <c r="G3467" t="s">
        <v>8223</v>
      </c>
      <c r="H3467" t="s">
        <v>8245</v>
      </c>
      <c r="I3467">
        <v>1281542340</v>
      </c>
      <c r="J3467">
        <v>1277702894</v>
      </c>
      <c r="K3467" t="b">
        <v>1</v>
      </c>
      <c r="L3467">
        <v>222</v>
      </c>
      <c r="M3467" t="b">
        <v>1</v>
      </c>
      <c r="N3467" t="s">
        <v>8267</v>
      </c>
      <c r="O3467">
        <f>ROUND(E3467/D3467*100,0)</f>
        <v>105</v>
      </c>
      <c r="P3467">
        <f>IFERROR(ROUND(E3467/L3467,2),0)</f>
        <v>80.2</v>
      </c>
      <c r="Q3467" s="10" t="s">
        <v>8308</v>
      </c>
      <c r="R3467" t="s">
        <v>8313</v>
      </c>
      <c r="S3467" s="15">
        <f>(((I3467/60)/60)/24)+DATE(1970,1,1)</f>
        <v>40401.665972222225</v>
      </c>
    </row>
    <row r="3468" spans="1:19" ht="45" x14ac:dyDescent="0.25">
      <c r="A3468">
        <v>1516</v>
      </c>
      <c r="B3468" s="3" t="s">
        <v>1517</v>
      </c>
      <c r="C3468" s="3" t="s">
        <v>5626</v>
      </c>
      <c r="D3468" s="6">
        <v>17000</v>
      </c>
      <c r="E3468" s="8">
        <v>18472</v>
      </c>
      <c r="F3468" t="s">
        <v>8218</v>
      </c>
      <c r="G3468" t="s">
        <v>8223</v>
      </c>
      <c r="H3468" t="s">
        <v>8245</v>
      </c>
      <c r="I3468">
        <v>1475762400</v>
      </c>
      <c r="J3468">
        <v>1473160292</v>
      </c>
      <c r="K3468" t="b">
        <v>1</v>
      </c>
      <c r="L3468">
        <v>116</v>
      </c>
      <c r="M3468" t="b">
        <v>1</v>
      </c>
      <c r="N3468" t="s">
        <v>8283</v>
      </c>
      <c r="O3468">
        <f>ROUND(E3468/D3468*100,0)</f>
        <v>109</v>
      </c>
      <c r="P3468">
        <f>IFERROR(ROUND(E3468/L3468,2),0)</f>
        <v>159.24</v>
      </c>
      <c r="Q3468" s="10" t="s">
        <v>8336</v>
      </c>
      <c r="R3468" t="s">
        <v>8337</v>
      </c>
      <c r="S3468" s="15">
        <f>(((I3468/60)/60)/24)+DATE(1970,1,1)</f>
        <v>42649.583333333328</v>
      </c>
    </row>
    <row r="3469" spans="1:19" ht="45" x14ac:dyDescent="0.25">
      <c r="A3469">
        <v>821</v>
      </c>
      <c r="B3469" s="3" t="s">
        <v>822</v>
      </c>
      <c r="C3469" s="3" t="s">
        <v>4931</v>
      </c>
      <c r="D3469" s="6">
        <v>17482</v>
      </c>
      <c r="E3469" s="8">
        <v>17482</v>
      </c>
      <c r="F3469" t="s">
        <v>8218</v>
      </c>
      <c r="G3469" t="s">
        <v>8223</v>
      </c>
      <c r="H3469" t="s">
        <v>8245</v>
      </c>
      <c r="I3469">
        <v>1430712060</v>
      </c>
      <c r="J3469">
        <v>1427753265</v>
      </c>
      <c r="K3469" t="b">
        <v>0</v>
      </c>
      <c r="L3469">
        <v>78</v>
      </c>
      <c r="M3469" t="b">
        <v>1</v>
      </c>
      <c r="N3469" t="s">
        <v>8274</v>
      </c>
      <c r="O3469">
        <f>ROUND(E3469/D3469*100,0)</f>
        <v>100</v>
      </c>
      <c r="P3469">
        <f>IFERROR(ROUND(E3469/L3469,2),0)</f>
        <v>224.13</v>
      </c>
      <c r="Q3469" s="10" t="s">
        <v>8323</v>
      </c>
      <c r="R3469" t="s">
        <v>8324</v>
      </c>
      <c r="S3469" s="15">
        <f>(((I3469/60)/60)/24)+DATE(1970,1,1)</f>
        <v>42128.167361111111</v>
      </c>
    </row>
    <row r="3470" spans="1:19" ht="60" x14ac:dyDescent="0.25">
      <c r="A3470">
        <v>1509</v>
      </c>
      <c r="B3470" s="3" t="s">
        <v>1510</v>
      </c>
      <c r="C3470" s="3" t="s">
        <v>5619</v>
      </c>
      <c r="D3470" s="6">
        <v>17500</v>
      </c>
      <c r="E3470" s="8">
        <v>21637.22</v>
      </c>
      <c r="F3470" t="s">
        <v>8218</v>
      </c>
      <c r="G3470" t="s">
        <v>8235</v>
      </c>
      <c r="H3470" t="s">
        <v>8248</v>
      </c>
      <c r="I3470">
        <v>1487113140</v>
      </c>
      <c r="J3470">
        <v>1484570885</v>
      </c>
      <c r="K3470" t="b">
        <v>1</v>
      </c>
      <c r="L3470">
        <v>196</v>
      </c>
      <c r="M3470" t="b">
        <v>1</v>
      </c>
      <c r="N3470" t="s">
        <v>8283</v>
      </c>
      <c r="O3470">
        <f>ROUND(E3470/D3470*100,0)</f>
        <v>124</v>
      </c>
      <c r="P3470">
        <f>IFERROR(ROUND(E3470/L3470,2),0)</f>
        <v>110.39</v>
      </c>
      <c r="Q3470" s="10" t="s">
        <v>8336</v>
      </c>
      <c r="R3470" t="s">
        <v>8337</v>
      </c>
      <c r="S3470" s="15">
        <f>(((I3470/60)/60)/24)+DATE(1970,1,1)</f>
        <v>42780.957638888889</v>
      </c>
    </row>
    <row r="3471" spans="1:19" ht="60" x14ac:dyDescent="0.25">
      <c r="A3471">
        <v>2664</v>
      </c>
      <c r="B3471" s="3" t="s">
        <v>2664</v>
      </c>
      <c r="C3471" s="3" t="s">
        <v>6774</v>
      </c>
      <c r="D3471" s="6">
        <v>17500</v>
      </c>
      <c r="E3471" s="8">
        <v>18100</v>
      </c>
      <c r="F3471" t="s">
        <v>8218</v>
      </c>
      <c r="G3471" t="s">
        <v>8223</v>
      </c>
      <c r="H3471" t="s">
        <v>8245</v>
      </c>
      <c r="I3471">
        <v>1449644340</v>
      </c>
      <c r="J3471">
        <v>1446683797</v>
      </c>
      <c r="K3471" t="b">
        <v>0</v>
      </c>
      <c r="L3471">
        <v>104</v>
      </c>
      <c r="M3471" t="b">
        <v>1</v>
      </c>
      <c r="N3471" t="s">
        <v>8300</v>
      </c>
      <c r="O3471">
        <f>ROUND(E3471/D3471*100,0)</f>
        <v>103</v>
      </c>
      <c r="P3471">
        <f>IFERROR(ROUND(E3471/L3471,2),0)</f>
        <v>174.04</v>
      </c>
      <c r="Q3471" s="10" t="s">
        <v>8317</v>
      </c>
      <c r="R3471" t="s">
        <v>8354</v>
      </c>
      <c r="S3471" s="15">
        <f>(((I3471/60)/60)/24)+DATE(1970,1,1)</f>
        <v>42347.290972222225</v>
      </c>
    </row>
    <row r="3472" spans="1:19" ht="30" x14ac:dyDescent="0.25">
      <c r="A3472">
        <v>283</v>
      </c>
      <c r="B3472" s="3" t="s">
        <v>284</v>
      </c>
      <c r="C3472" s="3" t="s">
        <v>4393</v>
      </c>
      <c r="D3472" s="6">
        <v>18000</v>
      </c>
      <c r="E3472" s="8">
        <v>20569.05</v>
      </c>
      <c r="F3472" t="s">
        <v>8218</v>
      </c>
      <c r="G3472" t="s">
        <v>8223</v>
      </c>
      <c r="H3472" t="s">
        <v>8245</v>
      </c>
      <c r="I3472">
        <v>1306904340</v>
      </c>
      <c r="J3472">
        <v>1305219744</v>
      </c>
      <c r="K3472" t="b">
        <v>1</v>
      </c>
      <c r="L3472">
        <v>202</v>
      </c>
      <c r="M3472" t="b">
        <v>1</v>
      </c>
      <c r="N3472" t="s">
        <v>8267</v>
      </c>
      <c r="O3472">
        <f>ROUND(E3472/D3472*100,0)</f>
        <v>114</v>
      </c>
      <c r="P3472">
        <f>IFERROR(ROUND(E3472/L3472,2),0)</f>
        <v>101.83</v>
      </c>
      <c r="Q3472" s="10" t="s">
        <v>8308</v>
      </c>
      <c r="R3472" t="s">
        <v>8313</v>
      </c>
      <c r="S3472" s="15">
        <f>(((I3472/60)/60)/24)+DATE(1970,1,1)</f>
        <v>40695.207638888889</v>
      </c>
    </row>
    <row r="3473" spans="1:19" ht="60" x14ac:dyDescent="0.25">
      <c r="A3473">
        <v>309</v>
      </c>
      <c r="B3473" s="3" t="s">
        <v>310</v>
      </c>
      <c r="C3473" s="3" t="s">
        <v>4419</v>
      </c>
      <c r="D3473" s="6">
        <v>18000</v>
      </c>
      <c r="E3473" s="8">
        <v>21410</v>
      </c>
      <c r="F3473" t="s">
        <v>8218</v>
      </c>
      <c r="G3473" t="s">
        <v>8223</v>
      </c>
      <c r="H3473" t="s">
        <v>8245</v>
      </c>
      <c r="I3473">
        <v>1346695334</v>
      </c>
      <c r="J3473">
        <v>1344880934</v>
      </c>
      <c r="K3473" t="b">
        <v>1</v>
      </c>
      <c r="L3473">
        <v>238</v>
      </c>
      <c r="M3473" t="b">
        <v>1</v>
      </c>
      <c r="N3473" t="s">
        <v>8267</v>
      </c>
      <c r="O3473">
        <f>ROUND(E3473/D3473*100,0)</f>
        <v>119</v>
      </c>
      <c r="P3473">
        <f>IFERROR(ROUND(E3473/L3473,2),0)</f>
        <v>89.96</v>
      </c>
      <c r="Q3473" s="10" t="s">
        <v>8308</v>
      </c>
      <c r="R3473" t="s">
        <v>8313</v>
      </c>
      <c r="S3473" s="15">
        <f>(((I3473/60)/60)/24)+DATE(1970,1,1)</f>
        <v>41155.751550925925</v>
      </c>
    </row>
    <row r="3474" spans="1:19" ht="45" x14ac:dyDescent="0.25">
      <c r="A3474">
        <v>1520</v>
      </c>
      <c r="B3474" s="3" t="s">
        <v>1521</v>
      </c>
      <c r="C3474" s="3" t="s">
        <v>5630</v>
      </c>
      <c r="D3474" s="6">
        <v>18000</v>
      </c>
      <c r="E3474" s="8">
        <v>18625</v>
      </c>
      <c r="F3474" t="s">
        <v>8218</v>
      </c>
      <c r="G3474" t="s">
        <v>8223</v>
      </c>
      <c r="H3474" t="s">
        <v>8245</v>
      </c>
      <c r="I3474">
        <v>1418961600</v>
      </c>
      <c r="J3474">
        <v>1415824513</v>
      </c>
      <c r="K3474" t="b">
        <v>1</v>
      </c>
      <c r="L3474">
        <v>167</v>
      </c>
      <c r="M3474" t="b">
        <v>1</v>
      </c>
      <c r="N3474" t="s">
        <v>8283</v>
      </c>
      <c r="O3474">
        <f>ROUND(E3474/D3474*100,0)</f>
        <v>103</v>
      </c>
      <c r="P3474">
        <f>IFERROR(ROUND(E3474/L3474,2),0)</f>
        <v>111.53</v>
      </c>
      <c r="Q3474" s="10" t="s">
        <v>8336</v>
      </c>
      <c r="R3474" t="s">
        <v>8337</v>
      </c>
      <c r="S3474" s="15">
        <f>(((I3474/60)/60)/24)+DATE(1970,1,1)</f>
        <v>41992.166666666672</v>
      </c>
    </row>
    <row r="3475" spans="1:19" ht="60" x14ac:dyDescent="0.25">
      <c r="A3475">
        <v>2091</v>
      </c>
      <c r="B3475" s="3" t="s">
        <v>2092</v>
      </c>
      <c r="C3475" s="3" t="s">
        <v>6201</v>
      </c>
      <c r="D3475" s="6">
        <v>18000</v>
      </c>
      <c r="E3475" s="8">
        <v>21684.2</v>
      </c>
      <c r="F3475" t="s">
        <v>8218</v>
      </c>
      <c r="G3475" t="s">
        <v>8223</v>
      </c>
      <c r="H3475" t="s">
        <v>8245</v>
      </c>
      <c r="I3475">
        <v>1299009600</v>
      </c>
      <c r="J3475">
        <v>1294818278</v>
      </c>
      <c r="K3475" t="b">
        <v>0</v>
      </c>
      <c r="L3475">
        <v>246</v>
      </c>
      <c r="M3475" t="b">
        <v>1</v>
      </c>
      <c r="N3475" t="s">
        <v>8277</v>
      </c>
      <c r="O3475">
        <f>ROUND(E3475/D3475*100,0)</f>
        <v>120</v>
      </c>
      <c r="P3475">
        <f>IFERROR(ROUND(E3475/L3475,2),0)</f>
        <v>88.15</v>
      </c>
      <c r="Q3475" s="10" t="s">
        <v>8323</v>
      </c>
      <c r="R3475" t="s">
        <v>8327</v>
      </c>
      <c r="S3475" s="15">
        <f>(((I3475/60)/60)/24)+DATE(1970,1,1)</f>
        <v>40603.833333333336</v>
      </c>
    </row>
    <row r="3476" spans="1:19" ht="45" x14ac:dyDescent="0.25">
      <c r="A3476">
        <v>2168</v>
      </c>
      <c r="B3476" s="3" t="s">
        <v>2169</v>
      </c>
      <c r="C3476" s="3" t="s">
        <v>6278</v>
      </c>
      <c r="D3476" s="6">
        <v>18000</v>
      </c>
      <c r="E3476" s="8">
        <v>21884.69</v>
      </c>
      <c r="F3476" t="s">
        <v>8218</v>
      </c>
      <c r="G3476" t="s">
        <v>8223</v>
      </c>
      <c r="H3476" t="s">
        <v>8245</v>
      </c>
      <c r="I3476">
        <v>1486702800</v>
      </c>
      <c r="J3476">
        <v>1484058261</v>
      </c>
      <c r="K3476" t="b">
        <v>0</v>
      </c>
      <c r="L3476">
        <v>340</v>
      </c>
      <c r="M3476" t="b">
        <v>1</v>
      </c>
      <c r="N3476" t="s">
        <v>8274</v>
      </c>
      <c r="O3476">
        <f>ROUND(E3476/D3476*100,0)</f>
        <v>122</v>
      </c>
      <c r="P3476">
        <f>IFERROR(ROUND(E3476/L3476,2),0)</f>
        <v>64.37</v>
      </c>
      <c r="Q3476" s="10" t="s">
        <v>8323</v>
      </c>
      <c r="R3476" t="s">
        <v>8324</v>
      </c>
      <c r="S3476" s="15">
        <f>(((I3476/60)/60)/24)+DATE(1970,1,1)</f>
        <v>42776.208333333328</v>
      </c>
    </row>
    <row r="3477" spans="1:19" ht="60" x14ac:dyDescent="0.25">
      <c r="A3477">
        <v>2226</v>
      </c>
      <c r="B3477" s="3" t="s">
        <v>2227</v>
      </c>
      <c r="C3477" s="3" t="s">
        <v>6336</v>
      </c>
      <c r="D3477" s="6">
        <v>18000</v>
      </c>
      <c r="E3477" s="8">
        <v>19523.310000000001</v>
      </c>
      <c r="F3477" t="s">
        <v>8218</v>
      </c>
      <c r="G3477" t="s">
        <v>8223</v>
      </c>
      <c r="H3477" t="s">
        <v>8245</v>
      </c>
      <c r="I3477">
        <v>1455253140</v>
      </c>
      <c r="J3477">
        <v>1452625822</v>
      </c>
      <c r="K3477" t="b">
        <v>0</v>
      </c>
      <c r="L3477">
        <v>321</v>
      </c>
      <c r="M3477" t="b">
        <v>1</v>
      </c>
      <c r="N3477" t="s">
        <v>8295</v>
      </c>
      <c r="O3477">
        <f>ROUND(E3477/D3477*100,0)</f>
        <v>108</v>
      </c>
      <c r="P3477">
        <f>IFERROR(ROUND(E3477/L3477,2),0)</f>
        <v>60.82</v>
      </c>
      <c r="Q3477" s="10" t="s">
        <v>8331</v>
      </c>
      <c r="R3477" t="s">
        <v>8349</v>
      </c>
      <c r="S3477" s="15">
        <f>(((I3477/60)/60)/24)+DATE(1970,1,1)</f>
        <v>42412.207638888889</v>
      </c>
    </row>
    <row r="3478" spans="1:19" ht="60" x14ac:dyDescent="0.25">
      <c r="A3478">
        <v>2237</v>
      </c>
      <c r="B3478" s="3" t="s">
        <v>2238</v>
      </c>
      <c r="C3478" s="3" t="s">
        <v>6347</v>
      </c>
      <c r="D3478" s="6">
        <v>18000</v>
      </c>
      <c r="E3478" s="8">
        <v>63527</v>
      </c>
      <c r="F3478" t="s">
        <v>8218</v>
      </c>
      <c r="G3478" t="s">
        <v>8223</v>
      </c>
      <c r="H3478" t="s">
        <v>8245</v>
      </c>
      <c r="I3478">
        <v>1415779140</v>
      </c>
      <c r="J3478">
        <v>1412294683</v>
      </c>
      <c r="K3478" t="b">
        <v>0</v>
      </c>
      <c r="L3478">
        <v>983</v>
      </c>
      <c r="M3478" t="b">
        <v>1</v>
      </c>
      <c r="N3478" t="s">
        <v>8295</v>
      </c>
      <c r="O3478">
        <f>ROUND(E3478/D3478*100,0)</f>
        <v>353</v>
      </c>
      <c r="P3478">
        <f>IFERROR(ROUND(E3478/L3478,2),0)</f>
        <v>64.63</v>
      </c>
      <c r="Q3478" s="10" t="s">
        <v>8331</v>
      </c>
      <c r="R3478" t="s">
        <v>8349</v>
      </c>
      <c r="S3478" s="15">
        <f>(((I3478/60)/60)/24)+DATE(1970,1,1)</f>
        <v>41955.332638888889</v>
      </c>
    </row>
    <row r="3479" spans="1:19" ht="60" x14ac:dyDescent="0.25">
      <c r="A3479">
        <v>2305</v>
      </c>
      <c r="B3479" s="3" t="s">
        <v>2306</v>
      </c>
      <c r="C3479" s="3" t="s">
        <v>6415</v>
      </c>
      <c r="D3479" s="6">
        <v>18000</v>
      </c>
      <c r="E3479" s="8">
        <v>18221</v>
      </c>
      <c r="F3479" t="s">
        <v>8218</v>
      </c>
      <c r="G3479" t="s">
        <v>8223</v>
      </c>
      <c r="H3479" t="s">
        <v>8245</v>
      </c>
      <c r="I3479">
        <v>1407520800</v>
      </c>
      <c r="J3479">
        <v>1405356072</v>
      </c>
      <c r="K3479" t="b">
        <v>1</v>
      </c>
      <c r="L3479">
        <v>167</v>
      </c>
      <c r="M3479" t="b">
        <v>1</v>
      </c>
      <c r="N3479" t="s">
        <v>8277</v>
      </c>
      <c r="O3479">
        <f>ROUND(E3479/D3479*100,0)</f>
        <v>101</v>
      </c>
      <c r="P3479">
        <f>IFERROR(ROUND(E3479/L3479,2),0)</f>
        <v>109.11</v>
      </c>
      <c r="Q3479" s="10" t="s">
        <v>8323</v>
      </c>
      <c r="R3479" t="s">
        <v>8327</v>
      </c>
      <c r="S3479" s="15">
        <f>(((I3479/60)/60)/24)+DATE(1970,1,1)</f>
        <v>41859.75</v>
      </c>
    </row>
    <row r="3480" spans="1:19" ht="45" x14ac:dyDescent="0.25">
      <c r="A3480">
        <v>2538</v>
      </c>
      <c r="B3480" s="3" t="s">
        <v>2538</v>
      </c>
      <c r="C3480" s="3" t="s">
        <v>6648</v>
      </c>
      <c r="D3480" s="6">
        <v>18000</v>
      </c>
      <c r="E3480" s="8">
        <v>20343.169999999998</v>
      </c>
      <c r="F3480" t="s">
        <v>8218</v>
      </c>
      <c r="G3480" t="s">
        <v>8223</v>
      </c>
      <c r="H3480" t="s">
        <v>8245</v>
      </c>
      <c r="I3480">
        <v>1361681940</v>
      </c>
      <c r="J3480">
        <v>1359029661</v>
      </c>
      <c r="K3480" t="b">
        <v>0</v>
      </c>
      <c r="L3480">
        <v>185</v>
      </c>
      <c r="M3480" t="b">
        <v>1</v>
      </c>
      <c r="N3480" t="s">
        <v>8298</v>
      </c>
      <c r="O3480">
        <f>ROUND(E3480/D3480*100,0)</f>
        <v>113</v>
      </c>
      <c r="P3480">
        <f>IFERROR(ROUND(E3480/L3480,2),0)</f>
        <v>109.96</v>
      </c>
      <c r="Q3480" s="10" t="s">
        <v>8323</v>
      </c>
      <c r="R3480" t="s">
        <v>8352</v>
      </c>
      <c r="S3480" s="15">
        <f>(((I3480/60)/60)/24)+DATE(1970,1,1)</f>
        <v>41329.207638888889</v>
      </c>
    </row>
    <row r="3481" spans="1:19" ht="60" x14ac:dyDescent="0.25">
      <c r="A3481">
        <v>2718</v>
      </c>
      <c r="B3481" s="3" t="s">
        <v>2718</v>
      </c>
      <c r="C3481" s="3" t="s">
        <v>6828</v>
      </c>
      <c r="D3481" s="6">
        <v>18000</v>
      </c>
      <c r="E3481" s="8">
        <v>18645</v>
      </c>
      <c r="F3481" t="s">
        <v>8218</v>
      </c>
      <c r="G3481" t="s">
        <v>8223</v>
      </c>
      <c r="H3481" t="s">
        <v>8245</v>
      </c>
      <c r="I3481">
        <v>1462316400</v>
      </c>
      <c r="J3481">
        <v>1459865945</v>
      </c>
      <c r="K3481" t="b">
        <v>1</v>
      </c>
      <c r="L3481">
        <v>148</v>
      </c>
      <c r="M3481" t="b">
        <v>1</v>
      </c>
      <c r="N3481" t="s">
        <v>8301</v>
      </c>
      <c r="O3481">
        <f>ROUND(E3481/D3481*100,0)</f>
        <v>104</v>
      </c>
      <c r="P3481">
        <f>IFERROR(ROUND(E3481/L3481,2),0)</f>
        <v>125.98</v>
      </c>
      <c r="Q3481" s="10" t="s">
        <v>8315</v>
      </c>
      <c r="R3481" t="s">
        <v>8355</v>
      </c>
      <c r="S3481" s="15">
        <f>(((I3481/60)/60)/24)+DATE(1970,1,1)</f>
        <v>42493.958333333328</v>
      </c>
    </row>
    <row r="3482" spans="1:19" ht="45" x14ac:dyDescent="0.25">
      <c r="A3482">
        <v>21</v>
      </c>
      <c r="B3482" s="3" t="s">
        <v>23</v>
      </c>
      <c r="C3482" s="3" t="s">
        <v>4132</v>
      </c>
      <c r="D3482" s="6">
        <v>18500</v>
      </c>
      <c r="E3482" s="8">
        <v>20190</v>
      </c>
      <c r="F3482" t="s">
        <v>8218</v>
      </c>
      <c r="G3482" t="s">
        <v>8223</v>
      </c>
      <c r="H3482" t="s">
        <v>8245</v>
      </c>
      <c r="I3482">
        <v>1411743789</v>
      </c>
      <c r="J3482">
        <v>1409151789</v>
      </c>
      <c r="K3482" t="b">
        <v>0</v>
      </c>
      <c r="L3482">
        <v>101</v>
      </c>
      <c r="M3482" t="b">
        <v>1</v>
      </c>
      <c r="N3482" t="s">
        <v>8263</v>
      </c>
      <c r="O3482">
        <f>ROUND(E3482/D3482*100,0)</f>
        <v>109</v>
      </c>
      <c r="P3482">
        <f>IFERROR(ROUND(E3482/L3482,2),0)</f>
        <v>199.9</v>
      </c>
      <c r="Q3482" s="10" t="s">
        <v>8308</v>
      </c>
      <c r="R3482" t="s">
        <v>8309</v>
      </c>
      <c r="S3482" s="15">
        <f>(((I3482/60)/60)/24)+DATE(1970,1,1)</f>
        <v>41908.627187500002</v>
      </c>
    </row>
    <row r="3483" spans="1:19" ht="60" x14ac:dyDescent="0.25">
      <c r="A3483">
        <v>392</v>
      </c>
      <c r="B3483" s="3" t="s">
        <v>393</v>
      </c>
      <c r="C3483" s="3" t="s">
        <v>4502</v>
      </c>
      <c r="D3483" s="6">
        <v>18500</v>
      </c>
      <c r="E3483" s="8">
        <v>18667</v>
      </c>
      <c r="F3483" t="s">
        <v>8218</v>
      </c>
      <c r="G3483" t="s">
        <v>8223</v>
      </c>
      <c r="H3483" t="s">
        <v>8245</v>
      </c>
      <c r="I3483">
        <v>1315450800</v>
      </c>
      <c r="J3483">
        <v>1312823571</v>
      </c>
      <c r="K3483" t="b">
        <v>0</v>
      </c>
      <c r="L3483">
        <v>206</v>
      </c>
      <c r="M3483" t="b">
        <v>1</v>
      </c>
      <c r="N3483" t="s">
        <v>8267</v>
      </c>
      <c r="O3483">
        <f>ROUND(E3483/D3483*100,0)</f>
        <v>101</v>
      </c>
      <c r="P3483">
        <f>IFERROR(ROUND(E3483/L3483,2),0)</f>
        <v>90.62</v>
      </c>
      <c r="Q3483" s="10" t="s">
        <v>8308</v>
      </c>
      <c r="R3483" t="s">
        <v>8313</v>
      </c>
      <c r="S3483" s="15">
        <f>(((I3483/60)/60)/24)+DATE(1970,1,1)</f>
        <v>40794.125</v>
      </c>
    </row>
    <row r="3484" spans="1:19" ht="60" x14ac:dyDescent="0.25">
      <c r="A3484">
        <v>414</v>
      </c>
      <c r="B3484" s="3" t="s">
        <v>415</v>
      </c>
      <c r="C3484" s="3" t="s">
        <v>4524</v>
      </c>
      <c r="D3484" s="6">
        <v>18500</v>
      </c>
      <c r="E3484" s="8">
        <v>19028</v>
      </c>
      <c r="F3484" t="s">
        <v>8218</v>
      </c>
      <c r="G3484" t="s">
        <v>8223</v>
      </c>
      <c r="H3484" t="s">
        <v>8245</v>
      </c>
      <c r="I3484">
        <v>1381541465</v>
      </c>
      <c r="J3484">
        <v>1378949465</v>
      </c>
      <c r="K3484" t="b">
        <v>0</v>
      </c>
      <c r="L3484">
        <v>208</v>
      </c>
      <c r="M3484" t="b">
        <v>1</v>
      </c>
      <c r="N3484" t="s">
        <v>8267</v>
      </c>
      <c r="O3484">
        <f>ROUND(E3484/D3484*100,0)</f>
        <v>103</v>
      </c>
      <c r="P3484">
        <f>IFERROR(ROUND(E3484/L3484,2),0)</f>
        <v>91.48</v>
      </c>
      <c r="Q3484" s="10" t="s">
        <v>8308</v>
      </c>
      <c r="R3484" t="s">
        <v>8313</v>
      </c>
      <c r="S3484" s="15">
        <f>(((I3484/60)/60)/24)+DATE(1970,1,1)</f>
        <v>41559.063252314816</v>
      </c>
    </row>
    <row r="3485" spans="1:19" ht="45" x14ac:dyDescent="0.25">
      <c r="A3485">
        <v>1508</v>
      </c>
      <c r="B3485" s="3" t="s">
        <v>1509</v>
      </c>
      <c r="C3485" s="3" t="s">
        <v>5618</v>
      </c>
      <c r="D3485" s="6">
        <v>18500</v>
      </c>
      <c r="E3485" s="8">
        <v>20491</v>
      </c>
      <c r="F3485" t="s">
        <v>8218</v>
      </c>
      <c r="G3485" t="s">
        <v>8223</v>
      </c>
      <c r="H3485" t="s">
        <v>8245</v>
      </c>
      <c r="I3485">
        <v>1403880281</v>
      </c>
      <c r="J3485">
        <v>1401201881</v>
      </c>
      <c r="K3485" t="b">
        <v>1</v>
      </c>
      <c r="L3485">
        <v>211</v>
      </c>
      <c r="M3485" t="b">
        <v>1</v>
      </c>
      <c r="N3485" t="s">
        <v>8283</v>
      </c>
      <c r="O3485">
        <f>ROUND(E3485/D3485*100,0)</f>
        <v>111</v>
      </c>
      <c r="P3485">
        <f>IFERROR(ROUND(E3485/L3485,2),0)</f>
        <v>97.11</v>
      </c>
      <c r="Q3485" s="10" t="s">
        <v>8336</v>
      </c>
      <c r="R3485" t="s">
        <v>8337</v>
      </c>
      <c r="S3485" s="15">
        <f>(((I3485/60)/60)/24)+DATE(1970,1,1)</f>
        <v>41817.614363425928</v>
      </c>
    </row>
    <row r="3486" spans="1:19" ht="60" x14ac:dyDescent="0.25">
      <c r="A3486">
        <v>1523</v>
      </c>
      <c r="B3486" s="3" t="s">
        <v>1524</v>
      </c>
      <c r="C3486" s="3" t="s">
        <v>5633</v>
      </c>
      <c r="D3486" s="6">
        <v>18500</v>
      </c>
      <c r="E3486" s="8">
        <v>23096</v>
      </c>
      <c r="F3486" t="s">
        <v>8218</v>
      </c>
      <c r="G3486" t="s">
        <v>8223</v>
      </c>
      <c r="H3486" t="s">
        <v>8245</v>
      </c>
      <c r="I3486">
        <v>1419292800</v>
      </c>
      <c r="J3486">
        <v>1416592916</v>
      </c>
      <c r="K3486" t="b">
        <v>1</v>
      </c>
      <c r="L3486">
        <v>241</v>
      </c>
      <c r="M3486" t="b">
        <v>1</v>
      </c>
      <c r="N3486" t="s">
        <v>8283</v>
      </c>
      <c r="O3486">
        <f>ROUND(E3486/D3486*100,0)</f>
        <v>125</v>
      </c>
      <c r="P3486">
        <f>IFERROR(ROUND(E3486/L3486,2),0)</f>
        <v>95.83</v>
      </c>
      <c r="Q3486" s="10" t="s">
        <v>8336</v>
      </c>
      <c r="R3486" t="s">
        <v>8337</v>
      </c>
      <c r="S3486" s="15">
        <f>(((I3486/60)/60)/24)+DATE(1970,1,1)</f>
        <v>41996</v>
      </c>
    </row>
    <row r="3487" spans="1:19" ht="45" x14ac:dyDescent="0.25">
      <c r="A3487">
        <v>2247</v>
      </c>
      <c r="B3487" s="3" t="s">
        <v>2248</v>
      </c>
      <c r="C3487" s="3" t="s">
        <v>6357</v>
      </c>
      <c r="D3487" s="6">
        <v>18500</v>
      </c>
      <c r="E3487" s="8">
        <v>19324</v>
      </c>
      <c r="F3487" t="s">
        <v>8218</v>
      </c>
      <c r="G3487" t="s">
        <v>8223</v>
      </c>
      <c r="H3487" t="s">
        <v>8245</v>
      </c>
      <c r="I3487">
        <v>1438185565</v>
      </c>
      <c r="J3487">
        <v>1436975965</v>
      </c>
      <c r="K3487" t="b">
        <v>0</v>
      </c>
      <c r="L3487">
        <v>380</v>
      </c>
      <c r="M3487" t="b">
        <v>1</v>
      </c>
      <c r="N3487" t="s">
        <v>8295</v>
      </c>
      <c r="O3487">
        <f>ROUND(E3487/D3487*100,0)</f>
        <v>104</v>
      </c>
      <c r="P3487">
        <f>IFERROR(ROUND(E3487/L3487,2),0)</f>
        <v>50.85</v>
      </c>
      <c r="Q3487" s="10" t="s">
        <v>8331</v>
      </c>
      <c r="R3487" t="s">
        <v>8349</v>
      </c>
      <c r="S3487" s="15">
        <f>(((I3487/60)/60)/24)+DATE(1970,1,1)</f>
        <v>42214.666261574079</v>
      </c>
    </row>
    <row r="3488" spans="1:19" ht="60" x14ac:dyDescent="0.25">
      <c r="A3488">
        <v>2310</v>
      </c>
      <c r="B3488" s="3" t="s">
        <v>2311</v>
      </c>
      <c r="C3488" s="3" t="s">
        <v>6420</v>
      </c>
      <c r="D3488" s="6">
        <v>18500</v>
      </c>
      <c r="E3488" s="8">
        <v>79335.360000000001</v>
      </c>
      <c r="F3488" t="s">
        <v>8218</v>
      </c>
      <c r="G3488" t="s">
        <v>8223</v>
      </c>
      <c r="H3488" t="s">
        <v>8245</v>
      </c>
      <c r="I3488">
        <v>1363889015</v>
      </c>
      <c r="J3488">
        <v>1361300615</v>
      </c>
      <c r="K3488" t="b">
        <v>1</v>
      </c>
      <c r="L3488">
        <v>1224</v>
      </c>
      <c r="M3488" t="b">
        <v>1</v>
      </c>
      <c r="N3488" t="s">
        <v>8277</v>
      </c>
      <c r="O3488">
        <f>ROUND(E3488/D3488*100,0)</f>
        <v>429</v>
      </c>
      <c r="P3488">
        <f>IFERROR(ROUND(E3488/L3488,2),0)</f>
        <v>64.819999999999993</v>
      </c>
      <c r="Q3488" s="10" t="s">
        <v>8323</v>
      </c>
      <c r="R3488" t="s">
        <v>8327</v>
      </c>
      <c r="S3488" s="15">
        <f>(((I3488/60)/60)/24)+DATE(1970,1,1)</f>
        <v>41354.752488425926</v>
      </c>
    </row>
    <row r="3489" spans="1:19" ht="60" x14ac:dyDescent="0.25">
      <c r="A3489">
        <v>1269</v>
      </c>
      <c r="B3489" s="3" t="s">
        <v>1270</v>
      </c>
      <c r="C3489" s="3" t="s">
        <v>5379</v>
      </c>
      <c r="D3489" s="6">
        <v>18800</v>
      </c>
      <c r="E3489" s="8">
        <v>20426</v>
      </c>
      <c r="F3489" t="s">
        <v>8218</v>
      </c>
      <c r="G3489" t="s">
        <v>8223</v>
      </c>
      <c r="H3489" t="s">
        <v>8245</v>
      </c>
      <c r="I3489">
        <v>1460764800</v>
      </c>
      <c r="J3489">
        <v>1458157512</v>
      </c>
      <c r="K3489" t="b">
        <v>1</v>
      </c>
      <c r="L3489">
        <v>206</v>
      </c>
      <c r="M3489" t="b">
        <v>1</v>
      </c>
      <c r="N3489" t="s">
        <v>8274</v>
      </c>
      <c r="O3489">
        <f>ROUND(E3489/D3489*100,0)</f>
        <v>109</v>
      </c>
      <c r="P3489">
        <f>IFERROR(ROUND(E3489/L3489,2),0)</f>
        <v>99.16</v>
      </c>
      <c r="Q3489" s="10" t="s">
        <v>8323</v>
      </c>
      <c r="R3489" t="s">
        <v>8324</v>
      </c>
      <c r="S3489" s="15">
        <f>(((I3489/60)/60)/24)+DATE(1970,1,1)</f>
        <v>42476</v>
      </c>
    </row>
    <row r="3490" spans="1:19" ht="45" x14ac:dyDescent="0.25">
      <c r="A3490">
        <v>1529</v>
      </c>
      <c r="B3490" s="3" t="s">
        <v>1530</v>
      </c>
      <c r="C3490" s="3" t="s">
        <v>5639</v>
      </c>
      <c r="D3490" s="6">
        <v>19000</v>
      </c>
      <c r="E3490" s="8">
        <v>19129</v>
      </c>
      <c r="F3490" t="s">
        <v>8218</v>
      </c>
      <c r="G3490" t="s">
        <v>8223</v>
      </c>
      <c r="H3490" t="s">
        <v>8245</v>
      </c>
      <c r="I3490">
        <v>1426773920</v>
      </c>
      <c r="J3490">
        <v>1424185520</v>
      </c>
      <c r="K3490" t="b">
        <v>1</v>
      </c>
      <c r="L3490">
        <v>141</v>
      </c>
      <c r="M3490" t="b">
        <v>1</v>
      </c>
      <c r="N3490" t="s">
        <v>8283</v>
      </c>
      <c r="O3490">
        <f>ROUND(E3490/D3490*100,0)</f>
        <v>101</v>
      </c>
      <c r="P3490">
        <f>IFERROR(ROUND(E3490/L3490,2),0)</f>
        <v>135.66999999999999</v>
      </c>
      <c r="Q3490" s="10" t="s">
        <v>8336</v>
      </c>
      <c r="R3490" t="s">
        <v>8337</v>
      </c>
      <c r="S3490" s="15">
        <f>(((I3490/60)/60)/24)+DATE(1970,1,1)</f>
        <v>42082.587037037039</v>
      </c>
    </row>
    <row r="3491" spans="1:19" ht="60" x14ac:dyDescent="0.25">
      <c r="A3491">
        <v>1963</v>
      </c>
      <c r="B3491" s="3" t="s">
        <v>1964</v>
      </c>
      <c r="C3491" s="3" t="s">
        <v>6073</v>
      </c>
      <c r="D3491" s="6">
        <v>19000</v>
      </c>
      <c r="E3491" s="8">
        <v>24108</v>
      </c>
      <c r="F3491" t="s">
        <v>8218</v>
      </c>
      <c r="G3491" t="s">
        <v>8224</v>
      </c>
      <c r="H3491" t="s">
        <v>8246</v>
      </c>
      <c r="I3491">
        <v>1410862734</v>
      </c>
      <c r="J3491">
        <v>1407838734</v>
      </c>
      <c r="K3491" t="b">
        <v>1</v>
      </c>
      <c r="L3491">
        <v>205</v>
      </c>
      <c r="M3491" t="b">
        <v>1</v>
      </c>
      <c r="N3491" t="s">
        <v>8293</v>
      </c>
      <c r="O3491">
        <f>ROUND(E3491/D3491*100,0)</f>
        <v>127</v>
      </c>
      <c r="P3491">
        <f>IFERROR(ROUND(E3491/L3491,2),0)</f>
        <v>117.6</v>
      </c>
      <c r="Q3491" s="10" t="s">
        <v>8317</v>
      </c>
      <c r="R3491" t="s">
        <v>8347</v>
      </c>
      <c r="S3491" s="15">
        <f>(((I3491/60)/60)/24)+DATE(1970,1,1)</f>
        <v>41898.429791666669</v>
      </c>
    </row>
    <row r="3492" spans="1:19" ht="45" x14ac:dyDescent="0.25">
      <c r="A3492">
        <v>2190</v>
      </c>
      <c r="B3492" s="3" t="s">
        <v>2191</v>
      </c>
      <c r="C3492" s="3" t="s">
        <v>6300</v>
      </c>
      <c r="D3492" s="6">
        <v>19000</v>
      </c>
      <c r="E3492" s="8">
        <v>35076</v>
      </c>
      <c r="F3492" t="s">
        <v>8218</v>
      </c>
      <c r="G3492" t="s">
        <v>8223</v>
      </c>
      <c r="H3492" t="s">
        <v>8245</v>
      </c>
      <c r="I3492">
        <v>1458716340</v>
      </c>
      <c r="J3492">
        <v>1455721204</v>
      </c>
      <c r="K3492" t="b">
        <v>0</v>
      </c>
      <c r="L3492">
        <v>537</v>
      </c>
      <c r="M3492" t="b">
        <v>1</v>
      </c>
      <c r="N3492" t="s">
        <v>8295</v>
      </c>
      <c r="O3492">
        <f>ROUND(E3492/D3492*100,0)</f>
        <v>185</v>
      </c>
      <c r="P3492">
        <f>IFERROR(ROUND(E3492/L3492,2),0)</f>
        <v>65.319999999999993</v>
      </c>
      <c r="Q3492" s="10" t="s">
        <v>8331</v>
      </c>
      <c r="R3492" t="s">
        <v>8349</v>
      </c>
      <c r="S3492" s="15">
        <f>(((I3492/60)/60)/24)+DATE(1970,1,1)</f>
        <v>42452.290972222225</v>
      </c>
    </row>
    <row r="3493" spans="1:19" ht="60" x14ac:dyDescent="0.25">
      <c r="A3493">
        <v>2223</v>
      </c>
      <c r="B3493" s="3" t="s">
        <v>2224</v>
      </c>
      <c r="C3493" s="3" t="s">
        <v>6333</v>
      </c>
      <c r="D3493" s="6">
        <v>19500</v>
      </c>
      <c r="E3493" s="8">
        <v>20631</v>
      </c>
      <c r="F3493" t="s">
        <v>8218</v>
      </c>
      <c r="G3493" t="s">
        <v>8228</v>
      </c>
      <c r="H3493" t="s">
        <v>8250</v>
      </c>
      <c r="I3493">
        <v>1435418568</v>
      </c>
      <c r="J3493">
        <v>1432826568</v>
      </c>
      <c r="K3493" t="b">
        <v>0</v>
      </c>
      <c r="L3493">
        <v>100</v>
      </c>
      <c r="M3493" t="b">
        <v>1</v>
      </c>
      <c r="N3493" t="s">
        <v>8295</v>
      </c>
      <c r="O3493">
        <f>ROUND(E3493/D3493*100,0)</f>
        <v>106</v>
      </c>
      <c r="P3493">
        <f>IFERROR(ROUND(E3493/L3493,2),0)</f>
        <v>206.31</v>
      </c>
      <c r="Q3493" s="10" t="s">
        <v>8331</v>
      </c>
      <c r="R3493" t="s">
        <v>8349</v>
      </c>
      <c r="S3493" s="15">
        <f>(((I3493/60)/60)/24)+DATE(1970,1,1)</f>
        <v>42182.640833333338</v>
      </c>
    </row>
    <row r="3494" spans="1:19" ht="45" x14ac:dyDescent="0.25">
      <c r="A3494">
        <v>1223</v>
      </c>
      <c r="B3494" s="3" t="s">
        <v>1224</v>
      </c>
      <c r="C3494" s="3" t="s">
        <v>5333</v>
      </c>
      <c r="D3494" s="6">
        <v>19800</v>
      </c>
      <c r="E3494" s="8">
        <v>22197</v>
      </c>
      <c r="F3494" t="s">
        <v>8218</v>
      </c>
      <c r="G3494" t="s">
        <v>8223</v>
      </c>
      <c r="H3494" t="s">
        <v>8245</v>
      </c>
      <c r="I3494">
        <v>1478754909</v>
      </c>
      <c r="J3494">
        <v>1476159309</v>
      </c>
      <c r="K3494" t="b">
        <v>0</v>
      </c>
      <c r="L3494">
        <v>191</v>
      </c>
      <c r="M3494" t="b">
        <v>1</v>
      </c>
      <c r="N3494" t="s">
        <v>8283</v>
      </c>
      <c r="O3494">
        <f>ROUND(E3494/D3494*100,0)</f>
        <v>112</v>
      </c>
      <c r="P3494">
        <f>IFERROR(ROUND(E3494/L3494,2),0)</f>
        <v>116.21</v>
      </c>
      <c r="Q3494" s="10" t="s">
        <v>8336</v>
      </c>
      <c r="R3494" t="s">
        <v>8337</v>
      </c>
      <c r="S3494" s="15">
        <f>(((I3494/60)/60)/24)+DATE(1970,1,1)</f>
        <v>42684.218854166669</v>
      </c>
    </row>
    <row r="3495" spans="1:19" ht="45" x14ac:dyDescent="0.25">
      <c r="A3495">
        <v>27</v>
      </c>
      <c r="B3495" s="3" t="s">
        <v>29</v>
      </c>
      <c r="C3495" s="3" t="s">
        <v>4138</v>
      </c>
      <c r="D3495" s="6">
        <v>20000</v>
      </c>
      <c r="E3495" s="8">
        <v>22345</v>
      </c>
      <c r="F3495" t="s">
        <v>8218</v>
      </c>
      <c r="G3495" t="s">
        <v>8227</v>
      </c>
      <c r="H3495" t="s">
        <v>8249</v>
      </c>
      <c r="I3495">
        <v>1416113833</v>
      </c>
      <c r="J3495">
        <v>1413518233</v>
      </c>
      <c r="K3495" t="b">
        <v>0</v>
      </c>
      <c r="L3495">
        <v>150</v>
      </c>
      <c r="M3495" t="b">
        <v>1</v>
      </c>
      <c r="N3495" t="s">
        <v>8263</v>
      </c>
      <c r="O3495">
        <f>ROUND(E3495/D3495*100,0)</f>
        <v>112</v>
      </c>
      <c r="P3495">
        <f>IFERROR(ROUND(E3495/L3495,2),0)</f>
        <v>148.97</v>
      </c>
      <c r="Q3495" s="10" t="s">
        <v>8308</v>
      </c>
      <c r="R3495" t="s">
        <v>8309</v>
      </c>
      <c r="S3495" s="15">
        <f>(((I3495/60)/60)/24)+DATE(1970,1,1)</f>
        <v>41959.206400462965</v>
      </c>
    </row>
    <row r="3496" spans="1:19" ht="60" x14ac:dyDescent="0.25">
      <c r="A3496">
        <v>59</v>
      </c>
      <c r="B3496" s="3" t="s">
        <v>61</v>
      </c>
      <c r="C3496" s="3" t="s">
        <v>4170</v>
      </c>
      <c r="D3496" s="6">
        <v>20000</v>
      </c>
      <c r="E3496" s="8">
        <v>20025.14</v>
      </c>
      <c r="F3496" t="s">
        <v>8218</v>
      </c>
      <c r="G3496" t="s">
        <v>8223</v>
      </c>
      <c r="H3496" t="s">
        <v>8245</v>
      </c>
      <c r="I3496">
        <v>1442264400</v>
      </c>
      <c r="J3496">
        <v>1439530776</v>
      </c>
      <c r="K3496" t="b">
        <v>0</v>
      </c>
      <c r="L3496">
        <v>33</v>
      </c>
      <c r="M3496" t="b">
        <v>1</v>
      </c>
      <c r="N3496" t="s">
        <v>8263</v>
      </c>
      <c r="O3496">
        <f>ROUND(E3496/D3496*100,0)</f>
        <v>100</v>
      </c>
      <c r="P3496">
        <f>IFERROR(ROUND(E3496/L3496,2),0)</f>
        <v>606.82000000000005</v>
      </c>
      <c r="Q3496" s="10" t="s">
        <v>8308</v>
      </c>
      <c r="R3496" t="s">
        <v>8309</v>
      </c>
      <c r="S3496" s="15">
        <f>(((I3496/60)/60)/24)+DATE(1970,1,1)</f>
        <v>42261.875</v>
      </c>
    </row>
    <row r="3497" spans="1:19" ht="45" x14ac:dyDescent="0.25">
      <c r="A3497">
        <v>261</v>
      </c>
      <c r="B3497" s="3" t="s">
        <v>262</v>
      </c>
      <c r="C3497" s="3" t="s">
        <v>4371</v>
      </c>
      <c r="D3497" s="6">
        <v>20000</v>
      </c>
      <c r="E3497" s="8">
        <v>21480</v>
      </c>
      <c r="F3497" t="s">
        <v>8218</v>
      </c>
      <c r="G3497" t="s">
        <v>8223</v>
      </c>
      <c r="H3497" t="s">
        <v>8245</v>
      </c>
      <c r="I3497">
        <v>1339080900</v>
      </c>
      <c r="J3497">
        <v>1334783704</v>
      </c>
      <c r="K3497" t="b">
        <v>1</v>
      </c>
      <c r="L3497">
        <v>220</v>
      </c>
      <c r="M3497" t="b">
        <v>1</v>
      </c>
      <c r="N3497" t="s">
        <v>8267</v>
      </c>
      <c r="O3497">
        <f>ROUND(E3497/D3497*100,0)</f>
        <v>107</v>
      </c>
      <c r="P3497">
        <f>IFERROR(ROUND(E3497/L3497,2),0)</f>
        <v>97.64</v>
      </c>
      <c r="Q3497" s="10" t="s">
        <v>8308</v>
      </c>
      <c r="R3497" t="s">
        <v>8313</v>
      </c>
      <c r="S3497" s="15">
        <f>(((I3497/60)/60)/24)+DATE(1970,1,1)</f>
        <v>41067.621527777781</v>
      </c>
    </row>
    <row r="3498" spans="1:19" ht="45" x14ac:dyDescent="0.25">
      <c r="A3498">
        <v>275</v>
      </c>
      <c r="B3498" s="3" t="s">
        <v>276</v>
      </c>
      <c r="C3498" s="3" t="s">
        <v>4385</v>
      </c>
      <c r="D3498" s="6">
        <v>20000</v>
      </c>
      <c r="E3498" s="8">
        <v>21679</v>
      </c>
      <c r="F3498" t="s">
        <v>8218</v>
      </c>
      <c r="G3498" t="s">
        <v>8223</v>
      </c>
      <c r="H3498" t="s">
        <v>8245</v>
      </c>
      <c r="I3498">
        <v>1352511966</v>
      </c>
      <c r="J3498">
        <v>1349916366</v>
      </c>
      <c r="K3498" t="b">
        <v>1</v>
      </c>
      <c r="L3498">
        <v>332</v>
      </c>
      <c r="M3498" t="b">
        <v>1</v>
      </c>
      <c r="N3498" t="s">
        <v>8267</v>
      </c>
      <c r="O3498">
        <f>ROUND(E3498/D3498*100,0)</f>
        <v>108</v>
      </c>
      <c r="P3498">
        <f>IFERROR(ROUND(E3498/L3498,2),0)</f>
        <v>65.3</v>
      </c>
      <c r="Q3498" s="10" t="s">
        <v>8308</v>
      </c>
      <c r="R3498" t="s">
        <v>8313</v>
      </c>
      <c r="S3498" s="15">
        <f>(((I3498/60)/60)/24)+DATE(1970,1,1)</f>
        <v>41223.073680555557</v>
      </c>
    </row>
    <row r="3499" spans="1:19" ht="60" x14ac:dyDescent="0.25">
      <c r="A3499">
        <v>297</v>
      </c>
      <c r="B3499" s="3" t="s">
        <v>298</v>
      </c>
      <c r="C3499" s="3" t="s">
        <v>4407</v>
      </c>
      <c r="D3499" s="6">
        <v>20000</v>
      </c>
      <c r="E3499" s="8">
        <v>20128</v>
      </c>
      <c r="F3499" t="s">
        <v>8218</v>
      </c>
      <c r="G3499" t="s">
        <v>8223</v>
      </c>
      <c r="H3499" t="s">
        <v>8245</v>
      </c>
      <c r="I3499">
        <v>1430452740</v>
      </c>
      <c r="J3499">
        <v>1427390901</v>
      </c>
      <c r="K3499" t="b">
        <v>1</v>
      </c>
      <c r="L3499">
        <v>142</v>
      </c>
      <c r="M3499" t="b">
        <v>1</v>
      </c>
      <c r="N3499" t="s">
        <v>8267</v>
      </c>
      <c r="O3499">
        <f>ROUND(E3499/D3499*100,0)</f>
        <v>101</v>
      </c>
      <c r="P3499">
        <f>IFERROR(ROUND(E3499/L3499,2),0)</f>
        <v>141.75</v>
      </c>
      <c r="Q3499" s="10" t="s">
        <v>8308</v>
      </c>
      <c r="R3499" t="s">
        <v>8313</v>
      </c>
      <c r="S3499" s="15">
        <f>(((I3499/60)/60)/24)+DATE(1970,1,1)</f>
        <v>42125.165972222225</v>
      </c>
    </row>
    <row r="3500" spans="1:19" ht="45" x14ac:dyDescent="0.25">
      <c r="A3500">
        <v>311</v>
      </c>
      <c r="B3500" s="3" t="s">
        <v>312</v>
      </c>
      <c r="C3500" s="3" t="s">
        <v>4421</v>
      </c>
      <c r="D3500" s="6">
        <v>20000</v>
      </c>
      <c r="E3500" s="8">
        <v>20820.330000000002</v>
      </c>
      <c r="F3500" t="s">
        <v>8218</v>
      </c>
      <c r="G3500" t="s">
        <v>8223</v>
      </c>
      <c r="H3500" t="s">
        <v>8245</v>
      </c>
      <c r="I3500">
        <v>1325404740</v>
      </c>
      <c r="J3500">
        <v>1321852592</v>
      </c>
      <c r="K3500" t="b">
        <v>1</v>
      </c>
      <c r="L3500">
        <v>150</v>
      </c>
      <c r="M3500" t="b">
        <v>1</v>
      </c>
      <c r="N3500" t="s">
        <v>8267</v>
      </c>
      <c r="O3500">
        <f>ROUND(E3500/D3500*100,0)</f>
        <v>104</v>
      </c>
      <c r="P3500">
        <f>IFERROR(ROUND(E3500/L3500,2),0)</f>
        <v>138.80000000000001</v>
      </c>
      <c r="Q3500" s="10" t="s">
        <v>8308</v>
      </c>
      <c r="R3500" t="s">
        <v>8313</v>
      </c>
      <c r="S3500" s="15">
        <f>(((I3500/60)/60)/24)+DATE(1970,1,1)</f>
        <v>40909.332638888889</v>
      </c>
    </row>
    <row r="3501" spans="1:19" ht="60" x14ac:dyDescent="0.25">
      <c r="A3501">
        <v>320</v>
      </c>
      <c r="B3501" s="3" t="s">
        <v>321</v>
      </c>
      <c r="C3501" s="3" t="s">
        <v>4430</v>
      </c>
      <c r="D3501" s="6">
        <v>20000</v>
      </c>
      <c r="E3501" s="8">
        <v>21316</v>
      </c>
      <c r="F3501" t="s">
        <v>8218</v>
      </c>
      <c r="G3501" t="s">
        <v>8224</v>
      </c>
      <c r="H3501" t="s">
        <v>8246</v>
      </c>
      <c r="I3501">
        <v>1450825200</v>
      </c>
      <c r="J3501">
        <v>1448284433</v>
      </c>
      <c r="K3501" t="b">
        <v>1</v>
      </c>
      <c r="L3501">
        <v>158</v>
      </c>
      <c r="M3501" t="b">
        <v>1</v>
      </c>
      <c r="N3501" t="s">
        <v>8267</v>
      </c>
      <c r="O3501">
        <f>ROUND(E3501/D3501*100,0)</f>
        <v>107</v>
      </c>
      <c r="P3501">
        <f>IFERROR(ROUND(E3501/L3501,2),0)</f>
        <v>134.91</v>
      </c>
      <c r="Q3501" s="10" t="s">
        <v>8308</v>
      </c>
      <c r="R3501" t="s">
        <v>8313</v>
      </c>
      <c r="S3501" s="15">
        <f>(((I3501/60)/60)/24)+DATE(1970,1,1)</f>
        <v>42360.958333333328</v>
      </c>
    </row>
    <row r="3502" spans="1:19" ht="60" x14ac:dyDescent="0.25">
      <c r="A3502">
        <v>384</v>
      </c>
      <c r="B3502" s="3" t="s">
        <v>385</v>
      </c>
      <c r="C3502" s="3" t="s">
        <v>4494</v>
      </c>
      <c r="D3502" s="6">
        <v>20000</v>
      </c>
      <c r="E3502" s="8">
        <v>22421</v>
      </c>
      <c r="F3502" t="s">
        <v>8218</v>
      </c>
      <c r="G3502" t="s">
        <v>8223</v>
      </c>
      <c r="H3502" t="s">
        <v>8245</v>
      </c>
      <c r="I3502">
        <v>1420569947</v>
      </c>
      <c r="J3502">
        <v>1417977947</v>
      </c>
      <c r="K3502" t="b">
        <v>0</v>
      </c>
      <c r="L3502">
        <v>383</v>
      </c>
      <c r="M3502" t="b">
        <v>1</v>
      </c>
      <c r="N3502" t="s">
        <v>8267</v>
      </c>
      <c r="O3502">
        <f>ROUND(E3502/D3502*100,0)</f>
        <v>112</v>
      </c>
      <c r="P3502">
        <f>IFERROR(ROUND(E3502/L3502,2),0)</f>
        <v>58.54</v>
      </c>
      <c r="Q3502" s="10" t="s">
        <v>8308</v>
      </c>
      <c r="R3502" t="s">
        <v>8313</v>
      </c>
      <c r="S3502" s="15">
        <f>(((I3502/60)/60)/24)+DATE(1970,1,1)</f>
        <v>42010.781793981485</v>
      </c>
    </row>
    <row r="3503" spans="1:19" ht="45" x14ac:dyDescent="0.25">
      <c r="A3503">
        <v>391</v>
      </c>
      <c r="B3503" s="3" t="s">
        <v>392</v>
      </c>
      <c r="C3503" s="3" t="s">
        <v>4501</v>
      </c>
      <c r="D3503" s="6">
        <v>20000</v>
      </c>
      <c r="E3503" s="8">
        <v>20122</v>
      </c>
      <c r="F3503" t="s">
        <v>8218</v>
      </c>
      <c r="G3503" t="s">
        <v>8223</v>
      </c>
      <c r="H3503" t="s">
        <v>8245</v>
      </c>
      <c r="I3503">
        <v>1324169940</v>
      </c>
      <c r="J3503">
        <v>1321578051</v>
      </c>
      <c r="K3503" t="b">
        <v>0</v>
      </c>
      <c r="L3503">
        <v>193</v>
      </c>
      <c r="M3503" t="b">
        <v>1</v>
      </c>
      <c r="N3503" t="s">
        <v>8267</v>
      </c>
      <c r="O3503">
        <f>ROUND(E3503/D3503*100,0)</f>
        <v>101</v>
      </c>
      <c r="P3503">
        <f>IFERROR(ROUND(E3503/L3503,2),0)</f>
        <v>104.26</v>
      </c>
      <c r="Q3503" s="10" t="s">
        <v>8308</v>
      </c>
      <c r="R3503" t="s">
        <v>8313</v>
      </c>
      <c r="S3503" s="15">
        <f>(((I3503/60)/60)/24)+DATE(1970,1,1)</f>
        <v>40895.040972222225</v>
      </c>
    </row>
    <row r="3504" spans="1:19" ht="60" x14ac:dyDescent="0.25">
      <c r="A3504">
        <v>399</v>
      </c>
      <c r="B3504" s="3" t="s">
        <v>400</v>
      </c>
      <c r="C3504" s="3" t="s">
        <v>4509</v>
      </c>
      <c r="D3504" s="6">
        <v>20000</v>
      </c>
      <c r="E3504" s="8">
        <v>21361</v>
      </c>
      <c r="F3504" t="s">
        <v>8218</v>
      </c>
      <c r="G3504" t="s">
        <v>8224</v>
      </c>
      <c r="H3504" t="s">
        <v>8246</v>
      </c>
      <c r="I3504">
        <v>1481716800</v>
      </c>
      <c r="J3504">
        <v>1479070867</v>
      </c>
      <c r="K3504" t="b">
        <v>0</v>
      </c>
      <c r="L3504">
        <v>95</v>
      </c>
      <c r="M3504" t="b">
        <v>1</v>
      </c>
      <c r="N3504" t="s">
        <v>8267</v>
      </c>
      <c r="O3504">
        <f>ROUND(E3504/D3504*100,0)</f>
        <v>107</v>
      </c>
      <c r="P3504">
        <f>IFERROR(ROUND(E3504/L3504,2),0)</f>
        <v>224.85</v>
      </c>
      <c r="Q3504" s="10" t="s">
        <v>8308</v>
      </c>
      <c r="R3504" t="s">
        <v>8313</v>
      </c>
      <c r="S3504" s="15">
        <f>(((I3504/60)/60)/24)+DATE(1970,1,1)</f>
        <v>42718.5</v>
      </c>
    </row>
    <row r="3505" spans="1:19" ht="60" x14ac:dyDescent="0.25">
      <c r="A3505">
        <v>642</v>
      </c>
      <c r="B3505" s="3" t="s">
        <v>643</v>
      </c>
      <c r="C3505" s="3" t="s">
        <v>4752</v>
      </c>
      <c r="D3505" s="6">
        <v>20000</v>
      </c>
      <c r="E3505" s="8">
        <v>292097</v>
      </c>
      <c r="F3505" t="s">
        <v>8218</v>
      </c>
      <c r="G3505" t="s">
        <v>8235</v>
      </c>
      <c r="H3505" t="s">
        <v>8248</v>
      </c>
      <c r="I3505">
        <v>1439998674</v>
      </c>
      <c r="J3505">
        <v>1436888274</v>
      </c>
      <c r="K3505" t="b">
        <v>0</v>
      </c>
      <c r="L3505">
        <v>2174</v>
      </c>
      <c r="M3505" t="b">
        <v>1</v>
      </c>
      <c r="N3505" t="s">
        <v>8271</v>
      </c>
      <c r="O3505">
        <f>ROUND(E3505/D3505*100,0)</f>
        <v>1460</v>
      </c>
      <c r="P3505">
        <f>IFERROR(ROUND(E3505/L3505,2),0)</f>
        <v>134.36000000000001</v>
      </c>
      <c r="Q3505" s="10" t="s">
        <v>8317</v>
      </c>
      <c r="R3505" t="s">
        <v>8319</v>
      </c>
      <c r="S3505" s="15">
        <f>(((I3505/60)/60)/24)+DATE(1970,1,1)</f>
        <v>42235.651319444441</v>
      </c>
    </row>
    <row r="3506" spans="1:19" ht="45" x14ac:dyDescent="0.25">
      <c r="A3506">
        <v>725</v>
      </c>
      <c r="B3506" s="3" t="s">
        <v>726</v>
      </c>
      <c r="C3506" s="3" t="s">
        <v>4835</v>
      </c>
      <c r="D3506" s="6">
        <v>20000</v>
      </c>
      <c r="E3506" s="8">
        <v>20070</v>
      </c>
      <c r="F3506" t="s">
        <v>8218</v>
      </c>
      <c r="G3506" t="s">
        <v>8223</v>
      </c>
      <c r="H3506" t="s">
        <v>8245</v>
      </c>
      <c r="I3506">
        <v>1450018912</v>
      </c>
      <c r="J3506">
        <v>1447426912</v>
      </c>
      <c r="K3506" t="b">
        <v>0</v>
      </c>
      <c r="L3506">
        <v>140</v>
      </c>
      <c r="M3506" t="b">
        <v>1</v>
      </c>
      <c r="N3506" t="s">
        <v>8272</v>
      </c>
      <c r="O3506">
        <f>ROUND(E3506/D3506*100,0)</f>
        <v>100</v>
      </c>
      <c r="P3506">
        <f>IFERROR(ROUND(E3506/L3506,2),0)</f>
        <v>143.36000000000001</v>
      </c>
      <c r="Q3506" s="10" t="s">
        <v>8320</v>
      </c>
      <c r="R3506" t="s">
        <v>8321</v>
      </c>
      <c r="S3506" s="15">
        <f>(((I3506/60)/60)/24)+DATE(1970,1,1)</f>
        <v>42351.626296296294</v>
      </c>
    </row>
    <row r="3507" spans="1:19" ht="30" x14ac:dyDescent="0.25">
      <c r="A3507">
        <v>730</v>
      </c>
      <c r="B3507" s="3" t="s">
        <v>731</v>
      </c>
      <c r="C3507" s="3" t="s">
        <v>4840</v>
      </c>
      <c r="D3507" s="6">
        <v>20000</v>
      </c>
      <c r="E3507" s="8">
        <v>26438</v>
      </c>
      <c r="F3507" t="s">
        <v>8218</v>
      </c>
      <c r="G3507" t="s">
        <v>8223</v>
      </c>
      <c r="H3507" t="s">
        <v>8245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8272</v>
      </c>
      <c r="O3507">
        <f>ROUND(E3507/D3507*100,0)</f>
        <v>132</v>
      </c>
      <c r="P3507">
        <f>IFERROR(ROUND(E3507/L3507,2),0)</f>
        <v>99.77</v>
      </c>
      <c r="Q3507" s="10" t="s">
        <v>8320</v>
      </c>
      <c r="R3507" t="s">
        <v>8321</v>
      </c>
      <c r="S3507" s="15">
        <f>(((I3507/60)/60)/24)+DATE(1970,1,1)</f>
        <v>40884.745266203703</v>
      </c>
    </row>
    <row r="3508" spans="1:19" ht="45" x14ac:dyDescent="0.25">
      <c r="A3508">
        <v>1024</v>
      </c>
      <c r="B3508" s="3" t="s">
        <v>1025</v>
      </c>
      <c r="C3508" s="3" t="s">
        <v>5134</v>
      </c>
      <c r="D3508" s="6">
        <v>20000</v>
      </c>
      <c r="E3508" s="8">
        <v>23727.55</v>
      </c>
      <c r="F3508" t="s">
        <v>8218</v>
      </c>
      <c r="G3508" t="s">
        <v>8234</v>
      </c>
      <c r="H3508" t="s">
        <v>8254</v>
      </c>
      <c r="I3508">
        <v>1454248563</v>
      </c>
      <c r="J3508">
        <v>1451656563</v>
      </c>
      <c r="K3508" t="b">
        <v>1</v>
      </c>
      <c r="L3508">
        <v>61</v>
      </c>
      <c r="M3508" t="b">
        <v>1</v>
      </c>
      <c r="N3508" t="s">
        <v>8278</v>
      </c>
      <c r="O3508">
        <f>ROUND(E3508/D3508*100,0)</f>
        <v>119</v>
      </c>
      <c r="P3508">
        <f>IFERROR(ROUND(E3508/L3508,2),0)</f>
        <v>388.98</v>
      </c>
      <c r="Q3508" s="10" t="s">
        <v>8323</v>
      </c>
      <c r="R3508" t="s">
        <v>8328</v>
      </c>
      <c r="S3508" s="15">
        <f>(((I3508/60)/60)/24)+DATE(1970,1,1)</f>
        <v>42400.580590277779</v>
      </c>
    </row>
    <row r="3509" spans="1:19" ht="30" x14ac:dyDescent="0.25">
      <c r="A3509">
        <v>1210</v>
      </c>
      <c r="B3509" s="3" t="s">
        <v>1211</v>
      </c>
      <c r="C3509" s="3" t="s">
        <v>5320</v>
      </c>
      <c r="D3509" s="6">
        <v>20000</v>
      </c>
      <c r="E3509" s="8">
        <v>50863</v>
      </c>
      <c r="F3509" t="s">
        <v>8218</v>
      </c>
      <c r="G3509" t="s">
        <v>8234</v>
      </c>
      <c r="H3509" t="s">
        <v>8254</v>
      </c>
      <c r="I3509">
        <v>1433106000</v>
      </c>
      <c r="J3509">
        <v>1431124572</v>
      </c>
      <c r="K3509" t="b">
        <v>0</v>
      </c>
      <c r="L3509">
        <v>103</v>
      </c>
      <c r="M3509" t="b">
        <v>1</v>
      </c>
      <c r="N3509" t="s">
        <v>8283</v>
      </c>
      <c r="O3509">
        <f>ROUND(E3509/D3509*100,0)</f>
        <v>254</v>
      </c>
      <c r="P3509">
        <f>IFERROR(ROUND(E3509/L3509,2),0)</f>
        <v>493.82</v>
      </c>
      <c r="Q3509" s="10" t="s">
        <v>8336</v>
      </c>
      <c r="R3509" t="s">
        <v>8337</v>
      </c>
      <c r="S3509" s="15">
        <f>(((I3509/60)/60)/24)+DATE(1970,1,1)</f>
        <v>42155.875</v>
      </c>
    </row>
    <row r="3510" spans="1:19" ht="60" x14ac:dyDescent="0.25">
      <c r="A3510">
        <v>1297</v>
      </c>
      <c r="B3510" s="3" t="s">
        <v>1298</v>
      </c>
      <c r="C3510" s="3" t="s">
        <v>5407</v>
      </c>
      <c r="D3510" s="6">
        <v>20000</v>
      </c>
      <c r="E3510" s="8">
        <v>21905</v>
      </c>
      <c r="F3510" t="s">
        <v>8218</v>
      </c>
      <c r="G3510" t="s">
        <v>8223</v>
      </c>
      <c r="H3510" t="s">
        <v>8245</v>
      </c>
      <c r="I3510">
        <v>1462125358</v>
      </c>
      <c r="J3510">
        <v>1459533358</v>
      </c>
      <c r="K3510" t="b">
        <v>0</v>
      </c>
      <c r="L3510">
        <v>238</v>
      </c>
      <c r="M3510" t="b">
        <v>1</v>
      </c>
      <c r="N3510" t="s">
        <v>8269</v>
      </c>
      <c r="O3510">
        <f>ROUND(E3510/D3510*100,0)</f>
        <v>110</v>
      </c>
      <c r="P3510">
        <f>IFERROR(ROUND(E3510/L3510,2),0)</f>
        <v>92.04</v>
      </c>
      <c r="Q3510" s="10" t="s">
        <v>8315</v>
      </c>
      <c r="R3510" t="s">
        <v>8316</v>
      </c>
      <c r="S3510" s="15">
        <f>(((I3510/60)/60)/24)+DATE(1970,1,1)</f>
        <v>42491.747199074074</v>
      </c>
    </row>
    <row r="3511" spans="1:19" ht="45" x14ac:dyDescent="0.25">
      <c r="A3511">
        <v>1351</v>
      </c>
      <c r="B3511" s="3" t="s">
        <v>1352</v>
      </c>
      <c r="C3511" s="3" t="s">
        <v>5461</v>
      </c>
      <c r="D3511" s="6">
        <v>20000</v>
      </c>
      <c r="E3511" s="8">
        <v>20253</v>
      </c>
      <c r="F3511" t="s">
        <v>8218</v>
      </c>
      <c r="G3511" t="s">
        <v>8223</v>
      </c>
      <c r="H3511" t="s">
        <v>8245</v>
      </c>
      <c r="I3511">
        <v>1455299144</v>
      </c>
      <c r="J3511">
        <v>1452707144</v>
      </c>
      <c r="K3511" t="b">
        <v>0</v>
      </c>
      <c r="L3511">
        <v>120</v>
      </c>
      <c r="M3511" t="b">
        <v>1</v>
      </c>
      <c r="N3511" t="s">
        <v>8272</v>
      </c>
      <c r="O3511">
        <f>ROUND(E3511/D3511*100,0)</f>
        <v>101</v>
      </c>
      <c r="P3511">
        <f>IFERROR(ROUND(E3511/L3511,2),0)</f>
        <v>168.78</v>
      </c>
      <c r="Q3511" s="10" t="s">
        <v>8320</v>
      </c>
      <c r="R3511" t="s">
        <v>8321</v>
      </c>
      <c r="S3511" s="15">
        <f>(((I3511/60)/60)/24)+DATE(1970,1,1)</f>
        <v>42412.74009259259</v>
      </c>
    </row>
    <row r="3512" spans="1:19" ht="60" x14ac:dyDescent="0.25">
      <c r="A3512">
        <v>1539</v>
      </c>
      <c r="B3512" s="3" t="s">
        <v>1540</v>
      </c>
      <c r="C3512" s="3" t="s">
        <v>5649</v>
      </c>
      <c r="D3512" s="6">
        <v>20000</v>
      </c>
      <c r="E3512" s="8">
        <v>27197.22</v>
      </c>
      <c r="F3512" t="s">
        <v>8218</v>
      </c>
      <c r="G3512" t="s">
        <v>8223</v>
      </c>
      <c r="H3512" t="s">
        <v>8245</v>
      </c>
      <c r="I3512">
        <v>1483481019</v>
      </c>
      <c r="J3512">
        <v>1480629819</v>
      </c>
      <c r="K3512" t="b">
        <v>0</v>
      </c>
      <c r="L3512">
        <v>284</v>
      </c>
      <c r="M3512" t="b">
        <v>1</v>
      </c>
      <c r="N3512" t="s">
        <v>8283</v>
      </c>
      <c r="O3512">
        <f>ROUND(E3512/D3512*100,0)</f>
        <v>136</v>
      </c>
      <c r="P3512">
        <f>IFERROR(ROUND(E3512/L3512,2),0)</f>
        <v>95.76</v>
      </c>
      <c r="Q3512" s="10" t="s">
        <v>8336</v>
      </c>
      <c r="R3512" t="s">
        <v>8337</v>
      </c>
      <c r="S3512" s="15">
        <f>(((I3512/60)/60)/24)+DATE(1970,1,1)</f>
        <v>42738.919201388882</v>
      </c>
    </row>
    <row r="3513" spans="1:19" ht="60" x14ac:dyDescent="0.25">
      <c r="A3513">
        <v>1828</v>
      </c>
      <c r="B3513" s="3" t="s">
        <v>1829</v>
      </c>
      <c r="C3513" s="3" t="s">
        <v>5938</v>
      </c>
      <c r="D3513" s="6">
        <v>20000</v>
      </c>
      <c r="E3513" s="8">
        <v>20032</v>
      </c>
      <c r="F3513" t="s">
        <v>8218</v>
      </c>
      <c r="G3513" t="s">
        <v>8223</v>
      </c>
      <c r="H3513" t="s">
        <v>8245</v>
      </c>
      <c r="I3513">
        <v>1399672800</v>
      </c>
      <c r="J3513">
        <v>1396906530</v>
      </c>
      <c r="K3513" t="b">
        <v>0</v>
      </c>
      <c r="L3513">
        <v>48</v>
      </c>
      <c r="M3513" t="b">
        <v>1</v>
      </c>
      <c r="N3513" t="s">
        <v>8274</v>
      </c>
      <c r="O3513">
        <f>ROUND(E3513/D3513*100,0)</f>
        <v>100</v>
      </c>
      <c r="P3513">
        <f>IFERROR(ROUND(E3513/L3513,2),0)</f>
        <v>417.33</v>
      </c>
      <c r="Q3513" s="10" t="s">
        <v>8323</v>
      </c>
      <c r="R3513" t="s">
        <v>8324</v>
      </c>
      <c r="S3513" s="15">
        <f>(((I3513/60)/60)/24)+DATE(1970,1,1)</f>
        <v>41768.916666666664</v>
      </c>
    </row>
    <row r="3514" spans="1:19" ht="60" x14ac:dyDescent="0.25">
      <c r="A3514">
        <v>1967</v>
      </c>
      <c r="B3514" s="3" t="s">
        <v>1968</v>
      </c>
      <c r="C3514" s="3" t="s">
        <v>6077</v>
      </c>
      <c r="D3514" s="6">
        <v>20000</v>
      </c>
      <c r="E3514" s="8">
        <v>74026</v>
      </c>
      <c r="F3514" t="s">
        <v>8218</v>
      </c>
      <c r="G3514" t="s">
        <v>8223</v>
      </c>
      <c r="H3514" t="s">
        <v>8245</v>
      </c>
      <c r="I3514">
        <v>1398959729</v>
      </c>
      <c r="J3514">
        <v>1396367729</v>
      </c>
      <c r="K3514" t="b">
        <v>1</v>
      </c>
      <c r="L3514">
        <v>405</v>
      </c>
      <c r="M3514" t="b">
        <v>1</v>
      </c>
      <c r="N3514" t="s">
        <v>8293</v>
      </c>
      <c r="O3514">
        <f>ROUND(E3514/D3514*100,0)</f>
        <v>370</v>
      </c>
      <c r="P3514">
        <f>IFERROR(ROUND(E3514/L3514,2),0)</f>
        <v>182.78</v>
      </c>
      <c r="Q3514" s="10" t="s">
        <v>8317</v>
      </c>
      <c r="R3514" t="s">
        <v>8347</v>
      </c>
      <c r="S3514" s="15">
        <f>(((I3514/60)/60)/24)+DATE(1970,1,1)</f>
        <v>41760.663530092592</v>
      </c>
    </row>
    <row r="3515" spans="1:19" ht="60" x14ac:dyDescent="0.25">
      <c r="A3515">
        <v>1969</v>
      </c>
      <c r="B3515" s="3" t="s">
        <v>1970</v>
      </c>
      <c r="C3515" s="3" t="s">
        <v>6079</v>
      </c>
      <c r="D3515" s="6">
        <v>20000</v>
      </c>
      <c r="E3515" s="8">
        <v>115816</v>
      </c>
      <c r="F3515" t="s">
        <v>8218</v>
      </c>
      <c r="G3515" t="s">
        <v>8224</v>
      </c>
      <c r="H3515" t="s">
        <v>8246</v>
      </c>
      <c r="I3515">
        <v>1470423668</v>
      </c>
      <c r="J3515">
        <v>1467831668</v>
      </c>
      <c r="K3515" t="b">
        <v>1</v>
      </c>
      <c r="L3515">
        <v>1887</v>
      </c>
      <c r="M3515" t="b">
        <v>1</v>
      </c>
      <c r="N3515" t="s">
        <v>8293</v>
      </c>
      <c r="O3515">
        <f>ROUND(E3515/D3515*100,0)</f>
        <v>579</v>
      </c>
      <c r="P3515">
        <f>IFERROR(ROUND(E3515/L3515,2),0)</f>
        <v>61.38</v>
      </c>
      <c r="Q3515" s="10" t="s">
        <v>8317</v>
      </c>
      <c r="R3515" t="s">
        <v>8347</v>
      </c>
      <c r="S3515" s="15">
        <f>(((I3515/60)/60)/24)+DATE(1970,1,1)</f>
        <v>42587.792453703703</v>
      </c>
    </row>
    <row r="3516" spans="1:19" ht="60" x14ac:dyDescent="0.25">
      <c r="A3516">
        <v>1974</v>
      </c>
      <c r="B3516" s="3" t="s">
        <v>1975</v>
      </c>
      <c r="C3516" s="3" t="s">
        <v>6084</v>
      </c>
      <c r="D3516" s="6">
        <v>20000</v>
      </c>
      <c r="E3516" s="8">
        <v>75099.199999999997</v>
      </c>
      <c r="F3516" t="s">
        <v>8218</v>
      </c>
      <c r="G3516" t="s">
        <v>8224</v>
      </c>
      <c r="H3516" t="s">
        <v>8246</v>
      </c>
      <c r="I3516">
        <v>1376899269</v>
      </c>
      <c r="J3516">
        <v>1371715269</v>
      </c>
      <c r="K3516" t="b">
        <v>1</v>
      </c>
      <c r="L3516">
        <v>402</v>
      </c>
      <c r="M3516" t="b">
        <v>1</v>
      </c>
      <c r="N3516" t="s">
        <v>8293</v>
      </c>
      <c r="O3516">
        <f>ROUND(E3516/D3516*100,0)</f>
        <v>375</v>
      </c>
      <c r="P3516">
        <f>IFERROR(ROUND(E3516/L3516,2),0)</f>
        <v>186.81</v>
      </c>
      <c r="Q3516" s="10" t="s">
        <v>8317</v>
      </c>
      <c r="R3516" t="s">
        <v>8347</v>
      </c>
      <c r="S3516" s="15">
        <f>(((I3516/60)/60)/24)+DATE(1970,1,1)</f>
        <v>41505.334131944444</v>
      </c>
    </row>
    <row r="3517" spans="1:19" ht="60" x14ac:dyDescent="0.25">
      <c r="A3517">
        <v>2071</v>
      </c>
      <c r="B3517" s="3" t="s">
        <v>2072</v>
      </c>
      <c r="C3517" s="3" t="s">
        <v>6181</v>
      </c>
      <c r="D3517" s="6">
        <v>20000</v>
      </c>
      <c r="E3517" s="8">
        <v>56146</v>
      </c>
      <c r="F3517" t="s">
        <v>8218</v>
      </c>
      <c r="G3517" t="s">
        <v>8223</v>
      </c>
      <c r="H3517" t="s">
        <v>8245</v>
      </c>
      <c r="I3517">
        <v>1475390484</v>
      </c>
      <c r="J3517">
        <v>1471502484</v>
      </c>
      <c r="K3517" t="b">
        <v>0</v>
      </c>
      <c r="L3517">
        <v>278</v>
      </c>
      <c r="M3517" t="b">
        <v>1</v>
      </c>
      <c r="N3517" t="s">
        <v>8293</v>
      </c>
      <c r="O3517">
        <f>ROUND(E3517/D3517*100,0)</f>
        <v>281</v>
      </c>
      <c r="P3517">
        <f>IFERROR(ROUND(E3517/L3517,2),0)</f>
        <v>201.96</v>
      </c>
      <c r="Q3517" s="10" t="s">
        <v>8317</v>
      </c>
      <c r="R3517" t="s">
        <v>8347</v>
      </c>
      <c r="S3517" s="15">
        <f>(((I3517/60)/60)/24)+DATE(1970,1,1)</f>
        <v>42645.278749999998</v>
      </c>
    </row>
    <row r="3518" spans="1:19" ht="45" x14ac:dyDescent="0.25">
      <c r="A3518">
        <v>2078</v>
      </c>
      <c r="B3518" s="3" t="s">
        <v>2079</v>
      </c>
      <c r="C3518" s="3" t="s">
        <v>6188</v>
      </c>
      <c r="D3518" s="6">
        <v>20000</v>
      </c>
      <c r="E3518" s="8">
        <v>26241</v>
      </c>
      <c r="F3518" t="s">
        <v>8218</v>
      </c>
      <c r="G3518" t="s">
        <v>8226</v>
      </c>
      <c r="H3518" t="s">
        <v>8248</v>
      </c>
      <c r="I3518">
        <v>1482085857</v>
      </c>
      <c r="J3518">
        <v>1479493857</v>
      </c>
      <c r="K3518" t="b">
        <v>0</v>
      </c>
      <c r="L3518">
        <v>48</v>
      </c>
      <c r="M3518" t="b">
        <v>1</v>
      </c>
      <c r="N3518" t="s">
        <v>8293</v>
      </c>
      <c r="O3518">
        <f>ROUND(E3518/D3518*100,0)</f>
        <v>131</v>
      </c>
      <c r="P3518">
        <f>IFERROR(ROUND(E3518/L3518,2),0)</f>
        <v>546.69000000000005</v>
      </c>
      <c r="Q3518" s="10" t="s">
        <v>8317</v>
      </c>
      <c r="R3518" t="s">
        <v>8347</v>
      </c>
      <c r="S3518" s="15">
        <f>(((I3518/60)/60)/24)+DATE(1970,1,1)</f>
        <v>42722.771493055552</v>
      </c>
    </row>
    <row r="3519" spans="1:19" ht="45" x14ac:dyDescent="0.25">
      <c r="A3519">
        <v>2186</v>
      </c>
      <c r="B3519" s="3" t="s">
        <v>2187</v>
      </c>
      <c r="C3519" s="3" t="s">
        <v>6296</v>
      </c>
      <c r="D3519" s="6">
        <v>20000</v>
      </c>
      <c r="E3519" s="8">
        <v>21935</v>
      </c>
      <c r="F3519" t="s">
        <v>8218</v>
      </c>
      <c r="G3519" t="s">
        <v>8223</v>
      </c>
      <c r="H3519" t="s">
        <v>8245</v>
      </c>
      <c r="I3519">
        <v>1473213600</v>
      </c>
      <c r="J3519">
        <v>1470062743</v>
      </c>
      <c r="K3519" t="b">
        <v>0</v>
      </c>
      <c r="L3519">
        <v>392</v>
      </c>
      <c r="M3519" t="b">
        <v>1</v>
      </c>
      <c r="N3519" t="s">
        <v>8295</v>
      </c>
      <c r="O3519">
        <f>ROUND(E3519/D3519*100,0)</f>
        <v>110</v>
      </c>
      <c r="P3519">
        <f>IFERROR(ROUND(E3519/L3519,2),0)</f>
        <v>55.96</v>
      </c>
      <c r="Q3519" s="10" t="s">
        <v>8331</v>
      </c>
      <c r="R3519" t="s">
        <v>8349</v>
      </c>
      <c r="S3519" s="15">
        <f>(((I3519/60)/60)/24)+DATE(1970,1,1)</f>
        <v>42620.083333333328</v>
      </c>
    </row>
    <row r="3520" spans="1:19" ht="60" x14ac:dyDescent="0.25">
      <c r="A3520">
        <v>2187</v>
      </c>
      <c r="B3520" s="3" t="s">
        <v>2188</v>
      </c>
      <c r="C3520" s="3" t="s">
        <v>6297</v>
      </c>
      <c r="D3520" s="6">
        <v>20000</v>
      </c>
      <c r="E3520" s="8">
        <v>202928.5</v>
      </c>
      <c r="F3520" t="s">
        <v>8218</v>
      </c>
      <c r="G3520" t="s">
        <v>8223</v>
      </c>
      <c r="H3520" t="s">
        <v>8245</v>
      </c>
      <c r="I3520">
        <v>1428033540</v>
      </c>
      <c r="J3520">
        <v>1425531666</v>
      </c>
      <c r="K3520" t="b">
        <v>1</v>
      </c>
      <c r="L3520">
        <v>3562</v>
      </c>
      <c r="M3520" t="b">
        <v>1</v>
      </c>
      <c r="N3520" t="s">
        <v>8295</v>
      </c>
      <c r="O3520">
        <f>ROUND(E3520/D3520*100,0)</f>
        <v>1015</v>
      </c>
      <c r="P3520">
        <f>IFERROR(ROUND(E3520/L3520,2),0)</f>
        <v>56.97</v>
      </c>
      <c r="Q3520" s="10" t="s">
        <v>8331</v>
      </c>
      <c r="R3520" t="s">
        <v>8349</v>
      </c>
      <c r="S3520" s="15">
        <f>(((I3520/60)/60)/24)+DATE(1970,1,1)</f>
        <v>42097.165972222225</v>
      </c>
    </row>
    <row r="3521" spans="1:19" ht="60" x14ac:dyDescent="0.25">
      <c r="A3521">
        <v>2267</v>
      </c>
      <c r="B3521" s="3" t="s">
        <v>2268</v>
      </c>
      <c r="C3521" s="3" t="s">
        <v>6377</v>
      </c>
      <c r="D3521" s="6">
        <v>20000</v>
      </c>
      <c r="E3521" s="8">
        <v>76105</v>
      </c>
      <c r="F3521" t="s">
        <v>8218</v>
      </c>
      <c r="G3521" t="s">
        <v>8223</v>
      </c>
      <c r="H3521" t="s">
        <v>8245</v>
      </c>
      <c r="I3521">
        <v>1419123600</v>
      </c>
      <c r="J3521">
        <v>1416945297</v>
      </c>
      <c r="K3521" t="b">
        <v>0</v>
      </c>
      <c r="L3521">
        <v>404</v>
      </c>
      <c r="M3521" t="b">
        <v>1</v>
      </c>
      <c r="N3521" t="s">
        <v>8295</v>
      </c>
      <c r="O3521">
        <f>ROUND(E3521/D3521*100,0)</f>
        <v>381</v>
      </c>
      <c r="P3521">
        <f>IFERROR(ROUND(E3521/L3521,2),0)</f>
        <v>188.38</v>
      </c>
      <c r="Q3521" s="10" t="s">
        <v>8331</v>
      </c>
      <c r="R3521" t="s">
        <v>8349</v>
      </c>
      <c r="S3521" s="15">
        <f>(((I3521/60)/60)/24)+DATE(1970,1,1)</f>
        <v>41994.041666666672</v>
      </c>
    </row>
    <row r="3522" spans="1:19" ht="60" x14ac:dyDescent="0.25">
      <c r="A3522">
        <v>2271</v>
      </c>
      <c r="B3522" s="3" t="s">
        <v>2272</v>
      </c>
      <c r="C3522" s="3" t="s">
        <v>6381</v>
      </c>
      <c r="D3522" s="6">
        <v>20000</v>
      </c>
      <c r="E3522" s="8">
        <v>56618</v>
      </c>
      <c r="F3522" t="s">
        <v>8218</v>
      </c>
      <c r="G3522" t="s">
        <v>8223</v>
      </c>
      <c r="H3522" t="s">
        <v>8245</v>
      </c>
      <c r="I3522">
        <v>1481328004</v>
      </c>
      <c r="J3522">
        <v>1478736004</v>
      </c>
      <c r="K3522" t="b">
        <v>0</v>
      </c>
      <c r="L3522">
        <v>1328</v>
      </c>
      <c r="M3522" t="b">
        <v>1</v>
      </c>
      <c r="N3522" t="s">
        <v>8295</v>
      </c>
      <c r="O3522">
        <f>ROUND(E3522/D3522*100,0)</f>
        <v>283</v>
      </c>
      <c r="P3522">
        <f>IFERROR(ROUND(E3522/L3522,2),0)</f>
        <v>42.63</v>
      </c>
      <c r="Q3522" s="10" t="s">
        <v>8331</v>
      </c>
      <c r="R3522" t="s">
        <v>8349</v>
      </c>
      <c r="S3522" s="15">
        <f>(((I3522/60)/60)/24)+DATE(1970,1,1)</f>
        <v>42714.000046296293</v>
      </c>
    </row>
    <row r="3523" spans="1:19" ht="45" x14ac:dyDescent="0.25">
      <c r="A3523">
        <v>2336</v>
      </c>
      <c r="B3523" s="3" t="s">
        <v>2337</v>
      </c>
      <c r="C3523" s="3" t="s">
        <v>6446</v>
      </c>
      <c r="D3523" s="6">
        <v>20000</v>
      </c>
      <c r="E3523" s="8">
        <v>104146.51</v>
      </c>
      <c r="F3523" t="s">
        <v>8218</v>
      </c>
      <c r="G3523" t="s">
        <v>8223</v>
      </c>
      <c r="H3523" t="s">
        <v>8245</v>
      </c>
      <c r="I3523">
        <v>1394316695</v>
      </c>
      <c r="J3523">
        <v>1390860695</v>
      </c>
      <c r="K3523" t="b">
        <v>1</v>
      </c>
      <c r="L3523">
        <v>2165</v>
      </c>
      <c r="M3523" t="b">
        <v>1</v>
      </c>
      <c r="N3523" t="s">
        <v>8296</v>
      </c>
      <c r="O3523">
        <f>ROUND(E3523/D3523*100,0)</f>
        <v>521</v>
      </c>
      <c r="P3523">
        <f>IFERROR(ROUND(E3523/L3523,2),0)</f>
        <v>48.1</v>
      </c>
      <c r="Q3523" s="10" t="s">
        <v>8334</v>
      </c>
      <c r="R3523" t="s">
        <v>8350</v>
      </c>
      <c r="S3523" s="15">
        <f>(((I3523/60)/60)/24)+DATE(1970,1,1)</f>
        <v>41706.924710648149</v>
      </c>
    </row>
    <row r="3524" spans="1:19" ht="60" x14ac:dyDescent="0.25">
      <c r="A3524">
        <v>2443</v>
      </c>
      <c r="B3524" s="3" t="s">
        <v>2444</v>
      </c>
      <c r="C3524" s="3" t="s">
        <v>6553</v>
      </c>
      <c r="D3524" s="6">
        <v>20000</v>
      </c>
      <c r="E3524" s="8">
        <v>40502.99</v>
      </c>
      <c r="F3524" t="s">
        <v>8218</v>
      </c>
      <c r="G3524" t="s">
        <v>8223</v>
      </c>
      <c r="H3524" t="s">
        <v>8245</v>
      </c>
      <c r="I3524">
        <v>1408114822</v>
      </c>
      <c r="J3524">
        <v>1405522822</v>
      </c>
      <c r="K3524" t="b">
        <v>0</v>
      </c>
      <c r="L3524">
        <v>311</v>
      </c>
      <c r="M3524" t="b">
        <v>1</v>
      </c>
      <c r="N3524" t="s">
        <v>8296</v>
      </c>
      <c r="O3524">
        <f>ROUND(E3524/D3524*100,0)</f>
        <v>203</v>
      </c>
      <c r="P3524">
        <f>IFERROR(ROUND(E3524/L3524,2),0)</f>
        <v>130.22999999999999</v>
      </c>
      <c r="Q3524" s="10" t="s">
        <v>8334</v>
      </c>
      <c r="R3524" t="s">
        <v>8350</v>
      </c>
      <c r="S3524" s="15">
        <f>(((I3524/60)/60)/24)+DATE(1970,1,1)</f>
        <v>41866.625254629631</v>
      </c>
    </row>
    <row r="3525" spans="1:19" ht="60" x14ac:dyDescent="0.25">
      <c r="A3525">
        <v>2493</v>
      </c>
      <c r="B3525" s="3" t="s">
        <v>2493</v>
      </c>
      <c r="C3525" s="3" t="s">
        <v>6603</v>
      </c>
      <c r="D3525" s="6">
        <v>20000</v>
      </c>
      <c r="E3525" s="8">
        <v>25740</v>
      </c>
      <c r="F3525" t="s">
        <v>8218</v>
      </c>
      <c r="G3525" t="s">
        <v>8223</v>
      </c>
      <c r="H3525" t="s">
        <v>8245</v>
      </c>
      <c r="I3525">
        <v>1367208140</v>
      </c>
      <c r="J3525">
        <v>1363320140</v>
      </c>
      <c r="K3525" t="b">
        <v>0</v>
      </c>
      <c r="L3525">
        <v>259</v>
      </c>
      <c r="M3525" t="b">
        <v>1</v>
      </c>
      <c r="N3525" t="s">
        <v>8277</v>
      </c>
      <c r="O3525">
        <f>ROUND(E3525/D3525*100,0)</f>
        <v>129</v>
      </c>
      <c r="P3525">
        <f>IFERROR(ROUND(E3525/L3525,2),0)</f>
        <v>99.38</v>
      </c>
      <c r="Q3525" s="10" t="s">
        <v>8323</v>
      </c>
      <c r="R3525" t="s">
        <v>8327</v>
      </c>
      <c r="S3525" s="15">
        <f>(((I3525/60)/60)/24)+DATE(1970,1,1)</f>
        <v>41393.168287037035</v>
      </c>
    </row>
    <row r="3526" spans="1:19" ht="15.75" x14ac:dyDescent="0.25">
      <c r="A3526">
        <v>2535</v>
      </c>
      <c r="B3526" s="3" t="s">
        <v>2535</v>
      </c>
      <c r="C3526" s="3" t="s">
        <v>6645</v>
      </c>
      <c r="D3526" s="6">
        <v>20000</v>
      </c>
      <c r="E3526" s="8">
        <v>20755</v>
      </c>
      <c r="F3526" t="s">
        <v>8218</v>
      </c>
      <c r="G3526" t="s">
        <v>8223</v>
      </c>
      <c r="H3526" t="s">
        <v>8245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8298</v>
      </c>
      <c r="O3526">
        <f>ROUND(E3526/D3526*100,0)</f>
        <v>104</v>
      </c>
      <c r="P3526">
        <f>IFERROR(ROUND(E3526/L3526,2),0)</f>
        <v>266.08999999999997</v>
      </c>
      <c r="Q3526" s="10" t="s">
        <v>8323</v>
      </c>
      <c r="R3526" t="s">
        <v>8352</v>
      </c>
      <c r="S3526" s="15">
        <f>(((I3526/60)/60)/24)+DATE(1970,1,1)</f>
        <v>41974.832696759258</v>
      </c>
    </row>
    <row r="3527" spans="1:19" ht="45" x14ac:dyDescent="0.25">
      <c r="A3527">
        <v>2604</v>
      </c>
      <c r="B3527" s="3" t="s">
        <v>2604</v>
      </c>
      <c r="C3527" s="3" t="s">
        <v>6714</v>
      </c>
      <c r="D3527" s="6">
        <v>20000</v>
      </c>
      <c r="E3527" s="8">
        <v>20843.599999999999</v>
      </c>
      <c r="F3527" t="s">
        <v>8218</v>
      </c>
      <c r="G3527" t="s">
        <v>8223</v>
      </c>
      <c r="H3527" t="s">
        <v>8245</v>
      </c>
      <c r="I3527">
        <v>1335662023</v>
      </c>
      <c r="J3527">
        <v>1333070023</v>
      </c>
      <c r="K3527" t="b">
        <v>1</v>
      </c>
      <c r="L3527">
        <v>321</v>
      </c>
      <c r="M3527" t="b">
        <v>1</v>
      </c>
      <c r="N3527" t="s">
        <v>8299</v>
      </c>
      <c r="O3527">
        <f>ROUND(E3527/D3527*100,0)</f>
        <v>104</v>
      </c>
      <c r="P3527">
        <f>IFERROR(ROUND(E3527/L3527,2),0)</f>
        <v>64.930000000000007</v>
      </c>
      <c r="Q3527" s="10" t="s">
        <v>8317</v>
      </c>
      <c r="R3527" t="s">
        <v>8353</v>
      </c>
      <c r="S3527" s="15">
        <f>(((I3527/60)/60)/24)+DATE(1970,1,1)</f>
        <v>41028.051192129627</v>
      </c>
    </row>
    <row r="3528" spans="1:19" ht="45" x14ac:dyDescent="0.25">
      <c r="A3528">
        <v>2631</v>
      </c>
      <c r="B3528" s="3" t="s">
        <v>2631</v>
      </c>
      <c r="C3528" s="3" t="s">
        <v>6741</v>
      </c>
      <c r="D3528" s="6">
        <v>20000</v>
      </c>
      <c r="E3528" s="8">
        <v>22933.05</v>
      </c>
      <c r="F3528" t="s">
        <v>8218</v>
      </c>
      <c r="G3528" t="s">
        <v>8223</v>
      </c>
      <c r="H3528" t="s">
        <v>8245</v>
      </c>
      <c r="I3528">
        <v>1440907427</v>
      </c>
      <c r="J3528">
        <v>1438488227</v>
      </c>
      <c r="K3528" t="b">
        <v>0</v>
      </c>
      <c r="L3528">
        <v>286</v>
      </c>
      <c r="M3528" t="b">
        <v>1</v>
      </c>
      <c r="N3528" t="s">
        <v>8299</v>
      </c>
      <c r="O3528">
        <f>ROUND(E3528/D3528*100,0)</f>
        <v>115</v>
      </c>
      <c r="P3528">
        <f>IFERROR(ROUND(E3528/L3528,2),0)</f>
        <v>80.19</v>
      </c>
      <c r="Q3528" s="10" t="s">
        <v>8317</v>
      </c>
      <c r="R3528" t="s">
        <v>8353</v>
      </c>
      <c r="S3528" s="15">
        <f>(((I3528/60)/60)/24)+DATE(1970,1,1)</f>
        <v>42246.169293981482</v>
      </c>
    </row>
    <row r="3529" spans="1:19" ht="45" x14ac:dyDescent="0.25">
      <c r="A3529">
        <v>2662</v>
      </c>
      <c r="B3529" s="3" t="s">
        <v>2662</v>
      </c>
      <c r="C3529" s="3" t="s">
        <v>6772</v>
      </c>
      <c r="D3529" s="6">
        <v>20000</v>
      </c>
      <c r="E3529" s="8">
        <v>21360</v>
      </c>
      <c r="F3529" t="s">
        <v>8218</v>
      </c>
      <c r="G3529" t="s">
        <v>8223</v>
      </c>
      <c r="H3529" t="s">
        <v>8245</v>
      </c>
      <c r="I3529">
        <v>1440179713</v>
      </c>
      <c r="J3529">
        <v>1437587713</v>
      </c>
      <c r="K3529" t="b">
        <v>0</v>
      </c>
      <c r="L3529">
        <v>80</v>
      </c>
      <c r="M3529" t="b">
        <v>1</v>
      </c>
      <c r="N3529" t="s">
        <v>8300</v>
      </c>
      <c r="O3529">
        <f>ROUND(E3529/D3529*100,0)</f>
        <v>107</v>
      </c>
      <c r="P3529">
        <f>IFERROR(ROUND(E3529/L3529,2),0)</f>
        <v>267</v>
      </c>
      <c r="Q3529" s="10" t="s">
        <v>8317</v>
      </c>
      <c r="R3529" t="s">
        <v>8354</v>
      </c>
      <c r="S3529" s="15">
        <f>(((I3529/60)/60)/24)+DATE(1970,1,1)</f>
        <v>42237.746678240743</v>
      </c>
    </row>
    <row r="3530" spans="1:19" ht="60" x14ac:dyDescent="0.25">
      <c r="A3530">
        <v>2663</v>
      </c>
      <c r="B3530" s="3" t="s">
        <v>2663</v>
      </c>
      <c r="C3530" s="3" t="s">
        <v>6773</v>
      </c>
      <c r="D3530" s="6">
        <v>20000</v>
      </c>
      <c r="E3530" s="8">
        <v>20919.25</v>
      </c>
      <c r="F3530" t="s">
        <v>8218</v>
      </c>
      <c r="G3530" t="s">
        <v>8228</v>
      </c>
      <c r="H3530" t="s">
        <v>8250</v>
      </c>
      <c r="I3530">
        <v>1441378800</v>
      </c>
      <c r="J3530">
        <v>1438873007</v>
      </c>
      <c r="K3530" t="b">
        <v>0</v>
      </c>
      <c r="L3530">
        <v>56</v>
      </c>
      <c r="M3530" t="b">
        <v>1</v>
      </c>
      <c r="N3530" t="s">
        <v>8300</v>
      </c>
      <c r="O3530">
        <f>ROUND(E3530/D3530*100,0)</f>
        <v>105</v>
      </c>
      <c r="P3530">
        <f>IFERROR(ROUND(E3530/L3530,2),0)</f>
        <v>373.56</v>
      </c>
      <c r="Q3530" s="10" t="s">
        <v>8317</v>
      </c>
      <c r="R3530" t="s">
        <v>8354</v>
      </c>
      <c r="S3530" s="15">
        <f>(((I3530/60)/60)/24)+DATE(1970,1,1)</f>
        <v>42251.625</v>
      </c>
    </row>
    <row r="3531" spans="1:19" ht="45" x14ac:dyDescent="0.25">
      <c r="A3531">
        <v>2708</v>
      </c>
      <c r="B3531" s="3" t="s">
        <v>2708</v>
      </c>
      <c r="C3531" s="3" t="s">
        <v>6818</v>
      </c>
      <c r="D3531" s="6">
        <v>20000</v>
      </c>
      <c r="E3531" s="8">
        <v>46643.07</v>
      </c>
      <c r="F3531" t="s">
        <v>8218</v>
      </c>
      <c r="G3531" t="s">
        <v>8224</v>
      </c>
      <c r="H3531" t="s">
        <v>8246</v>
      </c>
      <c r="I3531">
        <v>1469119526</v>
      </c>
      <c r="J3531">
        <v>1463935526</v>
      </c>
      <c r="K3531" t="b">
        <v>1</v>
      </c>
      <c r="L3531">
        <v>1049</v>
      </c>
      <c r="M3531" t="b">
        <v>1</v>
      </c>
      <c r="N3531" t="s">
        <v>8301</v>
      </c>
      <c r="O3531">
        <f>ROUND(E3531/D3531*100,0)</f>
        <v>233</v>
      </c>
      <c r="P3531">
        <f>IFERROR(ROUND(E3531/L3531,2),0)</f>
        <v>44.46</v>
      </c>
      <c r="Q3531" s="10" t="s">
        <v>8315</v>
      </c>
      <c r="R3531" t="s">
        <v>8355</v>
      </c>
      <c r="S3531" s="15">
        <f>(((I3531/60)/60)/24)+DATE(1970,1,1)</f>
        <v>42572.698217592595</v>
      </c>
    </row>
    <row r="3532" spans="1:19" ht="15.75" x14ac:dyDescent="0.25">
      <c r="A3532">
        <v>2989</v>
      </c>
      <c r="B3532" s="3" t="s">
        <v>2989</v>
      </c>
      <c r="C3532" s="3" t="s">
        <v>7099</v>
      </c>
      <c r="D3532" s="6">
        <v>20000</v>
      </c>
      <c r="E3532" s="8">
        <v>35307</v>
      </c>
      <c r="F3532" t="s">
        <v>8218</v>
      </c>
      <c r="G3532" t="s">
        <v>8223</v>
      </c>
      <c r="H3532" t="s">
        <v>8245</v>
      </c>
      <c r="I3532">
        <v>1450673940</v>
      </c>
      <c r="J3532">
        <v>1448756962</v>
      </c>
      <c r="K3532" t="b">
        <v>0</v>
      </c>
      <c r="L3532">
        <v>364</v>
      </c>
      <c r="M3532" t="b">
        <v>1</v>
      </c>
      <c r="N3532" t="s">
        <v>8301</v>
      </c>
      <c r="O3532">
        <f>ROUND(E3532/D3532*100,0)</f>
        <v>177</v>
      </c>
      <c r="P3532">
        <f>IFERROR(ROUND(E3532/L3532,2),0)</f>
        <v>97</v>
      </c>
      <c r="Q3532" s="10" t="s">
        <v>8315</v>
      </c>
      <c r="R3532" t="s">
        <v>8355</v>
      </c>
      <c r="S3532" s="15">
        <f>(((I3532/60)/60)/24)+DATE(1970,1,1)</f>
        <v>42359.207638888889</v>
      </c>
    </row>
    <row r="3533" spans="1:19" ht="45" x14ac:dyDescent="0.25">
      <c r="A3533">
        <v>3039</v>
      </c>
      <c r="B3533" s="3" t="s">
        <v>3039</v>
      </c>
      <c r="C3533" s="3" t="s">
        <v>7149</v>
      </c>
      <c r="D3533" s="6">
        <v>20000</v>
      </c>
      <c r="E3533" s="8">
        <v>21742.78</v>
      </c>
      <c r="F3533" t="s">
        <v>8218</v>
      </c>
      <c r="G3533" t="s">
        <v>8223</v>
      </c>
      <c r="H3533" t="s">
        <v>8245</v>
      </c>
      <c r="I3533">
        <v>1388303940</v>
      </c>
      <c r="J3533">
        <v>1386011038</v>
      </c>
      <c r="K3533" t="b">
        <v>0</v>
      </c>
      <c r="L3533">
        <v>236</v>
      </c>
      <c r="M3533" t="b">
        <v>1</v>
      </c>
      <c r="N3533" t="s">
        <v>8301</v>
      </c>
      <c r="O3533">
        <f>ROUND(E3533/D3533*100,0)</f>
        <v>109</v>
      </c>
      <c r="P3533">
        <f>IFERROR(ROUND(E3533/L3533,2),0)</f>
        <v>92.13</v>
      </c>
      <c r="Q3533" s="10" t="s">
        <v>8315</v>
      </c>
      <c r="R3533" t="s">
        <v>8355</v>
      </c>
      <c r="S3533" s="15">
        <f>(((I3533/60)/60)/24)+DATE(1970,1,1)</f>
        <v>41637.332638888889</v>
      </c>
    </row>
    <row r="3534" spans="1:19" ht="60" x14ac:dyDescent="0.25">
      <c r="A3534">
        <v>3147</v>
      </c>
      <c r="B3534" s="3" t="s">
        <v>3147</v>
      </c>
      <c r="C3534" s="3" t="s">
        <v>7257</v>
      </c>
      <c r="D3534" s="6">
        <v>20000</v>
      </c>
      <c r="E3534" s="8">
        <v>23505</v>
      </c>
      <c r="F3534" t="s">
        <v>8218</v>
      </c>
      <c r="G3534" t="s">
        <v>8223</v>
      </c>
      <c r="H3534" t="s">
        <v>8245</v>
      </c>
      <c r="I3534">
        <v>1415319355</v>
      </c>
      <c r="J3534">
        <v>1411859755</v>
      </c>
      <c r="K3534" t="b">
        <v>1</v>
      </c>
      <c r="L3534">
        <v>213</v>
      </c>
      <c r="M3534" t="b">
        <v>1</v>
      </c>
      <c r="N3534" t="s">
        <v>8269</v>
      </c>
      <c r="O3534">
        <f>ROUND(E3534/D3534*100,0)</f>
        <v>118</v>
      </c>
      <c r="P3534">
        <f>IFERROR(ROUND(E3534/L3534,2),0)</f>
        <v>110.35</v>
      </c>
      <c r="Q3534" s="10" t="s">
        <v>8315</v>
      </c>
      <c r="R3534" t="s">
        <v>8316</v>
      </c>
      <c r="S3534" s="15">
        <f>(((I3534/60)/60)/24)+DATE(1970,1,1)</f>
        <v>41950.011053240742</v>
      </c>
    </row>
    <row r="3535" spans="1:19" ht="45" x14ac:dyDescent="0.25">
      <c r="A3535">
        <v>3219</v>
      </c>
      <c r="B3535" s="3" t="s">
        <v>3219</v>
      </c>
      <c r="C3535" s="3" t="s">
        <v>7329</v>
      </c>
      <c r="D3535" s="6">
        <v>20000</v>
      </c>
      <c r="E3535" s="8">
        <v>20022</v>
      </c>
      <c r="F3535" t="s">
        <v>8218</v>
      </c>
      <c r="G3535" t="s">
        <v>8223</v>
      </c>
      <c r="H3535" t="s">
        <v>8245</v>
      </c>
      <c r="I3535">
        <v>1427063747</v>
      </c>
      <c r="J3535">
        <v>1424043347</v>
      </c>
      <c r="K3535" t="b">
        <v>1</v>
      </c>
      <c r="L3535">
        <v>119</v>
      </c>
      <c r="M3535" t="b">
        <v>1</v>
      </c>
      <c r="N3535" t="s">
        <v>8269</v>
      </c>
      <c r="O3535">
        <f>ROUND(E3535/D3535*100,0)</f>
        <v>100</v>
      </c>
      <c r="P3535">
        <f>IFERROR(ROUND(E3535/L3535,2),0)</f>
        <v>168.25</v>
      </c>
      <c r="Q3535" s="10" t="s">
        <v>8315</v>
      </c>
      <c r="R3535" t="s">
        <v>8316</v>
      </c>
      <c r="S3535" s="15">
        <f>(((I3535/60)/60)/24)+DATE(1970,1,1)</f>
        <v>42085.941516203704</v>
      </c>
    </row>
    <row r="3536" spans="1:19" ht="45" x14ac:dyDescent="0.25">
      <c r="A3536">
        <v>3229</v>
      </c>
      <c r="B3536" s="3" t="s">
        <v>3229</v>
      </c>
      <c r="C3536" s="3" t="s">
        <v>7339</v>
      </c>
      <c r="D3536" s="6">
        <v>20000</v>
      </c>
      <c r="E3536" s="8">
        <v>21573</v>
      </c>
      <c r="F3536" t="s">
        <v>8218</v>
      </c>
      <c r="G3536" t="s">
        <v>8223</v>
      </c>
      <c r="H3536" t="s">
        <v>8245</v>
      </c>
      <c r="I3536">
        <v>1416470398</v>
      </c>
      <c r="J3536">
        <v>1413874798</v>
      </c>
      <c r="K3536" t="b">
        <v>1</v>
      </c>
      <c r="L3536">
        <v>202</v>
      </c>
      <c r="M3536" t="b">
        <v>1</v>
      </c>
      <c r="N3536" t="s">
        <v>8269</v>
      </c>
      <c r="O3536">
        <f>ROUND(E3536/D3536*100,0)</f>
        <v>108</v>
      </c>
      <c r="P3536">
        <f>IFERROR(ROUND(E3536/L3536,2),0)</f>
        <v>106.8</v>
      </c>
      <c r="Q3536" s="10" t="s">
        <v>8315</v>
      </c>
      <c r="R3536" t="s">
        <v>8316</v>
      </c>
      <c r="S3536" s="15">
        <f>(((I3536/60)/60)/24)+DATE(1970,1,1)</f>
        <v>41963.333310185189</v>
      </c>
    </row>
    <row r="3537" spans="1:19" ht="60" x14ac:dyDescent="0.25">
      <c r="A3537">
        <v>3236</v>
      </c>
      <c r="B3537" s="3" t="s">
        <v>3236</v>
      </c>
      <c r="C3537" s="3" t="s">
        <v>7346</v>
      </c>
      <c r="D3537" s="6">
        <v>20000</v>
      </c>
      <c r="E3537" s="8">
        <v>20120</v>
      </c>
      <c r="F3537" t="s">
        <v>8218</v>
      </c>
      <c r="G3537" t="s">
        <v>8223</v>
      </c>
      <c r="H3537" t="s">
        <v>8245</v>
      </c>
      <c r="I3537">
        <v>1482962433</v>
      </c>
      <c r="J3537">
        <v>1480370433</v>
      </c>
      <c r="K3537" t="b">
        <v>0</v>
      </c>
      <c r="L3537">
        <v>110</v>
      </c>
      <c r="M3537" t="b">
        <v>1</v>
      </c>
      <c r="N3537" t="s">
        <v>8269</v>
      </c>
      <c r="O3537">
        <f>ROUND(E3537/D3537*100,0)</f>
        <v>101</v>
      </c>
      <c r="P3537">
        <f>IFERROR(ROUND(E3537/L3537,2),0)</f>
        <v>182.91</v>
      </c>
      <c r="Q3537" s="10" t="s">
        <v>8315</v>
      </c>
      <c r="R3537" t="s">
        <v>8316</v>
      </c>
      <c r="S3537" s="15">
        <f>(((I3537/60)/60)/24)+DATE(1970,1,1)</f>
        <v>42732.917048611111</v>
      </c>
    </row>
    <row r="3538" spans="1:19" ht="45" x14ac:dyDescent="0.25">
      <c r="A3538">
        <v>3253</v>
      </c>
      <c r="B3538" s="3" t="s">
        <v>3253</v>
      </c>
      <c r="C3538" s="3" t="s">
        <v>7363</v>
      </c>
      <c r="D3538" s="6">
        <v>20000</v>
      </c>
      <c r="E3538" s="8">
        <v>20365</v>
      </c>
      <c r="F3538" t="s">
        <v>8218</v>
      </c>
      <c r="G3538" t="s">
        <v>8223</v>
      </c>
      <c r="H3538" t="s">
        <v>8245</v>
      </c>
      <c r="I3538">
        <v>1473306300</v>
      </c>
      <c r="J3538">
        <v>1471701028</v>
      </c>
      <c r="K3538" t="b">
        <v>1</v>
      </c>
      <c r="L3538">
        <v>115</v>
      </c>
      <c r="M3538" t="b">
        <v>1</v>
      </c>
      <c r="N3538" t="s">
        <v>8269</v>
      </c>
      <c r="O3538">
        <f>ROUND(E3538/D3538*100,0)</f>
        <v>102</v>
      </c>
      <c r="P3538">
        <f>IFERROR(ROUND(E3538/L3538,2),0)</f>
        <v>177.09</v>
      </c>
      <c r="Q3538" s="10" t="s">
        <v>8315</v>
      </c>
      <c r="R3538" t="s">
        <v>8316</v>
      </c>
      <c r="S3538" s="15">
        <f>(((I3538/60)/60)/24)+DATE(1970,1,1)</f>
        <v>42621.15625</v>
      </c>
    </row>
    <row r="3539" spans="1:19" ht="60" x14ac:dyDescent="0.25">
      <c r="A3539">
        <v>1193</v>
      </c>
      <c r="B3539" s="3" t="s">
        <v>1194</v>
      </c>
      <c r="C3539" s="3" t="s">
        <v>5303</v>
      </c>
      <c r="D3539" s="6">
        <v>21000</v>
      </c>
      <c r="E3539" s="8">
        <v>21831</v>
      </c>
      <c r="F3539" t="s">
        <v>8218</v>
      </c>
      <c r="G3539" t="s">
        <v>8223</v>
      </c>
      <c r="H3539" t="s">
        <v>8245</v>
      </c>
      <c r="I3539">
        <v>1460223453</v>
      </c>
      <c r="J3539">
        <v>1455043053</v>
      </c>
      <c r="K3539" t="b">
        <v>0</v>
      </c>
      <c r="L3539">
        <v>273</v>
      </c>
      <c r="M3539" t="b">
        <v>1</v>
      </c>
      <c r="N3539" t="s">
        <v>8283</v>
      </c>
      <c r="O3539">
        <f>ROUND(E3539/D3539*100,0)</f>
        <v>104</v>
      </c>
      <c r="P3539">
        <f>IFERROR(ROUND(E3539/L3539,2),0)</f>
        <v>79.97</v>
      </c>
      <c r="Q3539" s="10" t="s">
        <v>8336</v>
      </c>
      <c r="R3539" t="s">
        <v>8337</v>
      </c>
      <c r="S3539" s="15">
        <f>(((I3539/60)/60)/24)+DATE(1970,1,1)</f>
        <v>42469.734409722223</v>
      </c>
    </row>
    <row r="3540" spans="1:19" ht="60" x14ac:dyDescent="0.25">
      <c r="A3540">
        <v>2225</v>
      </c>
      <c r="B3540" s="3" t="s">
        <v>2226</v>
      </c>
      <c r="C3540" s="3" t="s">
        <v>6335</v>
      </c>
      <c r="D3540" s="6">
        <v>21000</v>
      </c>
      <c r="E3540" s="8">
        <v>198415.01</v>
      </c>
      <c r="F3540" t="s">
        <v>8218</v>
      </c>
      <c r="G3540" t="s">
        <v>8224</v>
      </c>
      <c r="H3540" t="s">
        <v>8246</v>
      </c>
      <c r="I3540">
        <v>1411326015</v>
      </c>
      <c r="J3540">
        <v>1408734015</v>
      </c>
      <c r="K3540" t="b">
        <v>0</v>
      </c>
      <c r="L3540">
        <v>1204</v>
      </c>
      <c r="M3540" t="b">
        <v>1</v>
      </c>
      <c r="N3540" t="s">
        <v>8295</v>
      </c>
      <c r="O3540">
        <f>ROUND(E3540/D3540*100,0)</f>
        <v>945</v>
      </c>
      <c r="P3540">
        <f>IFERROR(ROUND(E3540/L3540,2),0)</f>
        <v>164.8</v>
      </c>
      <c r="Q3540" s="10" t="s">
        <v>8331</v>
      </c>
      <c r="R3540" t="s">
        <v>8349</v>
      </c>
      <c r="S3540" s="15">
        <f>(((I3540/60)/60)/24)+DATE(1970,1,1)</f>
        <v>41903.79184027778</v>
      </c>
    </row>
    <row r="3541" spans="1:19" ht="45" x14ac:dyDescent="0.25">
      <c r="A3541">
        <v>3245</v>
      </c>
      <c r="B3541" s="3" t="s">
        <v>3245</v>
      </c>
      <c r="C3541" s="3" t="s">
        <v>7355</v>
      </c>
      <c r="D3541" s="6">
        <v>21000</v>
      </c>
      <c r="E3541" s="8">
        <v>21904</v>
      </c>
      <c r="F3541" t="s">
        <v>8218</v>
      </c>
      <c r="G3541" t="s">
        <v>8223</v>
      </c>
      <c r="H3541" t="s">
        <v>8245</v>
      </c>
      <c r="I3541">
        <v>1434074400</v>
      </c>
      <c r="J3541">
        <v>1431354258</v>
      </c>
      <c r="K3541" t="b">
        <v>0</v>
      </c>
      <c r="L3541">
        <v>270</v>
      </c>
      <c r="M3541" t="b">
        <v>1</v>
      </c>
      <c r="N3541" t="s">
        <v>8269</v>
      </c>
      <c r="O3541">
        <f>ROUND(E3541/D3541*100,0)</f>
        <v>104</v>
      </c>
      <c r="P3541">
        <f>IFERROR(ROUND(E3541/L3541,2),0)</f>
        <v>81.13</v>
      </c>
      <c r="Q3541" s="10" t="s">
        <v>8315</v>
      </c>
      <c r="R3541" t="s">
        <v>8316</v>
      </c>
      <c r="S3541" s="15">
        <f>(((I3541/60)/60)/24)+DATE(1970,1,1)</f>
        <v>42167.083333333328</v>
      </c>
    </row>
    <row r="3542" spans="1:19" ht="60" x14ac:dyDescent="0.25">
      <c r="A3542">
        <v>37</v>
      </c>
      <c r="B3542" s="3" t="s">
        <v>39</v>
      </c>
      <c r="C3542" s="3" t="s">
        <v>4148</v>
      </c>
      <c r="D3542" s="6">
        <v>22000</v>
      </c>
      <c r="E3542" s="8">
        <v>40357</v>
      </c>
      <c r="F3542" t="s">
        <v>8218</v>
      </c>
      <c r="G3542" t="s">
        <v>8223</v>
      </c>
      <c r="H3542" t="s">
        <v>8245</v>
      </c>
      <c r="I3542">
        <v>1425055079</v>
      </c>
      <c r="J3542">
        <v>1422463079</v>
      </c>
      <c r="K3542" t="b">
        <v>0</v>
      </c>
      <c r="L3542">
        <v>253</v>
      </c>
      <c r="M3542" t="b">
        <v>1</v>
      </c>
      <c r="N3542" t="s">
        <v>8263</v>
      </c>
      <c r="O3542">
        <f>ROUND(E3542/D3542*100,0)</f>
        <v>183</v>
      </c>
      <c r="P3542">
        <f>IFERROR(ROUND(E3542/L3542,2),0)</f>
        <v>159.51</v>
      </c>
      <c r="Q3542" s="10" t="s">
        <v>8308</v>
      </c>
      <c r="R3542" t="s">
        <v>8309</v>
      </c>
      <c r="S3542" s="15">
        <f>(((I3542/60)/60)/24)+DATE(1970,1,1)</f>
        <v>42062.693043981482</v>
      </c>
    </row>
    <row r="3543" spans="1:19" ht="15.75" x14ac:dyDescent="0.25">
      <c r="A3543">
        <v>307</v>
      </c>
      <c r="B3543" s="3" t="s">
        <v>308</v>
      </c>
      <c r="C3543" s="3" t="s">
        <v>4417</v>
      </c>
      <c r="D3543" s="6">
        <v>22000</v>
      </c>
      <c r="E3543" s="8">
        <v>24490</v>
      </c>
      <c r="F3543" t="s">
        <v>8218</v>
      </c>
      <c r="G3543" t="s">
        <v>8223</v>
      </c>
      <c r="H3543" t="s">
        <v>8245</v>
      </c>
      <c r="I3543">
        <v>1360276801</v>
      </c>
      <c r="J3543">
        <v>1357684801</v>
      </c>
      <c r="K3543" t="b">
        <v>1</v>
      </c>
      <c r="L3543">
        <v>576</v>
      </c>
      <c r="M3543" t="b">
        <v>1</v>
      </c>
      <c r="N3543" t="s">
        <v>8267</v>
      </c>
      <c r="O3543">
        <f>ROUND(E3543/D3543*100,0)</f>
        <v>111</v>
      </c>
      <c r="P3543">
        <f>IFERROR(ROUND(E3543/L3543,2),0)</f>
        <v>42.52</v>
      </c>
      <c r="Q3543" s="10" t="s">
        <v>8308</v>
      </c>
      <c r="R3543" t="s">
        <v>8313</v>
      </c>
      <c r="S3543" s="15">
        <f>(((I3543/60)/60)/24)+DATE(1970,1,1)</f>
        <v>41312.944456018515</v>
      </c>
    </row>
    <row r="3544" spans="1:19" ht="60" x14ac:dyDescent="0.25">
      <c r="A3544">
        <v>1184</v>
      </c>
      <c r="B3544" s="3" t="s">
        <v>1185</v>
      </c>
      <c r="C3544" s="3" t="s">
        <v>5294</v>
      </c>
      <c r="D3544" s="6">
        <v>22000</v>
      </c>
      <c r="E3544" s="8">
        <v>23086</v>
      </c>
      <c r="F3544" t="s">
        <v>8218</v>
      </c>
      <c r="G3544" t="s">
        <v>8224</v>
      </c>
      <c r="H3544" t="s">
        <v>8246</v>
      </c>
      <c r="I3544">
        <v>1486391011</v>
      </c>
      <c r="J3544">
        <v>1483712611</v>
      </c>
      <c r="K3544" t="b">
        <v>0</v>
      </c>
      <c r="L3544">
        <v>375</v>
      </c>
      <c r="M3544" t="b">
        <v>1</v>
      </c>
      <c r="N3544" t="s">
        <v>8283</v>
      </c>
      <c r="O3544">
        <f>ROUND(E3544/D3544*100,0)</f>
        <v>105</v>
      </c>
      <c r="P3544">
        <f>IFERROR(ROUND(E3544/L3544,2),0)</f>
        <v>61.56</v>
      </c>
      <c r="Q3544" s="10" t="s">
        <v>8336</v>
      </c>
      <c r="R3544" t="s">
        <v>8337</v>
      </c>
      <c r="S3544" s="15">
        <f>(((I3544/60)/60)/24)+DATE(1970,1,1)</f>
        <v>42772.599664351852</v>
      </c>
    </row>
    <row r="3545" spans="1:19" ht="60" x14ac:dyDescent="0.25">
      <c r="A3545">
        <v>1267</v>
      </c>
      <c r="B3545" s="3" t="s">
        <v>1268</v>
      </c>
      <c r="C3545" s="3" t="s">
        <v>5377</v>
      </c>
      <c r="D3545" s="6">
        <v>22000</v>
      </c>
      <c r="E3545" s="8">
        <v>22396</v>
      </c>
      <c r="F3545" t="s">
        <v>8218</v>
      </c>
      <c r="G3545" t="s">
        <v>8223</v>
      </c>
      <c r="H3545" t="s">
        <v>8245</v>
      </c>
      <c r="I3545">
        <v>1374674558</v>
      </c>
      <c r="J3545">
        <v>1372082558</v>
      </c>
      <c r="K3545" t="b">
        <v>1</v>
      </c>
      <c r="L3545">
        <v>159</v>
      </c>
      <c r="M3545" t="b">
        <v>1</v>
      </c>
      <c r="N3545" t="s">
        <v>8274</v>
      </c>
      <c r="O3545">
        <f>ROUND(E3545/D3545*100,0)</f>
        <v>102</v>
      </c>
      <c r="P3545">
        <f>IFERROR(ROUND(E3545/L3545,2),0)</f>
        <v>140.86000000000001</v>
      </c>
      <c r="Q3545" s="10" t="s">
        <v>8323</v>
      </c>
      <c r="R3545" t="s">
        <v>8324</v>
      </c>
      <c r="S3545" s="15">
        <f>(((I3545/60)/60)/24)+DATE(1970,1,1)</f>
        <v>41479.585162037038</v>
      </c>
    </row>
    <row r="3546" spans="1:19" ht="60" x14ac:dyDescent="0.25">
      <c r="A3546">
        <v>1502</v>
      </c>
      <c r="B3546" s="3" t="s">
        <v>1503</v>
      </c>
      <c r="C3546" s="3" t="s">
        <v>5612</v>
      </c>
      <c r="D3546" s="6">
        <v>22000</v>
      </c>
      <c r="E3546" s="8">
        <v>22318</v>
      </c>
      <c r="F3546" t="s">
        <v>8218</v>
      </c>
      <c r="G3546" t="s">
        <v>8224</v>
      </c>
      <c r="H3546" t="s">
        <v>8246</v>
      </c>
      <c r="I3546">
        <v>1458943200</v>
      </c>
      <c r="J3546">
        <v>1456491680</v>
      </c>
      <c r="K3546" t="b">
        <v>1</v>
      </c>
      <c r="L3546">
        <v>329</v>
      </c>
      <c r="M3546" t="b">
        <v>1</v>
      </c>
      <c r="N3546" t="s">
        <v>8283</v>
      </c>
      <c r="O3546">
        <f>ROUND(E3546/D3546*100,0)</f>
        <v>101</v>
      </c>
      <c r="P3546">
        <f>IFERROR(ROUND(E3546/L3546,2),0)</f>
        <v>67.84</v>
      </c>
      <c r="Q3546" s="10" t="s">
        <v>8336</v>
      </c>
      <c r="R3546" t="s">
        <v>8337</v>
      </c>
      <c r="S3546" s="15">
        <f>(((I3546/60)/60)/24)+DATE(1970,1,1)</f>
        <v>42454.916666666672</v>
      </c>
    </row>
    <row r="3547" spans="1:19" ht="60" x14ac:dyDescent="0.25">
      <c r="A3547">
        <v>3017</v>
      </c>
      <c r="B3547" s="3" t="s">
        <v>3017</v>
      </c>
      <c r="C3547" s="3" t="s">
        <v>7127</v>
      </c>
      <c r="D3547" s="6">
        <v>22000</v>
      </c>
      <c r="E3547" s="8">
        <v>23285</v>
      </c>
      <c r="F3547" t="s">
        <v>8218</v>
      </c>
      <c r="G3547" t="s">
        <v>8223</v>
      </c>
      <c r="H3547" t="s">
        <v>8245</v>
      </c>
      <c r="I3547">
        <v>1408566243</v>
      </c>
      <c r="J3547">
        <v>1405974243</v>
      </c>
      <c r="K3547" t="b">
        <v>0</v>
      </c>
      <c r="L3547">
        <v>159</v>
      </c>
      <c r="M3547" t="b">
        <v>1</v>
      </c>
      <c r="N3547" t="s">
        <v>8301</v>
      </c>
      <c r="O3547">
        <f>ROUND(E3547/D3547*100,0)</f>
        <v>106</v>
      </c>
      <c r="P3547">
        <f>IFERROR(ROUND(E3547/L3547,2),0)</f>
        <v>146.44999999999999</v>
      </c>
      <c r="Q3547" s="10" t="s">
        <v>8315</v>
      </c>
      <c r="R3547" t="s">
        <v>8355</v>
      </c>
      <c r="S3547" s="15">
        <f>(((I3547/60)/60)/24)+DATE(1970,1,1)</f>
        <v>41871.850034722222</v>
      </c>
    </row>
    <row r="3548" spans="1:19" ht="60" x14ac:dyDescent="0.25">
      <c r="A3548">
        <v>418</v>
      </c>
      <c r="B3548" s="3" t="s">
        <v>419</v>
      </c>
      <c r="C3548" s="3" t="s">
        <v>4528</v>
      </c>
      <c r="D3548" s="6">
        <v>22400</v>
      </c>
      <c r="E3548" s="8">
        <v>22542</v>
      </c>
      <c r="F3548" t="s">
        <v>8218</v>
      </c>
      <c r="G3548" t="s">
        <v>8223</v>
      </c>
      <c r="H3548" t="s">
        <v>8245</v>
      </c>
      <c r="I3548">
        <v>1437633997</v>
      </c>
      <c r="J3548">
        <v>1435041997</v>
      </c>
      <c r="K3548" t="b">
        <v>0</v>
      </c>
      <c r="L3548">
        <v>104</v>
      </c>
      <c r="M3548" t="b">
        <v>1</v>
      </c>
      <c r="N3548" t="s">
        <v>8267</v>
      </c>
      <c r="O3548">
        <f>ROUND(E3548/D3548*100,0)</f>
        <v>101</v>
      </c>
      <c r="P3548">
        <f>IFERROR(ROUND(E3548/L3548,2),0)</f>
        <v>216.75</v>
      </c>
      <c r="Q3548" s="10" t="s">
        <v>8308</v>
      </c>
      <c r="R3548" t="s">
        <v>8313</v>
      </c>
      <c r="S3548" s="15">
        <f>(((I3548/60)/60)/24)+DATE(1970,1,1)</f>
        <v>42208.282372685186</v>
      </c>
    </row>
    <row r="3549" spans="1:19" ht="45" x14ac:dyDescent="0.25">
      <c r="A3549">
        <v>2610</v>
      </c>
      <c r="B3549" s="3" t="s">
        <v>2610</v>
      </c>
      <c r="C3549" s="3" t="s">
        <v>6720</v>
      </c>
      <c r="D3549" s="6">
        <v>22765</v>
      </c>
      <c r="E3549" s="8">
        <v>32172.66</v>
      </c>
      <c r="F3549" t="s">
        <v>8218</v>
      </c>
      <c r="G3549" t="s">
        <v>8223</v>
      </c>
      <c r="H3549" t="s">
        <v>8245</v>
      </c>
      <c r="I3549">
        <v>1471849140</v>
      </c>
      <c r="J3549">
        <v>1468444125</v>
      </c>
      <c r="K3549" t="b">
        <v>1</v>
      </c>
      <c r="L3549">
        <v>577</v>
      </c>
      <c r="M3549" t="b">
        <v>1</v>
      </c>
      <c r="N3549" t="s">
        <v>8299</v>
      </c>
      <c r="O3549">
        <f>ROUND(E3549/D3549*100,0)</f>
        <v>141</v>
      </c>
      <c r="P3549">
        <f>IFERROR(ROUND(E3549/L3549,2),0)</f>
        <v>55.76</v>
      </c>
      <c r="Q3549" s="10" t="s">
        <v>8317</v>
      </c>
      <c r="R3549" t="s">
        <v>8353</v>
      </c>
      <c r="S3549" s="15">
        <f>(((I3549/60)/60)/24)+DATE(1970,1,1)</f>
        <v>42604.290972222225</v>
      </c>
    </row>
    <row r="3550" spans="1:19" ht="60" x14ac:dyDescent="0.25">
      <c r="A3550">
        <v>1526</v>
      </c>
      <c r="B3550" s="3" t="s">
        <v>1527</v>
      </c>
      <c r="C3550" s="3" t="s">
        <v>5636</v>
      </c>
      <c r="D3550" s="6">
        <v>23000</v>
      </c>
      <c r="E3550" s="8">
        <v>27675</v>
      </c>
      <c r="F3550" t="s">
        <v>8218</v>
      </c>
      <c r="G3550" t="s">
        <v>8223</v>
      </c>
      <c r="H3550" t="s">
        <v>8245</v>
      </c>
      <c r="I3550">
        <v>1453185447</v>
      </c>
      <c r="J3550">
        <v>1448951847</v>
      </c>
      <c r="K3550" t="b">
        <v>1</v>
      </c>
      <c r="L3550">
        <v>280</v>
      </c>
      <c r="M3550" t="b">
        <v>1</v>
      </c>
      <c r="N3550" t="s">
        <v>8283</v>
      </c>
      <c r="O3550">
        <f>ROUND(E3550/D3550*100,0)</f>
        <v>120</v>
      </c>
      <c r="P3550">
        <f>IFERROR(ROUND(E3550/L3550,2),0)</f>
        <v>98.84</v>
      </c>
      <c r="Q3550" s="10" t="s">
        <v>8336</v>
      </c>
      <c r="R3550" t="s">
        <v>8337</v>
      </c>
      <c r="S3550" s="15">
        <f>(((I3550/60)/60)/24)+DATE(1970,1,1)</f>
        <v>42388.276006944448</v>
      </c>
    </row>
    <row r="3551" spans="1:19" ht="45" x14ac:dyDescent="0.25">
      <c r="A3551">
        <v>2457</v>
      </c>
      <c r="B3551" s="3" t="s">
        <v>2458</v>
      </c>
      <c r="C3551" s="3" t="s">
        <v>6567</v>
      </c>
      <c r="D3551" s="6">
        <v>23000</v>
      </c>
      <c r="E3551" s="8">
        <v>23530</v>
      </c>
      <c r="F3551" t="s">
        <v>8218</v>
      </c>
      <c r="G3551" t="s">
        <v>8223</v>
      </c>
      <c r="H3551" t="s">
        <v>8245</v>
      </c>
      <c r="I3551">
        <v>1458826056</v>
      </c>
      <c r="J3551">
        <v>1456237656</v>
      </c>
      <c r="K3551" t="b">
        <v>0</v>
      </c>
      <c r="L3551">
        <v>124</v>
      </c>
      <c r="M3551" t="b">
        <v>1</v>
      </c>
      <c r="N3551" t="s">
        <v>8296</v>
      </c>
      <c r="O3551">
        <f>ROUND(E3551/D3551*100,0)</f>
        <v>102</v>
      </c>
      <c r="P3551">
        <f>IFERROR(ROUND(E3551/L3551,2),0)</f>
        <v>189.76</v>
      </c>
      <c r="Q3551" s="10" t="s">
        <v>8334</v>
      </c>
      <c r="R3551" t="s">
        <v>8350</v>
      </c>
      <c r="S3551" s="15">
        <f>(((I3551/60)/60)/24)+DATE(1970,1,1)</f>
        <v>42453.560833333337</v>
      </c>
    </row>
    <row r="3552" spans="1:19" ht="60" x14ac:dyDescent="0.25">
      <c r="A3552">
        <v>3211</v>
      </c>
      <c r="B3552" s="3" t="s">
        <v>3211</v>
      </c>
      <c r="C3552" s="3" t="s">
        <v>7321</v>
      </c>
      <c r="D3552" s="6">
        <v>23000</v>
      </c>
      <c r="E3552" s="8">
        <v>27541</v>
      </c>
      <c r="F3552" t="s">
        <v>8218</v>
      </c>
      <c r="G3552" t="s">
        <v>8223</v>
      </c>
      <c r="H3552" t="s">
        <v>8245</v>
      </c>
      <c r="I3552">
        <v>1408068000</v>
      </c>
      <c r="J3552">
        <v>1405346680</v>
      </c>
      <c r="K3552" t="b">
        <v>1</v>
      </c>
      <c r="L3552">
        <v>322</v>
      </c>
      <c r="M3552" t="b">
        <v>1</v>
      </c>
      <c r="N3552" t="s">
        <v>8269</v>
      </c>
      <c r="O3552">
        <f>ROUND(E3552/D3552*100,0)</f>
        <v>120</v>
      </c>
      <c r="P3552">
        <f>IFERROR(ROUND(E3552/L3552,2),0)</f>
        <v>85.53</v>
      </c>
      <c r="Q3552" s="10" t="s">
        <v>8315</v>
      </c>
      <c r="R3552" t="s">
        <v>8316</v>
      </c>
      <c r="S3552" s="15">
        <f>(((I3552/60)/60)/24)+DATE(1970,1,1)</f>
        <v>41866.083333333336</v>
      </c>
    </row>
    <row r="3553" spans="1:19" ht="60" x14ac:dyDescent="0.25">
      <c r="A3553">
        <v>3259</v>
      </c>
      <c r="B3553" s="3" t="s">
        <v>3259</v>
      </c>
      <c r="C3553" s="3" t="s">
        <v>7369</v>
      </c>
      <c r="D3553" s="6">
        <v>23000</v>
      </c>
      <c r="E3553" s="8">
        <v>24418.6</v>
      </c>
      <c r="F3553" t="s">
        <v>8218</v>
      </c>
      <c r="G3553" t="s">
        <v>8223</v>
      </c>
      <c r="H3553" t="s">
        <v>8245</v>
      </c>
      <c r="I3553">
        <v>1475294340</v>
      </c>
      <c r="J3553">
        <v>1472753745</v>
      </c>
      <c r="K3553" t="b">
        <v>1</v>
      </c>
      <c r="L3553">
        <v>97</v>
      </c>
      <c r="M3553" t="b">
        <v>1</v>
      </c>
      <c r="N3553" t="s">
        <v>8269</v>
      </c>
      <c r="O3553">
        <f>ROUND(E3553/D3553*100,0)</f>
        <v>106</v>
      </c>
      <c r="P3553">
        <f>IFERROR(ROUND(E3553/L3553,2),0)</f>
        <v>251.74</v>
      </c>
      <c r="Q3553" s="10" t="s">
        <v>8315</v>
      </c>
      <c r="R3553" t="s">
        <v>8316</v>
      </c>
      <c r="S3553" s="15">
        <f>(((I3553/60)/60)/24)+DATE(1970,1,1)</f>
        <v>42644.165972222225</v>
      </c>
    </row>
    <row r="3554" spans="1:19" ht="45" x14ac:dyDescent="0.25">
      <c r="A3554">
        <v>254</v>
      </c>
      <c r="B3554" s="3" t="s">
        <v>255</v>
      </c>
      <c r="C3554" s="3" t="s">
        <v>4364</v>
      </c>
      <c r="D3554" s="6">
        <v>24000</v>
      </c>
      <c r="E3554" s="8">
        <v>28067.34</v>
      </c>
      <c r="F3554" t="s">
        <v>8218</v>
      </c>
      <c r="G3554" t="s">
        <v>8223</v>
      </c>
      <c r="H3554" t="s">
        <v>8245</v>
      </c>
      <c r="I3554">
        <v>1445047200</v>
      </c>
      <c r="J3554">
        <v>1442443910</v>
      </c>
      <c r="K3554" t="b">
        <v>1</v>
      </c>
      <c r="L3554">
        <v>314</v>
      </c>
      <c r="M3554" t="b">
        <v>1</v>
      </c>
      <c r="N3554" t="s">
        <v>8267</v>
      </c>
      <c r="O3554">
        <f>ROUND(E3554/D3554*100,0)</f>
        <v>117</v>
      </c>
      <c r="P3554">
        <f>IFERROR(ROUND(E3554/L3554,2),0)</f>
        <v>89.39</v>
      </c>
      <c r="Q3554" s="10" t="s">
        <v>8308</v>
      </c>
      <c r="R3554" t="s">
        <v>8313</v>
      </c>
      <c r="S3554" s="15">
        <f>(((I3554/60)/60)/24)+DATE(1970,1,1)</f>
        <v>42294.083333333328</v>
      </c>
    </row>
    <row r="3555" spans="1:19" ht="30" x14ac:dyDescent="0.25">
      <c r="A3555">
        <v>2442</v>
      </c>
      <c r="B3555" s="3" t="s">
        <v>2443</v>
      </c>
      <c r="C3555" s="3" t="s">
        <v>6552</v>
      </c>
      <c r="D3555" s="6">
        <v>24000</v>
      </c>
      <c r="E3555" s="8">
        <v>30226</v>
      </c>
      <c r="F3555" t="s">
        <v>8218</v>
      </c>
      <c r="G3555" t="s">
        <v>8223</v>
      </c>
      <c r="H3555" t="s">
        <v>8245</v>
      </c>
      <c r="I3555">
        <v>1426777228</v>
      </c>
      <c r="J3555">
        <v>1424188828</v>
      </c>
      <c r="K3555" t="b">
        <v>0</v>
      </c>
      <c r="L3555">
        <v>372</v>
      </c>
      <c r="M3555" t="b">
        <v>1</v>
      </c>
      <c r="N3555" t="s">
        <v>8296</v>
      </c>
      <c r="O3555">
        <f>ROUND(E3555/D3555*100,0)</f>
        <v>126</v>
      </c>
      <c r="P3555">
        <f>IFERROR(ROUND(E3555/L3555,2),0)</f>
        <v>81.25</v>
      </c>
      <c r="Q3555" s="10" t="s">
        <v>8334</v>
      </c>
      <c r="R3555" t="s">
        <v>8350</v>
      </c>
      <c r="S3555" s="15">
        <f>(((I3555/60)/60)/24)+DATE(1970,1,1)</f>
        <v>42082.625324074077</v>
      </c>
    </row>
    <row r="3556" spans="1:19" ht="45" x14ac:dyDescent="0.25">
      <c r="A3556">
        <v>359</v>
      </c>
      <c r="B3556" s="3" t="s">
        <v>360</v>
      </c>
      <c r="C3556" s="3" t="s">
        <v>4469</v>
      </c>
      <c r="D3556" s="6">
        <v>24200</v>
      </c>
      <c r="E3556" s="8">
        <v>25375</v>
      </c>
      <c r="F3556" t="s">
        <v>8218</v>
      </c>
      <c r="G3556" t="s">
        <v>8223</v>
      </c>
      <c r="H3556" t="s">
        <v>8245</v>
      </c>
      <c r="I3556">
        <v>1415941920</v>
      </c>
      <c r="J3556">
        <v>1414028490</v>
      </c>
      <c r="K3556" t="b">
        <v>1</v>
      </c>
      <c r="L3556">
        <v>302</v>
      </c>
      <c r="M3556" t="b">
        <v>1</v>
      </c>
      <c r="N3556" t="s">
        <v>8267</v>
      </c>
      <c r="O3556">
        <f>ROUND(E3556/D3556*100,0)</f>
        <v>105</v>
      </c>
      <c r="P3556">
        <f>IFERROR(ROUND(E3556/L3556,2),0)</f>
        <v>84.02</v>
      </c>
      <c r="Q3556" s="10" t="s">
        <v>8308</v>
      </c>
      <c r="R3556" t="s">
        <v>8313</v>
      </c>
      <c r="S3556" s="15">
        <f>(((I3556/60)/60)/24)+DATE(1970,1,1)</f>
        <v>41957.216666666667</v>
      </c>
    </row>
    <row r="3557" spans="1:19" ht="60" x14ac:dyDescent="0.25">
      <c r="A3557">
        <v>39</v>
      </c>
      <c r="B3557" s="3" t="s">
        <v>41</v>
      </c>
      <c r="C3557" s="3" t="s">
        <v>4150</v>
      </c>
      <c r="D3557" s="6">
        <v>25000</v>
      </c>
      <c r="E3557" s="8">
        <v>32745</v>
      </c>
      <c r="F3557" t="s">
        <v>8218</v>
      </c>
      <c r="G3557" t="s">
        <v>8224</v>
      </c>
      <c r="H3557" t="s">
        <v>8246</v>
      </c>
      <c r="I3557">
        <v>1401058740</v>
      </c>
      <c r="J3557">
        <v>1398388068</v>
      </c>
      <c r="K3557" t="b">
        <v>0</v>
      </c>
      <c r="L3557">
        <v>217</v>
      </c>
      <c r="M3557" t="b">
        <v>1</v>
      </c>
      <c r="N3557" t="s">
        <v>8263</v>
      </c>
      <c r="O3557">
        <f>ROUND(E3557/D3557*100,0)</f>
        <v>131</v>
      </c>
      <c r="P3557">
        <f>IFERROR(ROUND(E3557/L3557,2),0)</f>
        <v>150.9</v>
      </c>
      <c r="Q3557" s="10" t="s">
        <v>8308</v>
      </c>
      <c r="R3557" t="s">
        <v>8309</v>
      </c>
      <c r="S3557" s="15">
        <f>(((I3557/60)/60)/24)+DATE(1970,1,1)</f>
        <v>41784.957638888889</v>
      </c>
    </row>
    <row r="3558" spans="1:19" ht="45" x14ac:dyDescent="0.25">
      <c r="A3558">
        <v>243</v>
      </c>
      <c r="B3558" s="3" t="s">
        <v>245</v>
      </c>
      <c r="C3558" s="3" t="s">
        <v>4353</v>
      </c>
      <c r="D3558" s="6">
        <v>25000</v>
      </c>
      <c r="E3558" s="8">
        <v>25648</v>
      </c>
      <c r="F3558" t="s">
        <v>8218</v>
      </c>
      <c r="G3558" t="s">
        <v>8223</v>
      </c>
      <c r="H3558" t="s">
        <v>8245</v>
      </c>
      <c r="I3558">
        <v>1393031304</v>
      </c>
      <c r="J3558">
        <v>1390439304</v>
      </c>
      <c r="K3558" t="b">
        <v>1</v>
      </c>
      <c r="L3558">
        <v>328</v>
      </c>
      <c r="M3558" t="b">
        <v>1</v>
      </c>
      <c r="N3558" t="s">
        <v>8267</v>
      </c>
      <c r="O3558">
        <f>ROUND(E3558/D3558*100,0)</f>
        <v>103</v>
      </c>
      <c r="P3558">
        <f>IFERROR(ROUND(E3558/L3558,2),0)</f>
        <v>78.2</v>
      </c>
      <c r="Q3558" s="10" t="s">
        <v>8308</v>
      </c>
      <c r="R3558" t="s">
        <v>8313</v>
      </c>
      <c r="S3558" s="15">
        <f>(((I3558/60)/60)/24)+DATE(1970,1,1)</f>
        <v>41692.047500000001</v>
      </c>
    </row>
    <row r="3559" spans="1:19" ht="60" x14ac:dyDescent="0.25">
      <c r="A3559">
        <v>263</v>
      </c>
      <c r="B3559" s="3" t="s">
        <v>264</v>
      </c>
      <c r="C3559" s="3" t="s">
        <v>4373</v>
      </c>
      <c r="D3559" s="6">
        <v>25000</v>
      </c>
      <c r="E3559" s="8">
        <v>29520.27</v>
      </c>
      <c r="F3559" t="s">
        <v>8218</v>
      </c>
      <c r="G3559" t="s">
        <v>8223</v>
      </c>
      <c r="H3559" t="s">
        <v>8245</v>
      </c>
      <c r="I3559">
        <v>1348786494</v>
      </c>
      <c r="J3559">
        <v>1346194494</v>
      </c>
      <c r="K3559" t="b">
        <v>1</v>
      </c>
      <c r="L3559">
        <v>963</v>
      </c>
      <c r="M3559" t="b">
        <v>1</v>
      </c>
      <c r="N3559" t="s">
        <v>8267</v>
      </c>
      <c r="O3559">
        <f>ROUND(E3559/D3559*100,0)</f>
        <v>118</v>
      </c>
      <c r="P3559">
        <f>IFERROR(ROUND(E3559/L3559,2),0)</f>
        <v>30.65</v>
      </c>
      <c r="Q3559" s="10" t="s">
        <v>8308</v>
      </c>
      <c r="R3559" t="s">
        <v>8313</v>
      </c>
      <c r="S3559" s="15">
        <f>(((I3559/60)/60)/24)+DATE(1970,1,1)</f>
        <v>41179.954791666663</v>
      </c>
    </row>
    <row r="3560" spans="1:19" ht="45" x14ac:dyDescent="0.25">
      <c r="A3560">
        <v>296</v>
      </c>
      <c r="B3560" s="3" t="s">
        <v>297</v>
      </c>
      <c r="C3560" s="3" t="s">
        <v>4406</v>
      </c>
      <c r="D3560" s="6">
        <v>25000</v>
      </c>
      <c r="E3560" s="8">
        <v>29681.55</v>
      </c>
      <c r="F3560" t="s">
        <v>8218</v>
      </c>
      <c r="G3560" t="s">
        <v>8223</v>
      </c>
      <c r="H3560" t="s">
        <v>8245</v>
      </c>
      <c r="I3560">
        <v>1347017083</v>
      </c>
      <c r="J3560">
        <v>1344857083</v>
      </c>
      <c r="K3560" t="b">
        <v>1</v>
      </c>
      <c r="L3560">
        <v>129</v>
      </c>
      <c r="M3560" t="b">
        <v>1</v>
      </c>
      <c r="N3560" t="s">
        <v>8267</v>
      </c>
      <c r="O3560">
        <f>ROUND(E3560/D3560*100,0)</f>
        <v>119</v>
      </c>
      <c r="P3560">
        <f>IFERROR(ROUND(E3560/L3560,2),0)</f>
        <v>230.09</v>
      </c>
      <c r="Q3560" s="10" t="s">
        <v>8308</v>
      </c>
      <c r="R3560" t="s">
        <v>8313</v>
      </c>
      <c r="S3560" s="15">
        <f>(((I3560/60)/60)/24)+DATE(1970,1,1)</f>
        <v>41159.475497685184</v>
      </c>
    </row>
    <row r="3561" spans="1:19" ht="60" x14ac:dyDescent="0.25">
      <c r="A3561">
        <v>300</v>
      </c>
      <c r="B3561" s="3" t="s">
        <v>301</v>
      </c>
      <c r="C3561" s="3" t="s">
        <v>4410</v>
      </c>
      <c r="D3561" s="6">
        <v>25000</v>
      </c>
      <c r="E3561" s="8">
        <v>25430.66</v>
      </c>
      <c r="F3561" t="s">
        <v>8218</v>
      </c>
      <c r="G3561" t="s">
        <v>8223</v>
      </c>
      <c r="H3561" t="s">
        <v>8245</v>
      </c>
      <c r="I3561">
        <v>1303686138</v>
      </c>
      <c r="J3561">
        <v>1301007738</v>
      </c>
      <c r="K3561" t="b">
        <v>1</v>
      </c>
      <c r="L3561">
        <v>298</v>
      </c>
      <c r="M3561" t="b">
        <v>1</v>
      </c>
      <c r="N3561" t="s">
        <v>8267</v>
      </c>
      <c r="O3561">
        <f>ROUND(E3561/D3561*100,0)</f>
        <v>102</v>
      </c>
      <c r="P3561">
        <f>IFERROR(ROUND(E3561/L3561,2),0)</f>
        <v>85.34</v>
      </c>
      <c r="Q3561" s="10" t="s">
        <v>8308</v>
      </c>
      <c r="R3561" t="s">
        <v>8313</v>
      </c>
      <c r="S3561" s="15">
        <f>(((I3561/60)/60)/24)+DATE(1970,1,1)</f>
        <v>40657.959930555553</v>
      </c>
    </row>
    <row r="3562" spans="1:19" ht="45" x14ac:dyDescent="0.25">
      <c r="A3562">
        <v>315</v>
      </c>
      <c r="B3562" s="3" t="s">
        <v>316</v>
      </c>
      <c r="C3562" s="3" t="s">
        <v>4425</v>
      </c>
      <c r="D3562" s="6">
        <v>25000</v>
      </c>
      <c r="E3562" s="8">
        <v>25312</v>
      </c>
      <c r="F3562" t="s">
        <v>8218</v>
      </c>
      <c r="G3562" t="s">
        <v>8223</v>
      </c>
      <c r="H3562" t="s">
        <v>8245</v>
      </c>
      <c r="I3562">
        <v>1345660334</v>
      </c>
      <c r="J3562">
        <v>1343068334</v>
      </c>
      <c r="K3562" t="b">
        <v>1</v>
      </c>
      <c r="L3562">
        <v>126</v>
      </c>
      <c r="M3562" t="b">
        <v>1</v>
      </c>
      <c r="N3562" t="s">
        <v>8267</v>
      </c>
      <c r="O3562">
        <f>ROUND(E3562/D3562*100,0)</f>
        <v>101</v>
      </c>
      <c r="P3562">
        <f>IFERROR(ROUND(E3562/L3562,2),0)</f>
        <v>200.89</v>
      </c>
      <c r="Q3562" s="10" t="s">
        <v>8308</v>
      </c>
      <c r="R3562" t="s">
        <v>8313</v>
      </c>
      <c r="S3562" s="15">
        <f>(((I3562/60)/60)/24)+DATE(1970,1,1)</f>
        <v>41143.77238425926</v>
      </c>
    </row>
    <row r="3563" spans="1:19" ht="45" x14ac:dyDescent="0.25">
      <c r="A3563">
        <v>322</v>
      </c>
      <c r="B3563" s="3" t="s">
        <v>323</v>
      </c>
      <c r="C3563" s="3" t="s">
        <v>4432</v>
      </c>
      <c r="D3563" s="6">
        <v>25000</v>
      </c>
      <c r="E3563" s="8">
        <v>26978</v>
      </c>
      <c r="F3563" t="s">
        <v>8218</v>
      </c>
      <c r="G3563" t="s">
        <v>8223</v>
      </c>
      <c r="H3563" t="s">
        <v>8245</v>
      </c>
      <c r="I3563">
        <v>1463146848</v>
      </c>
      <c r="J3563">
        <v>1460554848</v>
      </c>
      <c r="K3563" t="b">
        <v>1</v>
      </c>
      <c r="L3563">
        <v>186</v>
      </c>
      <c r="M3563" t="b">
        <v>1</v>
      </c>
      <c r="N3563" t="s">
        <v>8267</v>
      </c>
      <c r="O3563">
        <f>ROUND(E3563/D3563*100,0)</f>
        <v>108</v>
      </c>
      <c r="P3563">
        <f>IFERROR(ROUND(E3563/L3563,2),0)</f>
        <v>145.04</v>
      </c>
      <c r="Q3563" s="10" t="s">
        <v>8308</v>
      </c>
      <c r="R3563" t="s">
        <v>8313</v>
      </c>
      <c r="S3563" s="15">
        <f>(((I3563/60)/60)/24)+DATE(1970,1,1)</f>
        <v>42503.57</v>
      </c>
    </row>
    <row r="3564" spans="1:19" ht="45" x14ac:dyDescent="0.25">
      <c r="A3564">
        <v>336</v>
      </c>
      <c r="B3564" s="3" t="s">
        <v>337</v>
      </c>
      <c r="C3564" s="3" t="s">
        <v>4446</v>
      </c>
      <c r="D3564" s="6">
        <v>25000</v>
      </c>
      <c r="E3564" s="8">
        <v>29209.78</v>
      </c>
      <c r="F3564" t="s">
        <v>8218</v>
      </c>
      <c r="G3564" t="s">
        <v>8223</v>
      </c>
      <c r="H3564" t="s">
        <v>8245</v>
      </c>
      <c r="I3564">
        <v>1447427918</v>
      </c>
      <c r="J3564">
        <v>1444832318</v>
      </c>
      <c r="K3564" t="b">
        <v>1</v>
      </c>
      <c r="L3564">
        <v>493</v>
      </c>
      <c r="M3564" t="b">
        <v>1</v>
      </c>
      <c r="N3564" t="s">
        <v>8267</v>
      </c>
      <c r="O3564">
        <f>ROUND(E3564/D3564*100,0)</f>
        <v>117</v>
      </c>
      <c r="P3564">
        <f>IFERROR(ROUND(E3564/L3564,2),0)</f>
        <v>59.25</v>
      </c>
      <c r="Q3564" s="10" t="s">
        <v>8308</v>
      </c>
      <c r="R3564" t="s">
        <v>8313</v>
      </c>
      <c r="S3564" s="15">
        <f>(((I3564/60)/60)/24)+DATE(1970,1,1)</f>
        <v>42321.637939814813</v>
      </c>
    </row>
    <row r="3565" spans="1:19" ht="45" x14ac:dyDescent="0.25">
      <c r="A3565">
        <v>350</v>
      </c>
      <c r="B3565" s="3" t="s">
        <v>351</v>
      </c>
      <c r="C3565" s="3" t="s">
        <v>4460</v>
      </c>
      <c r="D3565" s="6">
        <v>25000</v>
      </c>
      <c r="E3565" s="8">
        <v>28690</v>
      </c>
      <c r="F3565" t="s">
        <v>8218</v>
      </c>
      <c r="G3565" t="s">
        <v>8223</v>
      </c>
      <c r="H3565" t="s">
        <v>8245</v>
      </c>
      <c r="I3565">
        <v>1473566340</v>
      </c>
      <c r="J3565">
        <v>1470274509</v>
      </c>
      <c r="K3565" t="b">
        <v>1</v>
      </c>
      <c r="L3565">
        <v>221</v>
      </c>
      <c r="M3565" t="b">
        <v>1</v>
      </c>
      <c r="N3565" t="s">
        <v>8267</v>
      </c>
      <c r="O3565">
        <f>ROUND(E3565/D3565*100,0)</f>
        <v>115</v>
      </c>
      <c r="P3565">
        <f>IFERROR(ROUND(E3565/L3565,2),0)</f>
        <v>129.82</v>
      </c>
      <c r="Q3565" s="10" t="s">
        <v>8308</v>
      </c>
      <c r="R3565" t="s">
        <v>8313</v>
      </c>
      <c r="S3565" s="15">
        <f>(((I3565/60)/60)/24)+DATE(1970,1,1)</f>
        <v>42624.165972222225</v>
      </c>
    </row>
    <row r="3566" spans="1:19" ht="60" x14ac:dyDescent="0.25">
      <c r="A3566">
        <v>370</v>
      </c>
      <c r="B3566" s="3" t="s">
        <v>371</v>
      </c>
      <c r="C3566" s="3" t="s">
        <v>4480</v>
      </c>
      <c r="D3566" s="6">
        <v>25000</v>
      </c>
      <c r="E3566" s="8">
        <v>30505</v>
      </c>
      <c r="F3566" t="s">
        <v>8218</v>
      </c>
      <c r="G3566" t="s">
        <v>8223</v>
      </c>
      <c r="H3566" t="s">
        <v>8245</v>
      </c>
      <c r="I3566">
        <v>1483729500</v>
      </c>
      <c r="J3566">
        <v>1481137500</v>
      </c>
      <c r="K3566" t="b">
        <v>0</v>
      </c>
      <c r="L3566">
        <v>43</v>
      </c>
      <c r="M3566" t="b">
        <v>1</v>
      </c>
      <c r="N3566" t="s">
        <v>8267</v>
      </c>
      <c r="O3566">
        <f>ROUND(E3566/D3566*100,0)</f>
        <v>122</v>
      </c>
      <c r="P3566">
        <f>IFERROR(ROUND(E3566/L3566,2),0)</f>
        <v>709.42</v>
      </c>
      <c r="Q3566" s="10" t="s">
        <v>8308</v>
      </c>
      <c r="R3566" t="s">
        <v>8313</v>
      </c>
      <c r="S3566" s="15">
        <f>(((I3566/60)/60)/24)+DATE(1970,1,1)</f>
        <v>42741.795138888891</v>
      </c>
    </row>
    <row r="3567" spans="1:19" ht="45" x14ac:dyDescent="0.25">
      <c r="A3567">
        <v>381</v>
      </c>
      <c r="B3567" s="3" t="s">
        <v>382</v>
      </c>
      <c r="C3567" s="3" t="s">
        <v>4491</v>
      </c>
      <c r="D3567" s="6">
        <v>25000</v>
      </c>
      <c r="E3567" s="8">
        <v>26182.5</v>
      </c>
      <c r="F3567" t="s">
        <v>8218</v>
      </c>
      <c r="G3567" t="s">
        <v>8223</v>
      </c>
      <c r="H3567" t="s">
        <v>8245</v>
      </c>
      <c r="I3567">
        <v>1343624400</v>
      </c>
      <c r="J3567">
        <v>1340642717</v>
      </c>
      <c r="K3567" t="b">
        <v>0</v>
      </c>
      <c r="L3567">
        <v>251</v>
      </c>
      <c r="M3567" t="b">
        <v>1</v>
      </c>
      <c r="N3567" t="s">
        <v>8267</v>
      </c>
      <c r="O3567">
        <f>ROUND(E3567/D3567*100,0)</f>
        <v>105</v>
      </c>
      <c r="P3567">
        <f>IFERROR(ROUND(E3567/L3567,2),0)</f>
        <v>104.31</v>
      </c>
      <c r="Q3567" s="10" t="s">
        <v>8308</v>
      </c>
      <c r="R3567" t="s">
        <v>8313</v>
      </c>
      <c r="S3567" s="15">
        <f>(((I3567/60)/60)/24)+DATE(1970,1,1)</f>
        <v>41120.208333333336</v>
      </c>
    </row>
    <row r="3568" spans="1:19" ht="60" x14ac:dyDescent="0.25">
      <c r="A3568">
        <v>385</v>
      </c>
      <c r="B3568" s="3" t="s">
        <v>386</v>
      </c>
      <c r="C3568" s="3" t="s">
        <v>4495</v>
      </c>
      <c r="D3568" s="6">
        <v>25000</v>
      </c>
      <c r="E3568" s="8">
        <v>26495.5</v>
      </c>
      <c r="F3568" t="s">
        <v>8218</v>
      </c>
      <c r="G3568" t="s">
        <v>8223</v>
      </c>
      <c r="H3568" t="s">
        <v>8245</v>
      </c>
      <c r="I3568">
        <v>1416582101</v>
      </c>
      <c r="J3568">
        <v>1413986501</v>
      </c>
      <c r="K3568" t="b">
        <v>0</v>
      </c>
      <c r="L3568">
        <v>237</v>
      </c>
      <c r="M3568" t="b">
        <v>1</v>
      </c>
      <c r="N3568" t="s">
        <v>8267</v>
      </c>
      <c r="O3568">
        <f>ROUND(E3568/D3568*100,0)</f>
        <v>106</v>
      </c>
      <c r="P3568">
        <f>IFERROR(ROUND(E3568/L3568,2),0)</f>
        <v>111.8</v>
      </c>
      <c r="Q3568" s="10" t="s">
        <v>8308</v>
      </c>
      <c r="R3568" t="s">
        <v>8313</v>
      </c>
      <c r="S3568" s="15">
        <f>(((I3568/60)/60)/24)+DATE(1970,1,1)</f>
        <v>41964.626168981486</v>
      </c>
    </row>
    <row r="3569" spans="1:19" ht="45" x14ac:dyDescent="0.25">
      <c r="A3569">
        <v>643</v>
      </c>
      <c r="B3569" s="3" t="s">
        <v>644</v>
      </c>
      <c r="C3569" s="3" t="s">
        <v>4753</v>
      </c>
      <c r="D3569" s="6">
        <v>25000</v>
      </c>
      <c r="E3569" s="8">
        <v>26452</v>
      </c>
      <c r="F3569" t="s">
        <v>8218</v>
      </c>
      <c r="G3569" t="s">
        <v>8223</v>
      </c>
      <c r="H3569" t="s">
        <v>8245</v>
      </c>
      <c r="I3569">
        <v>1433085875</v>
      </c>
      <c r="J3569">
        <v>1428333875</v>
      </c>
      <c r="K3569" t="b">
        <v>0</v>
      </c>
      <c r="L3569">
        <v>152</v>
      </c>
      <c r="M3569" t="b">
        <v>1</v>
      </c>
      <c r="N3569" t="s">
        <v>8271</v>
      </c>
      <c r="O3569">
        <f>ROUND(E3569/D3569*100,0)</f>
        <v>106</v>
      </c>
      <c r="P3569">
        <f>IFERROR(ROUND(E3569/L3569,2),0)</f>
        <v>174.03</v>
      </c>
      <c r="Q3569" s="10" t="s">
        <v>8317</v>
      </c>
      <c r="R3569" t="s">
        <v>8319</v>
      </c>
      <c r="S3569" s="15">
        <f>(((I3569/60)/60)/24)+DATE(1970,1,1)</f>
        <v>42155.642071759255</v>
      </c>
    </row>
    <row r="3570" spans="1:19" ht="60" x14ac:dyDescent="0.25">
      <c r="A3570">
        <v>644</v>
      </c>
      <c r="B3570" s="3" t="s">
        <v>645</v>
      </c>
      <c r="C3570" s="3" t="s">
        <v>4754</v>
      </c>
      <c r="D3570" s="6">
        <v>25000</v>
      </c>
      <c r="E3570" s="8">
        <v>75029.48</v>
      </c>
      <c r="F3570" t="s">
        <v>8218</v>
      </c>
      <c r="G3570" t="s">
        <v>8223</v>
      </c>
      <c r="H3570" t="s">
        <v>8245</v>
      </c>
      <c r="I3570">
        <v>1414544400</v>
      </c>
      <c r="J3570">
        <v>1410883139</v>
      </c>
      <c r="K3570" t="b">
        <v>0</v>
      </c>
      <c r="L3570">
        <v>1021</v>
      </c>
      <c r="M3570" t="b">
        <v>1</v>
      </c>
      <c r="N3570" t="s">
        <v>8271</v>
      </c>
      <c r="O3570">
        <f>ROUND(E3570/D3570*100,0)</f>
        <v>300</v>
      </c>
      <c r="P3570">
        <f>IFERROR(ROUND(E3570/L3570,2),0)</f>
        <v>73.489999999999995</v>
      </c>
      <c r="Q3570" s="10" t="s">
        <v>8317</v>
      </c>
      <c r="R3570" t="s">
        <v>8319</v>
      </c>
      <c r="S3570" s="15">
        <f>(((I3570/60)/60)/24)+DATE(1970,1,1)</f>
        <v>41941.041666666664</v>
      </c>
    </row>
    <row r="3571" spans="1:19" ht="60" x14ac:dyDescent="0.25">
      <c r="A3571">
        <v>651</v>
      </c>
      <c r="B3571" s="3" t="s">
        <v>652</v>
      </c>
      <c r="C3571" s="3" t="s">
        <v>4761</v>
      </c>
      <c r="D3571" s="6">
        <v>25000</v>
      </c>
      <c r="E3571" s="8">
        <v>25132</v>
      </c>
      <c r="F3571" t="s">
        <v>8218</v>
      </c>
      <c r="G3571" t="s">
        <v>8223</v>
      </c>
      <c r="H3571" t="s">
        <v>8245</v>
      </c>
      <c r="I3571">
        <v>1418430311</v>
      </c>
      <c r="J3571">
        <v>1415838311</v>
      </c>
      <c r="K3571" t="b">
        <v>0</v>
      </c>
      <c r="L3571">
        <v>105</v>
      </c>
      <c r="M3571" t="b">
        <v>1</v>
      </c>
      <c r="N3571" t="s">
        <v>8271</v>
      </c>
      <c r="O3571">
        <f>ROUND(E3571/D3571*100,0)</f>
        <v>101</v>
      </c>
      <c r="P3571">
        <f>IFERROR(ROUND(E3571/L3571,2),0)</f>
        <v>239.35</v>
      </c>
      <c r="Q3571" s="10" t="s">
        <v>8317</v>
      </c>
      <c r="R3571" t="s">
        <v>8319</v>
      </c>
      <c r="S3571" s="15">
        <f>(((I3571/60)/60)/24)+DATE(1970,1,1)</f>
        <v>41986.017488425925</v>
      </c>
    </row>
    <row r="3572" spans="1:19" ht="60" x14ac:dyDescent="0.25">
      <c r="A3572">
        <v>722</v>
      </c>
      <c r="B3572" s="3" t="s">
        <v>723</v>
      </c>
      <c r="C3572" s="3" t="s">
        <v>4832</v>
      </c>
      <c r="D3572" s="6">
        <v>25000</v>
      </c>
      <c r="E3572" s="8">
        <v>33006</v>
      </c>
      <c r="F3572" t="s">
        <v>8218</v>
      </c>
      <c r="G3572" t="s">
        <v>8223</v>
      </c>
      <c r="H3572" t="s">
        <v>8245</v>
      </c>
      <c r="I3572">
        <v>1333909178</v>
      </c>
      <c r="J3572">
        <v>1331320778</v>
      </c>
      <c r="K3572" t="b">
        <v>0</v>
      </c>
      <c r="L3572">
        <v>153</v>
      </c>
      <c r="M3572" t="b">
        <v>1</v>
      </c>
      <c r="N3572" t="s">
        <v>8272</v>
      </c>
      <c r="O3572">
        <f>ROUND(E3572/D3572*100,0)</f>
        <v>132</v>
      </c>
      <c r="P3572">
        <f>IFERROR(ROUND(E3572/L3572,2),0)</f>
        <v>215.73</v>
      </c>
      <c r="Q3572" s="10" t="s">
        <v>8320</v>
      </c>
      <c r="R3572" t="s">
        <v>8321</v>
      </c>
      <c r="S3572" s="15">
        <f>(((I3572/60)/60)/24)+DATE(1970,1,1)</f>
        <v>41007.76363425926</v>
      </c>
    </row>
    <row r="3573" spans="1:19" ht="60" x14ac:dyDescent="0.25">
      <c r="A3573">
        <v>1202</v>
      </c>
      <c r="B3573" s="3" t="s">
        <v>1203</v>
      </c>
      <c r="C3573" s="3" t="s">
        <v>5312</v>
      </c>
      <c r="D3573" s="6">
        <v>25000</v>
      </c>
      <c r="E3573" s="8">
        <v>49811</v>
      </c>
      <c r="F3573" t="s">
        <v>8218</v>
      </c>
      <c r="G3573" t="s">
        <v>8225</v>
      </c>
      <c r="H3573" t="s">
        <v>8247</v>
      </c>
      <c r="I3573">
        <v>1435388154</v>
      </c>
      <c r="J3573">
        <v>1432796154</v>
      </c>
      <c r="K3573" t="b">
        <v>0</v>
      </c>
      <c r="L3573">
        <v>271</v>
      </c>
      <c r="M3573" t="b">
        <v>1</v>
      </c>
      <c r="N3573" t="s">
        <v>8283</v>
      </c>
      <c r="O3573">
        <f>ROUND(E3573/D3573*100,0)</f>
        <v>199</v>
      </c>
      <c r="P3573">
        <f>IFERROR(ROUND(E3573/L3573,2),0)</f>
        <v>183.8</v>
      </c>
      <c r="Q3573" s="10" t="s">
        <v>8336</v>
      </c>
      <c r="R3573" t="s">
        <v>8337</v>
      </c>
      <c r="S3573" s="15">
        <f>(((I3573/60)/60)/24)+DATE(1970,1,1)</f>
        <v>42182.288819444439</v>
      </c>
    </row>
    <row r="3574" spans="1:19" ht="45" x14ac:dyDescent="0.25">
      <c r="A3574">
        <v>1274</v>
      </c>
      <c r="B3574" s="3" t="s">
        <v>1275</v>
      </c>
      <c r="C3574" s="3" t="s">
        <v>5384</v>
      </c>
      <c r="D3574" s="6">
        <v>25000</v>
      </c>
      <c r="E3574" s="8">
        <v>38743.839999999997</v>
      </c>
      <c r="F3574" t="s">
        <v>8218</v>
      </c>
      <c r="G3574" t="s">
        <v>8223</v>
      </c>
      <c r="H3574" t="s">
        <v>8245</v>
      </c>
      <c r="I3574">
        <v>1346344425</v>
      </c>
      <c r="J3574">
        <v>1343320425</v>
      </c>
      <c r="K3574" t="b">
        <v>1</v>
      </c>
      <c r="L3574">
        <v>467</v>
      </c>
      <c r="M3574" t="b">
        <v>1</v>
      </c>
      <c r="N3574" t="s">
        <v>8274</v>
      </c>
      <c r="O3574">
        <f>ROUND(E3574/D3574*100,0)</f>
        <v>155</v>
      </c>
      <c r="P3574">
        <f>IFERROR(ROUND(E3574/L3574,2),0)</f>
        <v>82.96</v>
      </c>
      <c r="Q3574" s="10" t="s">
        <v>8323</v>
      </c>
      <c r="R3574" t="s">
        <v>8324</v>
      </c>
      <c r="S3574" s="15">
        <f>(((I3574/60)/60)/24)+DATE(1970,1,1)</f>
        <v>41151.690104166664</v>
      </c>
    </row>
    <row r="3575" spans="1:19" ht="60" x14ac:dyDescent="0.25">
      <c r="A3575">
        <v>1472</v>
      </c>
      <c r="B3575" s="3" t="s">
        <v>1473</v>
      </c>
      <c r="C3575" s="3" t="s">
        <v>5582</v>
      </c>
      <c r="D3575" s="6">
        <v>25000</v>
      </c>
      <c r="E3575" s="8">
        <v>34676</v>
      </c>
      <c r="F3575" t="s">
        <v>8218</v>
      </c>
      <c r="G3575" t="s">
        <v>8223</v>
      </c>
      <c r="H3575" t="s">
        <v>8245</v>
      </c>
      <c r="I3575">
        <v>1381928503</v>
      </c>
      <c r="J3575">
        <v>1379336503</v>
      </c>
      <c r="K3575" t="b">
        <v>1</v>
      </c>
      <c r="L3575">
        <v>336</v>
      </c>
      <c r="M3575" t="b">
        <v>1</v>
      </c>
      <c r="N3575" t="s">
        <v>8286</v>
      </c>
      <c r="O3575">
        <f>ROUND(E3575/D3575*100,0)</f>
        <v>139</v>
      </c>
      <c r="P3575">
        <f>IFERROR(ROUND(E3575/L3575,2),0)</f>
        <v>103.2</v>
      </c>
      <c r="Q3575" s="10" t="s">
        <v>8320</v>
      </c>
      <c r="R3575" t="s">
        <v>8340</v>
      </c>
      <c r="S3575" s="15">
        <f>(((I3575/60)/60)/24)+DATE(1970,1,1)</f>
        <v>41563.542858796296</v>
      </c>
    </row>
    <row r="3576" spans="1:19" ht="45" x14ac:dyDescent="0.25">
      <c r="A3576">
        <v>1514</v>
      </c>
      <c r="B3576" s="3" t="s">
        <v>1515</v>
      </c>
      <c r="C3576" s="3" t="s">
        <v>5624</v>
      </c>
      <c r="D3576" s="6">
        <v>25000</v>
      </c>
      <c r="E3576" s="8">
        <v>26619</v>
      </c>
      <c r="F3576" t="s">
        <v>8218</v>
      </c>
      <c r="G3576" t="s">
        <v>8223</v>
      </c>
      <c r="H3576" t="s">
        <v>8245</v>
      </c>
      <c r="I3576">
        <v>1443363640</v>
      </c>
      <c r="J3576">
        <v>1439907640</v>
      </c>
      <c r="K3576" t="b">
        <v>1</v>
      </c>
      <c r="L3576">
        <v>176</v>
      </c>
      <c r="M3576" t="b">
        <v>1</v>
      </c>
      <c r="N3576" t="s">
        <v>8283</v>
      </c>
      <c r="O3576">
        <f>ROUND(E3576/D3576*100,0)</f>
        <v>106</v>
      </c>
      <c r="P3576">
        <f>IFERROR(ROUND(E3576/L3576,2),0)</f>
        <v>151.24</v>
      </c>
      <c r="Q3576" s="10" t="s">
        <v>8336</v>
      </c>
      <c r="R3576" t="s">
        <v>8337</v>
      </c>
      <c r="S3576" s="15">
        <f>(((I3576/60)/60)/24)+DATE(1970,1,1)</f>
        <v>42274.597685185188</v>
      </c>
    </row>
    <row r="3577" spans="1:19" ht="60" x14ac:dyDescent="0.25">
      <c r="A3577">
        <v>1657</v>
      </c>
      <c r="B3577" s="3" t="s">
        <v>1658</v>
      </c>
      <c r="C3577" s="3" t="s">
        <v>5767</v>
      </c>
      <c r="D3577" s="6">
        <v>25000</v>
      </c>
      <c r="E3577" s="8">
        <v>26233.45</v>
      </c>
      <c r="F3577" t="s">
        <v>8218</v>
      </c>
      <c r="G3577" t="s">
        <v>8223</v>
      </c>
      <c r="H3577" t="s">
        <v>8245</v>
      </c>
      <c r="I3577">
        <v>1337885168</v>
      </c>
      <c r="J3577">
        <v>1335293168</v>
      </c>
      <c r="K3577" t="b">
        <v>0</v>
      </c>
      <c r="L3577">
        <v>221</v>
      </c>
      <c r="M3577" t="b">
        <v>1</v>
      </c>
      <c r="N3577" t="s">
        <v>8290</v>
      </c>
      <c r="O3577">
        <f>ROUND(E3577/D3577*100,0)</f>
        <v>105</v>
      </c>
      <c r="P3577">
        <f>IFERROR(ROUND(E3577/L3577,2),0)</f>
        <v>118.7</v>
      </c>
      <c r="Q3577" s="10" t="s">
        <v>8323</v>
      </c>
      <c r="R3577" t="s">
        <v>8344</v>
      </c>
      <c r="S3577" s="15">
        <f>(((I3577/60)/60)/24)+DATE(1970,1,1)</f>
        <v>41053.782037037039</v>
      </c>
    </row>
    <row r="3578" spans="1:19" ht="60" x14ac:dyDescent="0.25">
      <c r="A3578">
        <v>2017</v>
      </c>
      <c r="B3578" s="3" t="s">
        <v>2018</v>
      </c>
      <c r="C3578" s="3" t="s">
        <v>6127</v>
      </c>
      <c r="D3578" s="6">
        <v>25000</v>
      </c>
      <c r="E3578" s="8">
        <v>31275.599999999999</v>
      </c>
      <c r="F3578" t="s">
        <v>8218</v>
      </c>
      <c r="G3578" t="s">
        <v>8223</v>
      </c>
      <c r="H3578" t="s">
        <v>8245</v>
      </c>
      <c r="I3578">
        <v>1332561600</v>
      </c>
      <c r="J3578">
        <v>1329873755</v>
      </c>
      <c r="K3578" t="b">
        <v>1</v>
      </c>
      <c r="L3578">
        <v>426</v>
      </c>
      <c r="M3578" t="b">
        <v>1</v>
      </c>
      <c r="N3578" t="s">
        <v>8293</v>
      </c>
      <c r="O3578">
        <f>ROUND(E3578/D3578*100,0)</f>
        <v>125</v>
      </c>
      <c r="P3578">
        <f>IFERROR(ROUND(E3578/L3578,2),0)</f>
        <v>73.42</v>
      </c>
      <c r="Q3578" s="10" t="s">
        <v>8317</v>
      </c>
      <c r="R3578" t="s">
        <v>8347</v>
      </c>
      <c r="S3578" s="15">
        <f>(((I3578/60)/60)/24)+DATE(1970,1,1)</f>
        <v>40992.166666666664</v>
      </c>
    </row>
    <row r="3579" spans="1:19" ht="30" x14ac:dyDescent="0.25">
      <c r="A3579">
        <v>2026</v>
      </c>
      <c r="B3579" s="3" t="s">
        <v>2027</v>
      </c>
      <c r="C3579" s="3" t="s">
        <v>6136</v>
      </c>
      <c r="D3579" s="6">
        <v>25000</v>
      </c>
      <c r="E3579" s="8">
        <v>33370.769999999997</v>
      </c>
      <c r="F3579" t="s">
        <v>8218</v>
      </c>
      <c r="G3579" t="s">
        <v>8223</v>
      </c>
      <c r="H3579" t="s">
        <v>8245</v>
      </c>
      <c r="I3579">
        <v>1398052740</v>
      </c>
      <c r="J3579">
        <v>1394127585</v>
      </c>
      <c r="K3579" t="b">
        <v>1</v>
      </c>
      <c r="L3579">
        <v>454</v>
      </c>
      <c r="M3579" t="b">
        <v>1</v>
      </c>
      <c r="N3579" t="s">
        <v>8293</v>
      </c>
      <c r="O3579">
        <f>ROUND(E3579/D3579*100,0)</f>
        <v>133</v>
      </c>
      <c r="P3579">
        <f>IFERROR(ROUND(E3579/L3579,2),0)</f>
        <v>73.5</v>
      </c>
      <c r="Q3579" s="10" t="s">
        <v>8317</v>
      </c>
      <c r="R3579" t="s">
        <v>8347</v>
      </c>
      <c r="S3579" s="15">
        <f>(((I3579/60)/60)/24)+DATE(1970,1,1)</f>
        <v>41750.165972222225</v>
      </c>
    </row>
    <row r="3580" spans="1:19" ht="60" x14ac:dyDescent="0.25">
      <c r="A3580">
        <v>2032</v>
      </c>
      <c r="B3580" s="3" t="s">
        <v>2033</v>
      </c>
      <c r="C3580" s="3" t="s">
        <v>6142</v>
      </c>
      <c r="D3580" s="6">
        <v>25000</v>
      </c>
      <c r="E3580" s="8">
        <v>76047</v>
      </c>
      <c r="F3580" t="s">
        <v>8218</v>
      </c>
      <c r="G3580" t="s">
        <v>8223</v>
      </c>
      <c r="H3580" t="s">
        <v>8245</v>
      </c>
      <c r="I3580">
        <v>1481778000</v>
      </c>
      <c r="J3580">
        <v>1479216874</v>
      </c>
      <c r="K3580" t="b">
        <v>1</v>
      </c>
      <c r="L3580">
        <v>531</v>
      </c>
      <c r="M3580" t="b">
        <v>1</v>
      </c>
      <c r="N3580" t="s">
        <v>8293</v>
      </c>
      <c r="O3580">
        <f>ROUND(E3580/D3580*100,0)</f>
        <v>304</v>
      </c>
      <c r="P3580">
        <f>IFERROR(ROUND(E3580/L3580,2),0)</f>
        <v>143.21</v>
      </c>
      <c r="Q3580" s="10" t="s">
        <v>8317</v>
      </c>
      <c r="R3580" t="s">
        <v>8347</v>
      </c>
      <c r="S3580" s="15">
        <f>(((I3580/60)/60)/24)+DATE(1970,1,1)</f>
        <v>42719.208333333328</v>
      </c>
    </row>
    <row r="3581" spans="1:19" ht="60" x14ac:dyDescent="0.25">
      <c r="A3581">
        <v>2033</v>
      </c>
      <c r="B3581" s="3" t="s">
        <v>2034</v>
      </c>
      <c r="C3581" s="3" t="s">
        <v>6143</v>
      </c>
      <c r="D3581" s="6">
        <v>25000</v>
      </c>
      <c r="E3581" s="8">
        <v>44669</v>
      </c>
      <c r="F3581" t="s">
        <v>8218</v>
      </c>
      <c r="G3581" t="s">
        <v>8223</v>
      </c>
      <c r="H3581" t="s">
        <v>8245</v>
      </c>
      <c r="I3581">
        <v>1398477518</v>
      </c>
      <c r="J3581">
        <v>1395885518</v>
      </c>
      <c r="K3581" t="b">
        <v>1</v>
      </c>
      <c r="L3581">
        <v>158</v>
      </c>
      <c r="M3581" t="b">
        <v>1</v>
      </c>
      <c r="N3581" t="s">
        <v>8293</v>
      </c>
      <c r="O3581">
        <f>ROUND(E3581/D3581*100,0)</f>
        <v>179</v>
      </c>
      <c r="P3581">
        <f>IFERROR(ROUND(E3581/L3581,2),0)</f>
        <v>282.72000000000003</v>
      </c>
      <c r="Q3581" s="10" t="s">
        <v>8317</v>
      </c>
      <c r="R3581" t="s">
        <v>8347</v>
      </c>
      <c r="S3581" s="15">
        <f>(((I3581/60)/60)/24)+DATE(1970,1,1)</f>
        <v>41755.082384259258</v>
      </c>
    </row>
    <row r="3582" spans="1:19" ht="60" x14ac:dyDescent="0.25">
      <c r="A3582">
        <v>2060</v>
      </c>
      <c r="B3582" s="3" t="s">
        <v>2061</v>
      </c>
      <c r="C3582" s="3" t="s">
        <v>6170</v>
      </c>
      <c r="D3582" s="6">
        <v>25000</v>
      </c>
      <c r="E3582" s="8">
        <v>49100</v>
      </c>
      <c r="F3582" t="s">
        <v>8218</v>
      </c>
      <c r="G3582" t="s">
        <v>8223</v>
      </c>
      <c r="H3582" t="s">
        <v>8245</v>
      </c>
      <c r="I3582">
        <v>1406129150</v>
      </c>
      <c r="J3582">
        <v>1400945150</v>
      </c>
      <c r="K3582" t="b">
        <v>0</v>
      </c>
      <c r="L3582">
        <v>1364</v>
      </c>
      <c r="M3582" t="b">
        <v>1</v>
      </c>
      <c r="N3582" t="s">
        <v>8293</v>
      </c>
      <c r="O3582">
        <f>ROUND(E3582/D3582*100,0)</f>
        <v>196</v>
      </c>
      <c r="P3582">
        <f>IFERROR(ROUND(E3582/L3582,2),0)</f>
        <v>36</v>
      </c>
      <c r="Q3582" s="10" t="s">
        <v>8317</v>
      </c>
      <c r="R3582" t="s">
        <v>8347</v>
      </c>
      <c r="S3582" s="15">
        <f>(((I3582/60)/60)/24)+DATE(1970,1,1)</f>
        <v>41843.642939814818</v>
      </c>
    </row>
    <row r="3583" spans="1:19" ht="60" x14ac:dyDescent="0.25">
      <c r="A3583">
        <v>2068</v>
      </c>
      <c r="B3583" s="3" t="s">
        <v>2069</v>
      </c>
      <c r="C3583" s="3" t="s">
        <v>6178</v>
      </c>
      <c r="D3583" s="6">
        <v>25000</v>
      </c>
      <c r="E3583" s="8">
        <v>26305.97</v>
      </c>
      <c r="F3583" t="s">
        <v>8218</v>
      </c>
      <c r="G3583" t="s">
        <v>8223</v>
      </c>
      <c r="H3583" t="s">
        <v>8245</v>
      </c>
      <c r="I3583">
        <v>1476994315</v>
      </c>
      <c r="J3583">
        <v>1474402315</v>
      </c>
      <c r="K3583" t="b">
        <v>0</v>
      </c>
      <c r="L3583">
        <v>76</v>
      </c>
      <c r="M3583" t="b">
        <v>1</v>
      </c>
      <c r="N3583" t="s">
        <v>8293</v>
      </c>
      <c r="O3583">
        <f>ROUND(E3583/D3583*100,0)</f>
        <v>105</v>
      </c>
      <c r="P3583">
        <f>IFERROR(ROUND(E3583/L3583,2),0)</f>
        <v>346.13</v>
      </c>
      <c r="Q3583" s="10" t="s">
        <v>8317</v>
      </c>
      <c r="R3583" t="s">
        <v>8347</v>
      </c>
      <c r="S3583" s="15">
        <f>(((I3583/60)/60)/24)+DATE(1970,1,1)</f>
        <v>42663.841608796298</v>
      </c>
    </row>
    <row r="3584" spans="1:19" ht="45" x14ac:dyDescent="0.25">
      <c r="A3584">
        <v>2178</v>
      </c>
      <c r="B3584" s="3" t="s">
        <v>2179</v>
      </c>
      <c r="C3584" s="3" t="s">
        <v>6288</v>
      </c>
      <c r="D3584" s="6">
        <v>25000</v>
      </c>
      <c r="E3584" s="8">
        <v>34660</v>
      </c>
      <c r="F3584" t="s">
        <v>8218</v>
      </c>
      <c r="G3584" t="s">
        <v>8223</v>
      </c>
      <c r="H3584" t="s">
        <v>8245</v>
      </c>
      <c r="I3584">
        <v>1484752597</v>
      </c>
      <c r="J3584">
        <v>1482160597</v>
      </c>
      <c r="K3584" t="b">
        <v>0</v>
      </c>
      <c r="L3584">
        <v>859</v>
      </c>
      <c r="M3584" t="b">
        <v>1</v>
      </c>
      <c r="N3584" t="s">
        <v>8274</v>
      </c>
      <c r="O3584">
        <f>ROUND(E3584/D3584*100,0)</f>
        <v>139</v>
      </c>
      <c r="P3584">
        <f>IFERROR(ROUND(E3584/L3584,2),0)</f>
        <v>40.35</v>
      </c>
      <c r="Q3584" s="10" t="s">
        <v>8323</v>
      </c>
      <c r="R3584" t="s">
        <v>8324</v>
      </c>
      <c r="S3584" s="15">
        <f>(((I3584/60)/60)/24)+DATE(1970,1,1)</f>
        <v>42753.63653935185</v>
      </c>
    </row>
    <row r="3585" spans="1:19" ht="30" x14ac:dyDescent="0.25">
      <c r="A3585">
        <v>2239</v>
      </c>
      <c r="B3585" s="3" t="s">
        <v>2240</v>
      </c>
      <c r="C3585" s="3" t="s">
        <v>6349</v>
      </c>
      <c r="D3585" s="6">
        <v>25000</v>
      </c>
      <c r="E3585" s="8">
        <v>32006.67</v>
      </c>
      <c r="F3585" t="s">
        <v>8218</v>
      </c>
      <c r="G3585" t="s">
        <v>8223</v>
      </c>
      <c r="H3585" t="s">
        <v>8245</v>
      </c>
      <c r="I3585">
        <v>1385870520</v>
      </c>
      <c r="J3585">
        <v>1382742014</v>
      </c>
      <c r="K3585" t="b">
        <v>0</v>
      </c>
      <c r="L3585">
        <v>426</v>
      </c>
      <c r="M3585" t="b">
        <v>1</v>
      </c>
      <c r="N3585" t="s">
        <v>8295</v>
      </c>
      <c r="O3585">
        <f>ROUND(E3585/D3585*100,0)</f>
        <v>128</v>
      </c>
      <c r="P3585">
        <f>IFERROR(ROUND(E3585/L3585,2),0)</f>
        <v>75.13</v>
      </c>
      <c r="Q3585" s="10" t="s">
        <v>8331</v>
      </c>
      <c r="R3585" t="s">
        <v>8349</v>
      </c>
      <c r="S3585" s="15">
        <f>(((I3585/60)/60)/24)+DATE(1970,1,1)</f>
        <v>41609.168055555558</v>
      </c>
    </row>
    <row r="3586" spans="1:19" ht="45" x14ac:dyDescent="0.25">
      <c r="A3586">
        <v>2250</v>
      </c>
      <c r="B3586" s="3" t="s">
        <v>2251</v>
      </c>
      <c r="C3586" s="3" t="s">
        <v>6360</v>
      </c>
      <c r="D3586" s="6">
        <v>25000</v>
      </c>
      <c r="E3586" s="8">
        <v>243778</v>
      </c>
      <c r="F3586" t="s">
        <v>8218</v>
      </c>
      <c r="G3586" t="s">
        <v>8223</v>
      </c>
      <c r="H3586" t="s">
        <v>8245</v>
      </c>
      <c r="I3586">
        <v>1480727273</v>
      </c>
      <c r="J3586">
        <v>1478131673</v>
      </c>
      <c r="K3586" t="b">
        <v>0</v>
      </c>
      <c r="L3586">
        <v>571</v>
      </c>
      <c r="M3586" t="b">
        <v>1</v>
      </c>
      <c r="N3586" t="s">
        <v>8295</v>
      </c>
      <c r="O3586">
        <f>ROUND(E3586/D3586*100,0)</f>
        <v>975</v>
      </c>
      <c r="P3586">
        <f>IFERROR(ROUND(E3586/L3586,2),0)</f>
        <v>426.93</v>
      </c>
      <c r="Q3586" s="10" t="s">
        <v>8331</v>
      </c>
      <c r="R3586" t="s">
        <v>8349</v>
      </c>
      <c r="S3586" s="15">
        <f>(((I3586/60)/60)/24)+DATE(1970,1,1)</f>
        <v>42707.0471412037</v>
      </c>
    </row>
    <row r="3587" spans="1:19" ht="45" x14ac:dyDescent="0.25">
      <c r="A3587">
        <v>2270</v>
      </c>
      <c r="B3587" s="3" t="s">
        <v>2271</v>
      </c>
      <c r="C3587" s="3" t="s">
        <v>6380</v>
      </c>
      <c r="D3587" s="6">
        <v>25000</v>
      </c>
      <c r="E3587" s="8">
        <v>180062</v>
      </c>
      <c r="F3587" t="s">
        <v>8218</v>
      </c>
      <c r="G3587" t="s">
        <v>8223</v>
      </c>
      <c r="H3587" t="s">
        <v>8245</v>
      </c>
      <c r="I3587">
        <v>1484085540</v>
      </c>
      <c r="J3587">
        <v>1482353513</v>
      </c>
      <c r="K3587" t="b">
        <v>0</v>
      </c>
      <c r="L3587">
        <v>1670</v>
      </c>
      <c r="M3587" t="b">
        <v>1</v>
      </c>
      <c r="N3587" t="s">
        <v>8295</v>
      </c>
      <c r="O3587">
        <f>ROUND(E3587/D3587*100,0)</f>
        <v>720</v>
      </c>
      <c r="P3587">
        <f>IFERROR(ROUND(E3587/L3587,2),0)</f>
        <v>107.82</v>
      </c>
      <c r="Q3587" s="10" t="s">
        <v>8331</v>
      </c>
      <c r="R3587" t="s">
        <v>8349</v>
      </c>
      <c r="S3587" s="15">
        <f>(((I3587/60)/60)/24)+DATE(1970,1,1)</f>
        <v>42745.915972222225</v>
      </c>
    </row>
    <row r="3588" spans="1:19" ht="45" x14ac:dyDescent="0.25">
      <c r="A3588">
        <v>2329</v>
      </c>
      <c r="B3588" s="3" t="s">
        <v>2330</v>
      </c>
      <c r="C3588" s="3" t="s">
        <v>6439</v>
      </c>
      <c r="D3588" s="6">
        <v>25000</v>
      </c>
      <c r="E3588" s="8">
        <v>26480</v>
      </c>
      <c r="F3588" t="s">
        <v>8218</v>
      </c>
      <c r="G3588" t="s">
        <v>8223</v>
      </c>
      <c r="H3588" t="s">
        <v>8245</v>
      </c>
      <c r="I3588">
        <v>1405609146</v>
      </c>
      <c r="J3588">
        <v>1403017146</v>
      </c>
      <c r="K3588" t="b">
        <v>1</v>
      </c>
      <c r="L3588">
        <v>125</v>
      </c>
      <c r="M3588" t="b">
        <v>1</v>
      </c>
      <c r="N3588" t="s">
        <v>8296</v>
      </c>
      <c r="O3588">
        <f>ROUND(E3588/D3588*100,0)</f>
        <v>106</v>
      </c>
      <c r="P3588">
        <f>IFERROR(ROUND(E3588/L3588,2),0)</f>
        <v>211.84</v>
      </c>
      <c r="Q3588" s="10" t="s">
        <v>8334</v>
      </c>
      <c r="R3588" t="s">
        <v>8350</v>
      </c>
      <c r="S3588" s="15">
        <f>(((I3588/60)/60)/24)+DATE(1970,1,1)</f>
        <v>41837.624374999999</v>
      </c>
    </row>
    <row r="3589" spans="1:19" ht="60" x14ac:dyDescent="0.25">
      <c r="A3589">
        <v>2332</v>
      </c>
      <c r="B3589" s="3" t="s">
        <v>2333</v>
      </c>
      <c r="C3589" s="3" t="s">
        <v>6442</v>
      </c>
      <c r="D3589" s="6">
        <v>25000</v>
      </c>
      <c r="E3589" s="8">
        <v>26577</v>
      </c>
      <c r="F3589" t="s">
        <v>8218</v>
      </c>
      <c r="G3589" t="s">
        <v>8223</v>
      </c>
      <c r="H3589" t="s">
        <v>8245</v>
      </c>
      <c r="I3589">
        <v>1423235071</v>
      </c>
      <c r="J3589">
        <v>1420643071</v>
      </c>
      <c r="K3589" t="b">
        <v>1</v>
      </c>
      <c r="L3589">
        <v>352</v>
      </c>
      <c r="M3589" t="b">
        <v>1</v>
      </c>
      <c r="N3589" t="s">
        <v>8296</v>
      </c>
      <c r="O3589">
        <f>ROUND(E3589/D3589*100,0)</f>
        <v>106</v>
      </c>
      <c r="P3589">
        <f>IFERROR(ROUND(E3589/L3589,2),0)</f>
        <v>75.5</v>
      </c>
      <c r="Q3589" s="10" t="s">
        <v>8334</v>
      </c>
      <c r="R3589" t="s">
        <v>8350</v>
      </c>
      <c r="S3589" s="15">
        <f>(((I3589/60)/60)/24)+DATE(1970,1,1)</f>
        <v>42041.628136574072</v>
      </c>
    </row>
    <row r="3590" spans="1:19" ht="60" x14ac:dyDescent="0.25">
      <c r="A3590">
        <v>2335</v>
      </c>
      <c r="B3590" s="3" t="s">
        <v>2336</v>
      </c>
      <c r="C3590" s="3" t="s">
        <v>6445</v>
      </c>
      <c r="D3590" s="6">
        <v>25000</v>
      </c>
      <c r="E3590" s="8">
        <v>25568</v>
      </c>
      <c r="F3590" t="s">
        <v>8218</v>
      </c>
      <c r="G3590" t="s">
        <v>8223</v>
      </c>
      <c r="H3590" t="s">
        <v>8245</v>
      </c>
      <c r="I3590">
        <v>1402494243</v>
      </c>
      <c r="J3590">
        <v>1399902243</v>
      </c>
      <c r="K3590" t="b">
        <v>1</v>
      </c>
      <c r="L3590">
        <v>221</v>
      </c>
      <c r="M3590" t="b">
        <v>1</v>
      </c>
      <c r="N3590" t="s">
        <v>8296</v>
      </c>
      <c r="O3590">
        <f>ROUND(E3590/D3590*100,0)</f>
        <v>102</v>
      </c>
      <c r="P3590">
        <f>IFERROR(ROUND(E3590/L3590,2),0)</f>
        <v>115.69</v>
      </c>
      <c r="Q3590" s="10" t="s">
        <v>8334</v>
      </c>
      <c r="R3590" t="s">
        <v>8350</v>
      </c>
      <c r="S3590" s="15">
        <f>(((I3590/60)/60)/24)+DATE(1970,1,1)</f>
        <v>41801.572256944448</v>
      </c>
    </row>
    <row r="3591" spans="1:19" ht="60" x14ac:dyDescent="0.25">
      <c r="A3591">
        <v>2339</v>
      </c>
      <c r="B3591" s="3" t="s">
        <v>2340</v>
      </c>
      <c r="C3591" s="3" t="s">
        <v>6449</v>
      </c>
      <c r="D3591" s="6">
        <v>25000</v>
      </c>
      <c r="E3591" s="8">
        <v>73552</v>
      </c>
      <c r="F3591" t="s">
        <v>8218</v>
      </c>
      <c r="G3591" t="s">
        <v>8223</v>
      </c>
      <c r="H3591" t="s">
        <v>8245</v>
      </c>
      <c r="I3591">
        <v>1482134340</v>
      </c>
      <c r="J3591">
        <v>1479496309</v>
      </c>
      <c r="K3591" t="b">
        <v>1</v>
      </c>
      <c r="L3591">
        <v>1104</v>
      </c>
      <c r="M3591" t="b">
        <v>1</v>
      </c>
      <c r="N3591" t="s">
        <v>8296</v>
      </c>
      <c r="O3591">
        <f>ROUND(E3591/D3591*100,0)</f>
        <v>294</v>
      </c>
      <c r="P3591">
        <f>IFERROR(ROUND(E3591/L3591,2),0)</f>
        <v>66.62</v>
      </c>
      <c r="Q3591" s="10" t="s">
        <v>8334</v>
      </c>
      <c r="R3591" t="s">
        <v>8350</v>
      </c>
      <c r="S3591" s="15">
        <f>(((I3591/60)/60)/24)+DATE(1970,1,1)</f>
        <v>42723.332638888889</v>
      </c>
    </row>
    <row r="3592" spans="1:19" ht="45" x14ac:dyDescent="0.25">
      <c r="A3592">
        <v>2616</v>
      </c>
      <c r="B3592" s="3" t="s">
        <v>2616</v>
      </c>
      <c r="C3592" s="3" t="s">
        <v>6726</v>
      </c>
      <c r="D3592" s="6">
        <v>25000</v>
      </c>
      <c r="E3592" s="8">
        <v>28633.5</v>
      </c>
      <c r="F3592" t="s">
        <v>8218</v>
      </c>
      <c r="G3592" t="s">
        <v>8223</v>
      </c>
      <c r="H3592" t="s">
        <v>8245</v>
      </c>
      <c r="I3592">
        <v>1440546729</v>
      </c>
      <c r="J3592">
        <v>1437954729</v>
      </c>
      <c r="K3592" t="b">
        <v>1</v>
      </c>
      <c r="L3592">
        <v>238</v>
      </c>
      <c r="M3592" t="b">
        <v>1</v>
      </c>
      <c r="N3592" t="s">
        <v>8299</v>
      </c>
      <c r="O3592">
        <f>ROUND(E3592/D3592*100,0)</f>
        <v>115</v>
      </c>
      <c r="P3592">
        <f>IFERROR(ROUND(E3592/L3592,2),0)</f>
        <v>120.31</v>
      </c>
      <c r="Q3592" s="10" t="s">
        <v>8317</v>
      </c>
      <c r="R3592" t="s">
        <v>8353</v>
      </c>
      <c r="S3592" s="15">
        <f>(((I3592/60)/60)/24)+DATE(1970,1,1)</f>
        <v>42241.99454861111</v>
      </c>
    </row>
    <row r="3593" spans="1:19" ht="45" x14ac:dyDescent="0.25">
      <c r="A3593">
        <v>2714</v>
      </c>
      <c r="B3593" s="3" t="s">
        <v>2714</v>
      </c>
      <c r="C3593" s="3" t="s">
        <v>6824</v>
      </c>
      <c r="D3593" s="6">
        <v>25000</v>
      </c>
      <c r="E3593" s="8">
        <v>29089</v>
      </c>
      <c r="F3593" t="s">
        <v>8218</v>
      </c>
      <c r="G3593" t="s">
        <v>8223</v>
      </c>
      <c r="H3593" t="s">
        <v>8245</v>
      </c>
      <c r="I3593">
        <v>1476486000</v>
      </c>
      <c r="J3593">
        <v>1474040596</v>
      </c>
      <c r="K3593" t="b">
        <v>1</v>
      </c>
      <c r="L3593">
        <v>305</v>
      </c>
      <c r="M3593" t="b">
        <v>1</v>
      </c>
      <c r="N3593" t="s">
        <v>8301</v>
      </c>
      <c r="O3593">
        <f>ROUND(E3593/D3593*100,0)</f>
        <v>116</v>
      </c>
      <c r="P3593">
        <f>IFERROR(ROUND(E3593/L3593,2),0)</f>
        <v>95.37</v>
      </c>
      <c r="Q3593" s="10" t="s">
        <v>8315</v>
      </c>
      <c r="R3593" t="s">
        <v>8355</v>
      </c>
      <c r="S3593" s="15">
        <f>(((I3593/60)/60)/24)+DATE(1970,1,1)</f>
        <v>42657.958333333328</v>
      </c>
    </row>
    <row r="3594" spans="1:19" ht="45" x14ac:dyDescent="0.25">
      <c r="A3594">
        <v>2717</v>
      </c>
      <c r="B3594" s="3" t="s">
        <v>2717</v>
      </c>
      <c r="C3594" s="3" t="s">
        <v>6827</v>
      </c>
      <c r="D3594" s="6">
        <v>25000</v>
      </c>
      <c r="E3594" s="8">
        <v>30026</v>
      </c>
      <c r="F3594" t="s">
        <v>8218</v>
      </c>
      <c r="G3594" t="s">
        <v>8223</v>
      </c>
      <c r="H3594" t="s">
        <v>8245</v>
      </c>
      <c r="I3594">
        <v>1417906649</v>
      </c>
      <c r="J3594">
        <v>1414015049</v>
      </c>
      <c r="K3594" t="b">
        <v>1</v>
      </c>
      <c r="L3594">
        <v>325</v>
      </c>
      <c r="M3594" t="b">
        <v>1</v>
      </c>
      <c r="N3594" t="s">
        <v>8301</v>
      </c>
      <c r="O3594">
        <f>ROUND(E3594/D3594*100,0)</f>
        <v>120</v>
      </c>
      <c r="P3594">
        <f>IFERROR(ROUND(E3594/L3594,2),0)</f>
        <v>92.39</v>
      </c>
      <c r="Q3594" s="10" t="s">
        <v>8315</v>
      </c>
      <c r="R3594" t="s">
        <v>8355</v>
      </c>
      <c r="S3594" s="15">
        <f>(((I3594/60)/60)/24)+DATE(1970,1,1)</f>
        <v>41979.956585648149</v>
      </c>
    </row>
    <row r="3595" spans="1:19" ht="45" x14ac:dyDescent="0.25">
      <c r="A3595">
        <v>2720</v>
      </c>
      <c r="B3595" s="3" t="s">
        <v>2720</v>
      </c>
      <c r="C3595" s="3" t="s">
        <v>6830</v>
      </c>
      <c r="D3595" s="6">
        <v>25000</v>
      </c>
      <c r="E3595" s="8">
        <v>29531</v>
      </c>
      <c r="F3595" t="s">
        <v>8218</v>
      </c>
      <c r="G3595" t="s">
        <v>8223</v>
      </c>
      <c r="H3595" t="s">
        <v>8245</v>
      </c>
      <c r="I3595">
        <v>1478866253</v>
      </c>
      <c r="J3595">
        <v>1476270653</v>
      </c>
      <c r="K3595" t="b">
        <v>0</v>
      </c>
      <c r="L3595">
        <v>173</v>
      </c>
      <c r="M3595" t="b">
        <v>1</v>
      </c>
      <c r="N3595" t="s">
        <v>8301</v>
      </c>
      <c r="O3595">
        <f>ROUND(E3595/D3595*100,0)</f>
        <v>118</v>
      </c>
      <c r="P3595">
        <f>IFERROR(ROUND(E3595/L3595,2),0)</f>
        <v>170.7</v>
      </c>
      <c r="Q3595" s="10" t="s">
        <v>8315</v>
      </c>
      <c r="R3595" t="s">
        <v>8355</v>
      </c>
      <c r="S3595" s="15">
        <f>(((I3595/60)/60)/24)+DATE(1970,1,1)</f>
        <v>42685.507557870369</v>
      </c>
    </row>
    <row r="3596" spans="1:19" ht="60" x14ac:dyDescent="0.25">
      <c r="A3596">
        <v>2924</v>
      </c>
      <c r="B3596" s="3" t="s">
        <v>2924</v>
      </c>
      <c r="C3596" s="3" t="s">
        <v>7034</v>
      </c>
      <c r="D3596" s="6">
        <v>25000</v>
      </c>
      <c r="E3596" s="8">
        <v>25800</v>
      </c>
      <c r="F3596" t="s">
        <v>8218</v>
      </c>
      <c r="G3596" t="s">
        <v>8223</v>
      </c>
      <c r="H3596" t="s">
        <v>8245</v>
      </c>
      <c r="I3596">
        <v>1431143940</v>
      </c>
      <c r="J3596">
        <v>1428585710</v>
      </c>
      <c r="K3596" t="b">
        <v>0</v>
      </c>
      <c r="L3596">
        <v>147</v>
      </c>
      <c r="M3596" t="b">
        <v>1</v>
      </c>
      <c r="N3596" t="s">
        <v>8303</v>
      </c>
      <c r="O3596">
        <f>ROUND(E3596/D3596*100,0)</f>
        <v>103</v>
      </c>
      <c r="P3596">
        <f>IFERROR(ROUND(E3596/L3596,2),0)</f>
        <v>175.51</v>
      </c>
      <c r="Q3596" s="10" t="s">
        <v>8315</v>
      </c>
      <c r="R3596" t="s">
        <v>8357</v>
      </c>
      <c r="S3596" s="15">
        <f>(((I3596/60)/60)/24)+DATE(1970,1,1)</f>
        <v>42133.165972222225</v>
      </c>
    </row>
    <row r="3597" spans="1:19" ht="60" x14ac:dyDescent="0.25">
      <c r="A3597">
        <v>2984</v>
      </c>
      <c r="B3597" s="3" t="s">
        <v>2984</v>
      </c>
      <c r="C3597" s="3" t="s">
        <v>7094</v>
      </c>
      <c r="D3597" s="6">
        <v>25000</v>
      </c>
      <c r="E3597" s="8">
        <v>25088</v>
      </c>
      <c r="F3597" t="s">
        <v>8218</v>
      </c>
      <c r="G3597" t="s">
        <v>8223</v>
      </c>
      <c r="H3597" t="s">
        <v>8245</v>
      </c>
      <c r="I3597">
        <v>1472020881</v>
      </c>
      <c r="J3597">
        <v>1469428881</v>
      </c>
      <c r="K3597" t="b">
        <v>1</v>
      </c>
      <c r="L3597">
        <v>218</v>
      </c>
      <c r="M3597" t="b">
        <v>1</v>
      </c>
      <c r="N3597" t="s">
        <v>8301</v>
      </c>
      <c r="O3597">
        <f>ROUND(E3597/D3597*100,0)</f>
        <v>100</v>
      </c>
      <c r="P3597">
        <f>IFERROR(ROUND(E3597/L3597,2),0)</f>
        <v>115.08</v>
      </c>
      <c r="Q3597" s="10" t="s">
        <v>8315</v>
      </c>
      <c r="R3597" t="s">
        <v>8355</v>
      </c>
      <c r="S3597" s="15">
        <f>(((I3597/60)/60)/24)+DATE(1970,1,1)</f>
        <v>42606.278715277775</v>
      </c>
    </row>
    <row r="3598" spans="1:19" ht="60" x14ac:dyDescent="0.25">
      <c r="A3598">
        <v>2987</v>
      </c>
      <c r="B3598" s="3" t="s">
        <v>2987</v>
      </c>
      <c r="C3598" s="3" t="s">
        <v>7097</v>
      </c>
      <c r="D3598" s="6">
        <v>25000</v>
      </c>
      <c r="E3598" s="8">
        <v>27600.2</v>
      </c>
      <c r="F3598" t="s">
        <v>8218</v>
      </c>
      <c r="G3598" t="s">
        <v>8223</v>
      </c>
      <c r="H3598" t="s">
        <v>8245</v>
      </c>
      <c r="I3598">
        <v>1476316800</v>
      </c>
      <c r="J3598">
        <v>1473837751</v>
      </c>
      <c r="K3598" t="b">
        <v>0</v>
      </c>
      <c r="L3598">
        <v>265</v>
      </c>
      <c r="M3598" t="b">
        <v>1</v>
      </c>
      <c r="N3598" t="s">
        <v>8301</v>
      </c>
      <c r="O3598">
        <f>ROUND(E3598/D3598*100,0)</f>
        <v>110</v>
      </c>
      <c r="P3598">
        <f>IFERROR(ROUND(E3598/L3598,2),0)</f>
        <v>104.15</v>
      </c>
      <c r="Q3598" s="10" t="s">
        <v>8315</v>
      </c>
      <c r="R3598" t="s">
        <v>8355</v>
      </c>
      <c r="S3598" s="15">
        <f>(((I3598/60)/60)/24)+DATE(1970,1,1)</f>
        <v>42656</v>
      </c>
    </row>
    <row r="3599" spans="1:19" ht="60" x14ac:dyDescent="0.25">
      <c r="A3599">
        <v>3009</v>
      </c>
      <c r="B3599" s="3" t="s">
        <v>3009</v>
      </c>
      <c r="C3599" s="3" t="s">
        <v>7119</v>
      </c>
      <c r="D3599" s="6">
        <v>25000</v>
      </c>
      <c r="E3599" s="8">
        <v>29939</v>
      </c>
      <c r="F3599" t="s">
        <v>8218</v>
      </c>
      <c r="G3599" t="s">
        <v>8223</v>
      </c>
      <c r="H3599" t="s">
        <v>8245</v>
      </c>
      <c r="I3599">
        <v>1417012840</v>
      </c>
      <c r="J3599">
        <v>1414417240</v>
      </c>
      <c r="K3599" t="b">
        <v>0</v>
      </c>
      <c r="L3599">
        <v>128</v>
      </c>
      <c r="M3599" t="b">
        <v>1</v>
      </c>
      <c r="N3599" t="s">
        <v>8301</v>
      </c>
      <c r="O3599">
        <f>ROUND(E3599/D3599*100,0)</f>
        <v>120</v>
      </c>
      <c r="P3599">
        <f>IFERROR(ROUND(E3599/L3599,2),0)</f>
        <v>233.9</v>
      </c>
      <c r="Q3599" s="10" t="s">
        <v>8315</v>
      </c>
      <c r="R3599" t="s">
        <v>8355</v>
      </c>
      <c r="S3599" s="15">
        <f>(((I3599/60)/60)/24)+DATE(1970,1,1)</f>
        <v>41969.611574074079</v>
      </c>
    </row>
    <row r="3600" spans="1:19" ht="60" x14ac:dyDescent="0.25">
      <c r="A3600">
        <v>3014</v>
      </c>
      <c r="B3600" s="3" t="s">
        <v>3014</v>
      </c>
      <c r="C3600" s="3" t="s">
        <v>7124</v>
      </c>
      <c r="D3600" s="6">
        <v>25000</v>
      </c>
      <c r="E3600" s="8">
        <v>28276</v>
      </c>
      <c r="F3600" t="s">
        <v>8218</v>
      </c>
      <c r="G3600" t="s">
        <v>8223</v>
      </c>
      <c r="H3600" t="s">
        <v>8245</v>
      </c>
      <c r="I3600">
        <v>1415163600</v>
      </c>
      <c r="J3600">
        <v>1412737080</v>
      </c>
      <c r="K3600" t="b">
        <v>0</v>
      </c>
      <c r="L3600">
        <v>557</v>
      </c>
      <c r="M3600" t="b">
        <v>1</v>
      </c>
      <c r="N3600" t="s">
        <v>8301</v>
      </c>
      <c r="O3600">
        <f>ROUND(E3600/D3600*100,0)</f>
        <v>113</v>
      </c>
      <c r="P3600">
        <f>IFERROR(ROUND(E3600/L3600,2),0)</f>
        <v>50.76</v>
      </c>
      <c r="Q3600" s="10" t="s">
        <v>8315</v>
      </c>
      <c r="R3600" t="s">
        <v>8355</v>
      </c>
      <c r="S3600" s="15">
        <f>(((I3600/60)/60)/24)+DATE(1970,1,1)</f>
        <v>41948.208333333336</v>
      </c>
    </row>
    <row r="3601" spans="1:19" ht="45" x14ac:dyDescent="0.25">
      <c r="A3601">
        <v>3035</v>
      </c>
      <c r="B3601" s="3" t="s">
        <v>3035</v>
      </c>
      <c r="C3601" s="3" t="s">
        <v>7145</v>
      </c>
      <c r="D3601" s="6">
        <v>25000</v>
      </c>
      <c r="E3601" s="8">
        <v>27196.71</v>
      </c>
      <c r="F3601" t="s">
        <v>8218</v>
      </c>
      <c r="G3601" t="s">
        <v>8223</v>
      </c>
      <c r="H3601" t="s">
        <v>8245</v>
      </c>
      <c r="I3601">
        <v>1367674009</v>
      </c>
      <c r="J3601">
        <v>1365082009</v>
      </c>
      <c r="K3601" t="b">
        <v>0</v>
      </c>
      <c r="L3601">
        <v>307</v>
      </c>
      <c r="M3601" t="b">
        <v>1</v>
      </c>
      <c r="N3601" t="s">
        <v>8301</v>
      </c>
      <c r="O3601">
        <f>ROUND(E3601/D3601*100,0)</f>
        <v>109</v>
      </c>
      <c r="P3601">
        <f>IFERROR(ROUND(E3601/L3601,2),0)</f>
        <v>88.59</v>
      </c>
      <c r="Q3601" s="10" t="s">
        <v>8315</v>
      </c>
      <c r="R3601" t="s">
        <v>8355</v>
      </c>
      <c r="S3601" s="15">
        <f>(((I3601/60)/60)/24)+DATE(1970,1,1)</f>
        <v>41398.560289351852</v>
      </c>
    </row>
    <row r="3602" spans="1:19" ht="60" x14ac:dyDescent="0.25">
      <c r="A3602">
        <v>3036</v>
      </c>
      <c r="B3602" s="3" t="s">
        <v>3036</v>
      </c>
      <c r="C3602" s="3" t="s">
        <v>7146</v>
      </c>
      <c r="D3602" s="6">
        <v>25000</v>
      </c>
      <c r="E3602" s="8">
        <v>31683</v>
      </c>
      <c r="F3602" t="s">
        <v>8218</v>
      </c>
      <c r="G3602" t="s">
        <v>8223</v>
      </c>
      <c r="H3602" t="s">
        <v>8245</v>
      </c>
      <c r="I3602">
        <v>1376654340</v>
      </c>
      <c r="J3602">
        <v>1373568644</v>
      </c>
      <c r="K3602" t="b">
        <v>0</v>
      </c>
      <c r="L3602">
        <v>329</v>
      </c>
      <c r="M3602" t="b">
        <v>1</v>
      </c>
      <c r="N3602" t="s">
        <v>8301</v>
      </c>
      <c r="O3602">
        <f>ROUND(E3602/D3602*100,0)</f>
        <v>127</v>
      </c>
      <c r="P3602">
        <f>IFERROR(ROUND(E3602/L3602,2),0)</f>
        <v>96.3</v>
      </c>
      <c r="Q3602" s="10" t="s">
        <v>8315</v>
      </c>
      <c r="R3602" t="s">
        <v>8355</v>
      </c>
      <c r="S3602" s="15">
        <f>(((I3602/60)/60)/24)+DATE(1970,1,1)</f>
        <v>41502.499305555553</v>
      </c>
    </row>
    <row r="3603" spans="1:19" ht="60" x14ac:dyDescent="0.25">
      <c r="A3603">
        <v>3250</v>
      </c>
      <c r="B3603" s="3" t="s">
        <v>3250</v>
      </c>
      <c r="C3603" s="3" t="s">
        <v>7360</v>
      </c>
      <c r="D3603" s="6">
        <v>25000</v>
      </c>
      <c r="E3603" s="8">
        <v>25388</v>
      </c>
      <c r="F3603" t="s">
        <v>8218</v>
      </c>
      <c r="G3603" t="s">
        <v>8223</v>
      </c>
      <c r="H3603" t="s">
        <v>8245</v>
      </c>
      <c r="I3603">
        <v>1415213324</v>
      </c>
      <c r="J3603">
        <v>1412617724</v>
      </c>
      <c r="K3603" t="b">
        <v>1</v>
      </c>
      <c r="L3603">
        <v>213</v>
      </c>
      <c r="M3603" t="b">
        <v>1</v>
      </c>
      <c r="N3603" t="s">
        <v>8269</v>
      </c>
      <c r="O3603">
        <f>ROUND(E3603/D3603*100,0)</f>
        <v>102</v>
      </c>
      <c r="P3603">
        <f>IFERROR(ROUND(E3603/L3603,2),0)</f>
        <v>119.19</v>
      </c>
      <c r="Q3603" s="10" t="s">
        <v>8315</v>
      </c>
      <c r="R3603" t="s">
        <v>8316</v>
      </c>
      <c r="S3603" s="15">
        <f>(((I3603/60)/60)/24)+DATE(1970,1,1)</f>
        <v>41948.783842592595</v>
      </c>
    </row>
    <row r="3604" spans="1:19" ht="60" x14ac:dyDescent="0.25">
      <c r="A3604">
        <v>293</v>
      </c>
      <c r="B3604" s="3" t="s">
        <v>294</v>
      </c>
      <c r="C3604" s="3" t="s">
        <v>4403</v>
      </c>
      <c r="D3604" s="6">
        <v>26000</v>
      </c>
      <c r="E3604" s="8">
        <v>26360</v>
      </c>
      <c r="F3604" t="s">
        <v>8218</v>
      </c>
      <c r="G3604" t="s">
        <v>8223</v>
      </c>
      <c r="H3604" t="s">
        <v>8245</v>
      </c>
      <c r="I3604">
        <v>1398009714</v>
      </c>
      <c r="J3604">
        <v>1395417714</v>
      </c>
      <c r="K3604" t="b">
        <v>1</v>
      </c>
      <c r="L3604">
        <v>131</v>
      </c>
      <c r="M3604" t="b">
        <v>1</v>
      </c>
      <c r="N3604" t="s">
        <v>8267</v>
      </c>
      <c r="O3604">
        <f>ROUND(E3604/D3604*100,0)</f>
        <v>101</v>
      </c>
      <c r="P3604">
        <f>IFERROR(ROUND(E3604/L3604,2),0)</f>
        <v>201.22</v>
      </c>
      <c r="Q3604" s="10" t="s">
        <v>8308</v>
      </c>
      <c r="R3604" t="s">
        <v>8313</v>
      </c>
      <c r="S3604" s="15">
        <f>(((I3604/60)/60)/24)+DATE(1970,1,1)</f>
        <v>41749.667986111112</v>
      </c>
    </row>
    <row r="3605" spans="1:19" ht="45" x14ac:dyDescent="0.25">
      <c r="A3605">
        <v>1217</v>
      </c>
      <c r="B3605" s="3" t="s">
        <v>1218</v>
      </c>
      <c r="C3605" s="3" t="s">
        <v>5327</v>
      </c>
      <c r="D3605" s="6">
        <v>26500</v>
      </c>
      <c r="E3605" s="8">
        <v>27189</v>
      </c>
      <c r="F3605" t="s">
        <v>8218</v>
      </c>
      <c r="G3605" t="s">
        <v>8223</v>
      </c>
      <c r="H3605" t="s">
        <v>8245</v>
      </c>
      <c r="I3605">
        <v>1468524340</v>
      </c>
      <c r="J3605">
        <v>1465932340</v>
      </c>
      <c r="K3605" t="b">
        <v>0</v>
      </c>
      <c r="L3605">
        <v>183</v>
      </c>
      <c r="M3605" t="b">
        <v>1</v>
      </c>
      <c r="N3605" t="s">
        <v>8283</v>
      </c>
      <c r="O3605">
        <f>ROUND(E3605/D3605*100,0)</f>
        <v>103</v>
      </c>
      <c r="P3605">
        <f>IFERROR(ROUND(E3605/L3605,2),0)</f>
        <v>148.57</v>
      </c>
      <c r="Q3605" s="10" t="s">
        <v>8336</v>
      </c>
      <c r="R3605" t="s">
        <v>8337</v>
      </c>
      <c r="S3605" s="15">
        <f>(((I3605/60)/60)/24)+DATE(1970,1,1)</f>
        <v>42565.809490740736</v>
      </c>
    </row>
    <row r="3606" spans="1:19" ht="45" x14ac:dyDescent="0.25">
      <c r="A3606">
        <v>278</v>
      </c>
      <c r="B3606" s="3" t="s">
        <v>279</v>
      </c>
      <c r="C3606" s="3" t="s">
        <v>4388</v>
      </c>
      <c r="D3606" s="6">
        <v>27000</v>
      </c>
      <c r="E3606" s="8">
        <v>40594</v>
      </c>
      <c r="F3606" t="s">
        <v>8218</v>
      </c>
      <c r="G3606" t="s">
        <v>8223</v>
      </c>
      <c r="H3606" t="s">
        <v>8245</v>
      </c>
      <c r="I3606">
        <v>1350003539</v>
      </c>
      <c r="J3606">
        <v>1347411539</v>
      </c>
      <c r="K3606" t="b">
        <v>1</v>
      </c>
      <c r="L3606">
        <v>415</v>
      </c>
      <c r="M3606" t="b">
        <v>1</v>
      </c>
      <c r="N3606" t="s">
        <v>8267</v>
      </c>
      <c r="O3606">
        <f>ROUND(E3606/D3606*100,0)</f>
        <v>150</v>
      </c>
      <c r="P3606">
        <f>IFERROR(ROUND(E3606/L3606,2),0)</f>
        <v>97.82</v>
      </c>
      <c r="Q3606" s="10" t="s">
        <v>8308</v>
      </c>
      <c r="R3606" t="s">
        <v>8313</v>
      </c>
      <c r="S3606" s="15">
        <f>(((I3606/60)/60)/24)+DATE(1970,1,1)</f>
        <v>41194.040960648148</v>
      </c>
    </row>
    <row r="3607" spans="1:19" ht="45" x14ac:dyDescent="0.25">
      <c r="A3607">
        <v>2730</v>
      </c>
      <c r="B3607" s="3" t="s">
        <v>2730</v>
      </c>
      <c r="C3607" s="3" t="s">
        <v>6840</v>
      </c>
      <c r="D3607" s="6">
        <v>27000</v>
      </c>
      <c r="E3607" s="8">
        <v>45979.01</v>
      </c>
      <c r="F3607" t="s">
        <v>8218</v>
      </c>
      <c r="G3607" t="s">
        <v>8223</v>
      </c>
      <c r="H3607" t="s">
        <v>8245</v>
      </c>
      <c r="I3607">
        <v>1366635575</v>
      </c>
      <c r="J3607">
        <v>1363611575</v>
      </c>
      <c r="K3607" t="b">
        <v>0</v>
      </c>
      <c r="L3607">
        <v>682</v>
      </c>
      <c r="M3607" t="b">
        <v>1</v>
      </c>
      <c r="N3607" t="s">
        <v>8293</v>
      </c>
      <c r="O3607">
        <f>ROUND(E3607/D3607*100,0)</f>
        <v>170</v>
      </c>
      <c r="P3607">
        <f>IFERROR(ROUND(E3607/L3607,2),0)</f>
        <v>67.42</v>
      </c>
      <c r="Q3607" s="10" t="s">
        <v>8317</v>
      </c>
      <c r="R3607" t="s">
        <v>8347</v>
      </c>
      <c r="S3607" s="15">
        <f>(((I3607/60)/60)/24)+DATE(1970,1,1)</f>
        <v>41386.541377314818</v>
      </c>
    </row>
    <row r="3608" spans="1:19" ht="45" x14ac:dyDescent="0.25">
      <c r="A3608">
        <v>854</v>
      </c>
      <c r="B3608" s="3" t="s">
        <v>855</v>
      </c>
      <c r="C3608" s="3" t="s">
        <v>4964</v>
      </c>
      <c r="D3608" s="6">
        <v>27800</v>
      </c>
      <c r="E3608" s="8">
        <v>32865.300000000003</v>
      </c>
      <c r="F3608" t="s">
        <v>8218</v>
      </c>
      <c r="G3608" t="s">
        <v>8223</v>
      </c>
      <c r="H3608" t="s">
        <v>8245</v>
      </c>
      <c r="I3608">
        <v>1482901546</v>
      </c>
      <c r="J3608">
        <v>1480309546</v>
      </c>
      <c r="K3608" t="b">
        <v>0</v>
      </c>
      <c r="L3608">
        <v>499</v>
      </c>
      <c r="M3608" t="b">
        <v>1</v>
      </c>
      <c r="N3608" t="s">
        <v>8275</v>
      </c>
      <c r="O3608">
        <f>ROUND(E3608/D3608*100,0)</f>
        <v>118</v>
      </c>
      <c r="P3608">
        <f>IFERROR(ROUND(E3608/L3608,2),0)</f>
        <v>65.86</v>
      </c>
      <c r="Q3608" s="10" t="s">
        <v>8323</v>
      </c>
      <c r="R3608" t="s">
        <v>8325</v>
      </c>
      <c r="S3608" s="15">
        <f>(((I3608/60)/60)/24)+DATE(1970,1,1)</f>
        <v>42732.212337962963</v>
      </c>
    </row>
    <row r="3609" spans="1:19" ht="60" x14ac:dyDescent="0.25">
      <c r="A3609">
        <v>2268</v>
      </c>
      <c r="B3609" s="3" t="s">
        <v>2269</v>
      </c>
      <c r="C3609" s="3" t="s">
        <v>6378</v>
      </c>
      <c r="D3609" s="6">
        <v>28000</v>
      </c>
      <c r="E3609" s="8">
        <v>28728</v>
      </c>
      <c r="F3609" t="s">
        <v>8218</v>
      </c>
      <c r="G3609" t="s">
        <v>8223</v>
      </c>
      <c r="H3609" t="s">
        <v>8245</v>
      </c>
      <c r="I3609">
        <v>1489283915</v>
      </c>
      <c r="J3609">
        <v>1486691915</v>
      </c>
      <c r="K3609" t="b">
        <v>0</v>
      </c>
      <c r="L3609">
        <v>194</v>
      </c>
      <c r="M3609" t="b">
        <v>1</v>
      </c>
      <c r="N3609" t="s">
        <v>8295</v>
      </c>
      <c r="O3609">
        <f>ROUND(E3609/D3609*100,0)</f>
        <v>103</v>
      </c>
      <c r="P3609">
        <f>IFERROR(ROUND(E3609/L3609,2),0)</f>
        <v>148.08000000000001</v>
      </c>
      <c r="Q3609" s="10" t="s">
        <v>8331</v>
      </c>
      <c r="R3609" t="s">
        <v>8349</v>
      </c>
      <c r="S3609" s="15">
        <f>(((I3609/60)/60)/24)+DATE(1970,1,1)</f>
        <v>42806.082349537035</v>
      </c>
    </row>
    <row r="3610" spans="1:19" ht="60" x14ac:dyDescent="0.25">
      <c r="A3610">
        <v>32</v>
      </c>
      <c r="B3610" s="3" t="s">
        <v>34</v>
      </c>
      <c r="C3610" s="3" t="s">
        <v>4143</v>
      </c>
      <c r="D3610" s="6">
        <v>28450</v>
      </c>
      <c r="E3610" s="8">
        <v>28520</v>
      </c>
      <c r="F3610" t="s">
        <v>8218</v>
      </c>
      <c r="G3610" t="s">
        <v>8223</v>
      </c>
      <c r="H3610" t="s">
        <v>8245</v>
      </c>
      <c r="I3610">
        <v>1463111940</v>
      </c>
      <c r="J3610">
        <v>1459523017</v>
      </c>
      <c r="K3610" t="b">
        <v>0</v>
      </c>
      <c r="L3610">
        <v>89</v>
      </c>
      <c r="M3610" t="b">
        <v>1</v>
      </c>
      <c r="N3610" t="s">
        <v>8263</v>
      </c>
      <c r="O3610">
        <f>ROUND(E3610/D3610*100,0)</f>
        <v>100</v>
      </c>
      <c r="P3610">
        <f>IFERROR(ROUND(E3610/L3610,2),0)</f>
        <v>320.45</v>
      </c>
      <c r="Q3610" s="10" t="s">
        <v>8308</v>
      </c>
      <c r="R3610" t="s">
        <v>8309</v>
      </c>
      <c r="S3610" s="15">
        <f>(((I3610/60)/60)/24)+DATE(1970,1,1)</f>
        <v>42503.165972222225</v>
      </c>
    </row>
    <row r="3611" spans="1:19" ht="60" x14ac:dyDescent="0.25">
      <c r="A3611">
        <v>658</v>
      </c>
      <c r="B3611" s="3" t="s">
        <v>659</v>
      </c>
      <c r="C3611" s="3" t="s">
        <v>4768</v>
      </c>
      <c r="D3611" s="6">
        <v>28888</v>
      </c>
      <c r="E3611" s="8">
        <v>30177</v>
      </c>
      <c r="F3611" t="s">
        <v>8218</v>
      </c>
      <c r="G3611" t="s">
        <v>8223</v>
      </c>
      <c r="H3611" t="s">
        <v>8245</v>
      </c>
      <c r="I3611">
        <v>1437933600</v>
      </c>
      <c r="J3611">
        <v>1435117889</v>
      </c>
      <c r="K3611" t="b">
        <v>0</v>
      </c>
      <c r="L3611">
        <v>276</v>
      </c>
      <c r="M3611" t="b">
        <v>1</v>
      </c>
      <c r="N3611" t="s">
        <v>8271</v>
      </c>
      <c r="O3611">
        <f>ROUND(E3611/D3611*100,0)</f>
        <v>104</v>
      </c>
      <c r="P3611">
        <f>IFERROR(ROUND(E3611/L3611,2),0)</f>
        <v>109.34</v>
      </c>
      <c r="Q3611" s="10" t="s">
        <v>8317</v>
      </c>
      <c r="R3611" t="s">
        <v>8319</v>
      </c>
      <c r="S3611" s="15">
        <f>(((I3611/60)/60)/24)+DATE(1970,1,1)</f>
        <v>42211.75</v>
      </c>
    </row>
    <row r="3612" spans="1:19" ht="60" x14ac:dyDescent="0.25">
      <c r="A3612">
        <v>12</v>
      </c>
      <c r="B3612" s="3" t="s">
        <v>14</v>
      </c>
      <c r="C3612" s="3" t="s">
        <v>4123</v>
      </c>
      <c r="D3612" s="6">
        <v>30000</v>
      </c>
      <c r="E3612" s="8">
        <v>49588</v>
      </c>
      <c r="F3612" t="s">
        <v>8218</v>
      </c>
      <c r="G3612" t="s">
        <v>8223</v>
      </c>
      <c r="H3612" t="s">
        <v>8245</v>
      </c>
      <c r="I3612">
        <v>1405479600</v>
      </c>
      <c r="J3612">
        <v>1401642425</v>
      </c>
      <c r="K3612" t="b">
        <v>0</v>
      </c>
      <c r="L3612">
        <v>827</v>
      </c>
      <c r="M3612" t="b">
        <v>1</v>
      </c>
      <c r="N3612" t="s">
        <v>8263</v>
      </c>
      <c r="O3612">
        <f>ROUND(E3612/D3612*100,0)</f>
        <v>165</v>
      </c>
      <c r="P3612">
        <f>IFERROR(ROUND(E3612/L3612,2),0)</f>
        <v>59.96</v>
      </c>
      <c r="Q3612" s="10" t="s">
        <v>8308</v>
      </c>
      <c r="R3612" t="s">
        <v>8309</v>
      </c>
      <c r="S3612" s="15">
        <f>(((I3612/60)/60)/24)+DATE(1970,1,1)</f>
        <v>41836.125</v>
      </c>
    </row>
    <row r="3613" spans="1:19" ht="45" x14ac:dyDescent="0.25">
      <c r="A3613">
        <v>18</v>
      </c>
      <c r="B3613" s="3" t="s">
        <v>20</v>
      </c>
      <c r="C3613" s="3" t="s">
        <v>4129</v>
      </c>
      <c r="D3613" s="6">
        <v>30000</v>
      </c>
      <c r="E3613" s="8">
        <v>31896.33</v>
      </c>
      <c r="F3613" t="s">
        <v>8218</v>
      </c>
      <c r="G3613" t="s">
        <v>8223</v>
      </c>
      <c r="H3613" t="s">
        <v>8245</v>
      </c>
      <c r="I3613">
        <v>1410958856</v>
      </c>
      <c r="J3613">
        <v>1408366856</v>
      </c>
      <c r="K3613" t="b">
        <v>0</v>
      </c>
      <c r="L3613">
        <v>342</v>
      </c>
      <c r="M3613" t="b">
        <v>1</v>
      </c>
      <c r="N3613" t="s">
        <v>8263</v>
      </c>
      <c r="O3613">
        <f>ROUND(E3613/D3613*100,0)</f>
        <v>106</v>
      </c>
      <c r="P3613">
        <f>IFERROR(ROUND(E3613/L3613,2),0)</f>
        <v>93.26</v>
      </c>
      <c r="Q3613" s="10" t="s">
        <v>8308</v>
      </c>
      <c r="R3613" t="s">
        <v>8309</v>
      </c>
      <c r="S3613" s="15">
        <f>(((I3613/60)/60)/24)+DATE(1970,1,1)</f>
        <v>41899.542314814818</v>
      </c>
    </row>
    <row r="3614" spans="1:19" ht="60" x14ac:dyDescent="0.25">
      <c r="A3614">
        <v>250</v>
      </c>
      <c r="B3614" s="3" t="s">
        <v>251</v>
      </c>
      <c r="C3614" s="3" t="s">
        <v>4360</v>
      </c>
      <c r="D3614" s="6">
        <v>30000</v>
      </c>
      <c r="E3614" s="8">
        <v>31675</v>
      </c>
      <c r="F3614" t="s">
        <v>8218</v>
      </c>
      <c r="G3614" t="s">
        <v>8223</v>
      </c>
      <c r="H3614" t="s">
        <v>8245</v>
      </c>
      <c r="I3614">
        <v>1370525691</v>
      </c>
      <c r="J3614">
        <v>1367933691</v>
      </c>
      <c r="K3614" t="b">
        <v>1</v>
      </c>
      <c r="L3614">
        <v>437</v>
      </c>
      <c r="M3614" t="b">
        <v>1</v>
      </c>
      <c r="N3614" t="s">
        <v>8267</v>
      </c>
      <c r="O3614">
        <f>ROUND(E3614/D3614*100,0)</f>
        <v>106</v>
      </c>
      <c r="P3614">
        <f>IFERROR(ROUND(E3614/L3614,2),0)</f>
        <v>72.48</v>
      </c>
      <c r="Q3614" s="10" t="s">
        <v>8308</v>
      </c>
      <c r="R3614" t="s">
        <v>8313</v>
      </c>
      <c r="S3614" s="15">
        <f>(((I3614/60)/60)/24)+DATE(1970,1,1)</f>
        <v>41431.565868055557</v>
      </c>
    </row>
    <row r="3615" spans="1:19" ht="60" x14ac:dyDescent="0.25">
      <c r="A3615">
        <v>258</v>
      </c>
      <c r="B3615" s="3" t="s">
        <v>259</v>
      </c>
      <c r="C3615" s="3" t="s">
        <v>4368</v>
      </c>
      <c r="D3615" s="6">
        <v>30000</v>
      </c>
      <c r="E3615" s="8">
        <v>57342</v>
      </c>
      <c r="F3615" t="s">
        <v>8218</v>
      </c>
      <c r="G3615" t="s">
        <v>8223</v>
      </c>
      <c r="H3615" t="s">
        <v>8245</v>
      </c>
      <c r="I3615">
        <v>1308359666</v>
      </c>
      <c r="J3615">
        <v>1305767666</v>
      </c>
      <c r="K3615" t="b">
        <v>1</v>
      </c>
      <c r="L3615">
        <v>688</v>
      </c>
      <c r="M3615" t="b">
        <v>1</v>
      </c>
      <c r="N3615" t="s">
        <v>8267</v>
      </c>
      <c r="O3615">
        <f>ROUND(E3615/D3615*100,0)</f>
        <v>191</v>
      </c>
      <c r="P3615">
        <f>IFERROR(ROUND(E3615/L3615,2),0)</f>
        <v>83.35</v>
      </c>
      <c r="Q3615" s="10" t="s">
        <v>8308</v>
      </c>
      <c r="R3615" t="s">
        <v>8313</v>
      </c>
      <c r="S3615" s="15">
        <f>(((I3615/60)/60)/24)+DATE(1970,1,1)</f>
        <v>40712.051689814813</v>
      </c>
    </row>
    <row r="3616" spans="1:19" ht="60" x14ac:dyDescent="0.25">
      <c r="A3616">
        <v>271</v>
      </c>
      <c r="B3616" s="3" t="s">
        <v>272</v>
      </c>
      <c r="C3616" s="3" t="s">
        <v>4381</v>
      </c>
      <c r="D3616" s="6">
        <v>30000</v>
      </c>
      <c r="E3616" s="8">
        <v>31404</v>
      </c>
      <c r="F3616" t="s">
        <v>8218</v>
      </c>
      <c r="G3616" t="s">
        <v>8223</v>
      </c>
      <c r="H3616" t="s">
        <v>8245</v>
      </c>
      <c r="I3616">
        <v>1388649600</v>
      </c>
      <c r="J3616">
        <v>1386123861</v>
      </c>
      <c r="K3616" t="b">
        <v>1</v>
      </c>
      <c r="L3616">
        <v>287</v>
      </c>
      <c r="M3616" t="b">
        <v>1</v>
      </c>
      <c r="N3616" t="s">
        <v>8267</v>
      </c>
      <c r="O3616">
        <f>ROUND(E3616/D3616*100,0)</f>
        <v>105</v>
      </c>
      <c r="P3616">
        <f>IFERROR(ROUND(E3616/L3616,2),0)</f>
        <v>109.42</v>
      </c>
      <c r="Q3616" s="10" t="s">
        <v>8308</v>
      </c>
      <c r="R3616" t="s">
        <v>8313</v>
      </c>
      <c r="S3616" s="15">
        <f>(((I3616/60)/60)/24)+DATE(1970,1,1)</f>
        <v>41641.333333333336</v>
      </c>
    </row>
    <row r="3617" spans="1:20" ht="45" x14ac:dyDescent="0.25">
      <c r="A3617">
        <v>317</v>
      </c>
      <c r="B3617" s="3" t="s">
        <v>318</v>
      </c>
      <c r="C3617" s="3" t="s">
        <v>4427</v>
      </c>
      <c r="D3617" s="6">
        <v>30000</v>
      </c>
      <c r="E3617" s="8">
        <v>30241</v>
      </c>
      <c r="F3617" t="s">
        <v>8218</v>
      </c>
      <c r="G3617" t="s">
        <v>8223</v>
      </c>
      <c r="H3617" t="s">
        <v>8245</v>
      </c>
      <c r="I3617">
        <v>1386778483</v>
      </c>
      <c r="J3617">
        <v>1384186483</v>
      </c>
      <c r="K3617" t="b">
        <v>1</v>
      </c>
      <c r="L3617">
        <v>316</v>
      </c>
      <c r="M3617" t="b">
        <v>1</v>
      </c>
      <c r="N3617" t="s">
        <v>8267</v>
      </c>
      <c r="O3617">
        <f>ROUND(E3617/D3617*100,0)</f>
        <v>101</v>
      </c>
      <c r="P3617">
        <f>IFERROR(ROUND(E3617/L3617,2),0)</f>
        <v>95.7</v>
      </c>
      <c r="Q3617" s="10" t="s">
        <v>8308</v>
      </c>
      <c r="R3617" t="s">
        <v>8313</v>
      </c>
      <c r="S3617" s="15">
        <f>(((I3617/60)/60)/24)+DATE(1970,1,1)</f>
        <v>41619.676886574074</v>
      </c>
    </row>
    <row r="3618" spans="1:20" ht="60" x14ac:dyDescent="0.25">
      <c r="A3618">
        <v>343</v>
      </c>
      <c r="B3618" s="3" t="s">
        <v>344</v>
      </c>
      <c r="C3618" s="3" t="s">
        <v>4453</v>
      </c>
      <c r="D3618" s="6">
        <v>30000</v>
      </c>
      <c r="E3618" s="8">
        <v>30608.59</v>
      </c>
      <c r="F3618" t="s">
        <v>8218</v>
      </c>
      <c r="G3618" t="s">
        <v>8223</v>
      </c>
      <c r="H3618" t="s">
        <v>8245</v>
      </c>
      <c r="I3618">
        <v>1415934000</v>
      </c>
      <c r="J3618">
        <v>1413308545</v>
      </c>
      <c r="K3618" t="b">
        <v>1</v>
      </c>
      <c r="L3618">
        <v>524</v>
      </c>
      <c r="M3618" t="b">
        <v>1</v>
      </c>
      <c r="N3618" t="s">
        <v>8267</v>
      </c>
      <c r="O3618">
        <f>ROUND(E3618/D3618*100,0)</f>
        <v>102</v>
      </c>
      <c r="P3618">
        <f>IFERROR(ROUND(E3618/L3618,2),0)</f>
        <v>58.41</v>
      </c>
      <c r="Q3618" s="10" t="s">
        <v>8308</v>
      </c>
      <c r="R3618" t="s">
        <v>8313</v>
      </c>
      <c r="S3618" s="15">
        <f>(((I3618/60)/60)/24)+DATE(1970,1,1)</f>
        <v>41957.125</v>
      </c>
    </row>
    <row r="3619" spans="1:20" ht="60" x14ac:dyDescent="0.25">
      <c r="A3619">
        <v>411</v>
      </c>
      <c r="B3619" s="3" t="s">
        <v>412</v>
      </c>
      <c r="C3619" s="3" t="s">
        <v>4521</v>
      </c>
      <c r="D3619" s="6">
        <v>30000</v>
      </c>
      <c r="E3619" s="8">
        <v>30315</v>
      </c>
      <c r="F3619" t="s">
        <v>8218</v>
      </c>
      <c r="G3619" t="s">
        <v>8223</v>
      </c>
      <c r="H3619" t="s">
        <v>8245</v>
      </c>
      <c r="I3619">
        <v>1387688400</v>
      </c>
      <c r="J3619">
        <v>1384920804</v>
      </c>
      <c r="K3619" t="b">
        <v>0</v>
      </c>
      <c r="L3619">
        <v>241</v>
      </c>
      <c r="M3619" t="b">
        <v>1</v>
      </c>
      <c r="N3619" t="s">
        <v>8267</v>
      </c>
      <c r="O3619">
        <f>ROUND(E3619/D3619*100,0)</f>
        <v>101</v>
      </c>
      <c r="P3619">
        <f>IFERROR(ROUND(E3619/L3619,2),0)</f>
        <v>125.79</v>
      </c>
      <c r="Q3619" s="10" t="s">
        <v>8308</v>
      </c>
      <c r="R3619" t="s">
        <v>8313</v>
      </c>
      <c r="S3619" s="15">
        <f>(((I3619/60)/60)/24)+DATE(1970,1,1)</f>
        <v>41630.208333333336</v>
      </c>
    </row>
    <row r="3620" spans="1:20" ht="60" x14ac:dyDescent="0.25">
      <c r="A3620">
        <v>1250</v>
      </c>
      <c r="B3620" s="3" t="s">
        <v>1251</v>
      </c>
      <c r="C3620" s="3" t="s">
        <v>5360</v>
      </c>
      <c r="D3620" s="6">
        <v>30000</v>
      </c>
      <c r="E3620" s="8">
        <v>60046</v>
      </c>
      <c r="F3620" t="s">
        <v>8218</v>
      </c>
      <c r="G3620" t="s">
        <v>8223</v>
      </c>
      <c r="H3620" t="s">
        <v>8245</v>
      </c>
      <c r="I3620">
        <v>1410017131</v>
      </c>
      <c r="J3620">
        <v>1406129131</v>
      </c>
      <c r="K3620" t="b">
        <v>1</v>
      </c>
      <c r="L3620">
        <v>508</v>
      </c>
      <c r="M3620" t="b">
        <v>1</v>
      </c>
      <c r="N3620" t="s">
        <v>8274</v>
      </c>
      <c r="O3620">
        <f>ROUND(E3620/D3620*100,0)</f>
        <v>200</v>
      </c>
      <c r="P3620">
        <f>IFERROR(ROUND(E3620/L3620,2),0)</f>
        <v>118.2</v>
      </c>
      <c r="Q3620" s="10" t="s">
        <v>8323</v>
      </c>
      <c r="R3620" t="s">
        <v>8324</v>
      </c>
      <c r="S3620" s="15">
        <f>(((I3620/60)/60)/24)+DATE(1970,1,1)</f>
        <v>41888.64271990741</v>
      </c>
    </row>
    <row r="3621" spans="1:20" ht="60" x14ac:dyDescent="0.25">
      <c r="A3621">
        <v>1256</v>
      </c>
      <c r="B3621" s="3" t="s">
        <v>1257</v>
      </c>
      <c r="C3621" s="3" t="s">
        <v>5366</v>
      </c>
      <c r="D3621" s="6">
        <v>30000</v>
      </c>
      <c r="E3621" s="8">
        <v>35389.129999999997</v>
      </c>
      <c r="F3621" t="s">
        <v>8218</v>
      </c>
      <c r="G3621" t="s">
        <v>8223</v>
      </c>
      <c r="H3621" t="s">
        <v>8245</v>
      </c>
      <c r="I3621">
        <v>1329084231</v>
      </c>
      <c r="J3621">
        <v>1326492231</v>
      </c>
      <c r="K3621" t="b">
        <v>1</v>
      </c>
      <c r="L3621">
        <v>361</v>
      </c>
      <c r="M3621" t="b">
        <v>1</v>
      </c>
      <c r="N3621" t="s">
        <v>8274</v>
      </c>
      <c r="O3621">
        <f>ROUND(E3621/D3621*100,0)</f>
        <v>118</v>
      </c>
      <c r="P3621">
        <f>IFERROR(ROUND(E3621/L3621,2),0)</f>
        <v>98.03</v>
      </c>
      <c r="Q3621" s="10" t="s">
        <v>8323</v>
      </c>
      <c r="R3621" t="s">
        <v>8324</v>
      </c>
      <c r="S3621" s="15">
        <f>(((I3621/60)/60)/24)+DATE(1970,1,1)</f>
        <v>40951.919340277782</v>
      </c>
    </row>
    <row r="3622" spans="1:20" ht="60" x14ac:dyDescent="0.25">
      <c r="A3622">
        <v>1465</v>
      </c>
      <c r="B3622" s="3" t="s">
        <v>1466</v>
      </c>
      <c r="C3622" s="3" t="s">
        <v>5575</v>
      </c>
      <c r="D3622" s="6">
        <v>30000</v>
      </c>
      <c r="E3622" s="8">
        <v>136924.35</v>
      </c>
      <c r="F3622" t="s">
        <v>8218</v>
      </c>
      <c r="G3622" t="s">
        <v>8223</v>
      </c>
      <c r="H3622" t="s">
        <v>8245</v>
      </c>
      <c r="I3622">
        <v>1332385200</v>
      </c>
      <c r="J3622">
        <v>1329759452</v>
      </c>
      <c r="K3622" t="b">
        <v>1</v>
      </c>
      <c r="L3622">
        <v>2602</v>
      </c>
      <c r="M3622" t="b">
        <v>1</v>
      </c>
      <c r="N3622" t="s">
        <v>8286</v>
      </c>
      <c r="O3622">
        <f>ROUND(E3622/D3622*100,0)</f>
        <v>456</v>
      </c>
      <c r="P3622">
        <f>IFERROR(ROUND(E3622/L3622,2),0)</f>
        <v>52.62</v>
      </c>
      <c r="Q3622" s="10" t="s">
        <v>8320</v>
      </c>
      <c r="R3622" t="s">
        <v>8340</v>
      </c>
      <c r="S3622" s="15">
        <f>(((I3622/60)/60)/24)+DATE(1970,1,1)</f>
        <v>40990.125</v>
      </c>
    </row>
    <row r="3623" spans="1:20" ht="60" x14ac:dyDescent="0.25">
      <c r="A3623">
        <v>1477</v>
      </c>
      <c r="B3623" s="3" t="s">
        <v>1478</v>
      </c>
      <c r="C3623" s="3" t="s">
        <v>5587</v>
      </c>
      <c r="D3623" s="6">
        <v>30000</v>
      </c>
      <c r="E3623" s="8">
        <v>33393</v>
      </c>
      <c r="F3623" t="s">
        <v>8218</v>
      </c>
      <c r="G3623" t="s">
        <v>8223</v>
      </c>
      <c r="H3623" t="s">
        <v>8245</v>
      </c>
      <c r="I3623">
        <v>1324609200</v>
      </c>
      <c r="J3623">
        <v>1319467604</v>
      </c>
      <c r="K3623" t="b">
        <v>1</v>
      </c>
      <c r="L3623">
        <v>369</v>
      </c>
      <c r="M3623" t="b">
        <v>1</v>
      </c>
      <c r="N3623" t="s">
        <v>8286</v>
      </c>
      <c r="O3623">
        <f>ROUND(E3623/D3623*100,0)</f>
        <v>111</v>
      </c>
      <c r="P3623">
        <f>IFERROR(ROUND(E3623/L3623,2),0)</f>
        <v>90.5</v>
      </c>
      <c r="Q3623" s="10" t="s">
        <v>8320</v>
      </c>
      <c r="R3623" t="s">
        <v>8340</v>
      </c>
      <c r="S3623" s="15">
        <f>(((I3623/60)/60)/24)+DATE(1970,1,1)</f>
        <v>40900.125</v>
      </c>
    </row>
    <row r="3624" spans="1:20" ht="30" x14ac:dyDescent="0.25">
      <c r="A3624">
        <v>1957</v>
      </c>
      <c r="B3624" s="3" t="s">
        <v>1958</v>
      </c>
      <c r="C3624" s="3" t="s">
        <v>6067</v>
      </c>
      <c r="D3624" s="6">
        <v>30000</v>
      </c>
      <c r="E3624" s="8">
        <v>50251.41</v>
      </c>
      <c r="F3624" t="s">
        <v>8218</v>
      </c>
      <c r="G3624" t="s">
        <v>8223</v>
      </c>
      <c r="H3624" t="s">
        <v>8245</v>
      </c>
      <c r="I3624">
        <v>1351304513</v>
      </c>
      <c r="J3624">
        <v>1348712513</v>
      </c>
      <c r="K3624" t="b">
        <v>1</v>
      </c>
      <c r="L3624">
        <v>660</v>
      </c>
      <c r="M3624" t="b">
        <v>1</v>
      </c>
      <c r="N3624" t="s">
        <v>8293</v>
      </c>
      <c r="O3624">
        <f>ROUND(E3624/D3624*100,0)</f>
        <v>168</v>
      </c>
      <c r="P3624">
        <f>IFERROR(ROUND(E3624/L3624,2),0)</f>
        <v>76.14</v>
      </c>
      <c r="Q3624" s="10" t="s">
        <v>8317</v>
      </c>
      <c r="R3624" t="s">
        <v>8347</v>
      </c>
      <c r="S3624" s="15">
        <f>(((I3624/60)/60)/24)+DATE(1970,1,1)</f>
        <v>41209.098530092589</v>
      </c>
    </row>
    <row r="3625" spans="1:20" ht="60" x14ac:dyDescent="0.25">
      <c r="A3625">
        <v>2005</v>
      </c>
      <c r="B3625" s="3" t="s">
        <v>2006</v>
      </c>
      <c r="C3625" s="3" t="s">
        <v>6115</v>
      </c>
      <c r="D3625" s="6">
        <v>30000</v>
      </c>
      <c r="E3625" s="8">
        <v>37104.03</v>
      </c>
      <c r="F3625" t="s">
        <v>8218</v>
      </c>
      <c r="G3625" t="s">
        <v>8223</v>
      </c>
      <c r="H3625" t="s">
        <v>8245</v>
      </c>
      <c r="I3625">
        <v>1381895940</v>
      </c>
      <c r="J3625">
        <v>1379532618</v>
      </c>
      <c r="K3625" t="b">
        <v>1</v>
      </c>
      <c r="L3625">
        <v>191</v>
      </c>
      <c r="M3625" t="b">
        <v>1</v>
      </c>
      <c r="N3625" t="s">
        <v>8293</v>
      </c>
      <c r="O3625">
        <f>ROUND(E3625/D3625*100,0)</f>
        <v>124</v>
      </c>
      <c r="P3625">
        <f>IFERROR(ROUND(E3625/L3625,2),0)</f>
        <v>194.26</v>
      </c>
      <c r="Q3625" s="10" t="s">
        <v>8317</v>
      </c>
      <c r="R3625" t="s">
        <v>8347</v>
      </c>
      <c r="S3625" s="15">
        <f>(((I3625/60)/60)/24)+DATE(1970,1,1)</f>
        <v>41563.165972222225</v>
      </c>
    </row>
    <row r="3626" spans="1:20" ht="30" x14ac:dyDescent="0.25">
      <c r="A3626">
        <v>2010</v>
      </c>
      <c r="B3626" s="3" t="s">
        <v>2011</v>
      </c>
      <c r="C3626" s="3" t="s">
        <v>6120</v>
      </c>
      <c r="D3626" s="6">
        <v>30000</v>
      </c>
      <c r="E3626" s="8">
        <v>96015.9</v>
      </c>
      <c r="F3626" t="s">
        <v>8218</v>
      </c>
      <c r="G3626" t="s">
        <v>8223</v>
      </c>
      <c r="H3626" t="s">
        <v>8245</v>
      </c>
      <c r="I3626">
        <v>1471564491</v>
      </c>
      <c r="J3626">
        <v>1468972491</v>
      </c>
      <c r="K3626" t="b">
        <v>1</v>
      </c>
      <c r="L3626">
        <v>1737</v>
      </c>
      <c r="M3626" t="b">
        <v>1</v>
      </c>
      <c r="N3626" t="s">
        <v>8293</v>
      </c>
      <c r="O3626">
        <f>ROUND(E3626/D3626*100,0)</f>
        <v>320</v>
      </c>
      <c r="P3626">
        <f>IFERROR(ROUND(E3626/L3626,2),0)</f>
        <v>55.28</v>
      </c>
      <c r="Q3626" s="10" t="s">
        <v>8317</v>
      </c>
      <c r="R3626" t="s">
        <v>8347</v>
      </c>
      <c r="S3626" s="15">
        <f>(((I3626/60)/60)/24)+DATE(1970,1,1)</f>
        <v>42600.996423611112</v>
      </c>
    </row>
    <row r="3627" spans="1:20" ht="45" x14ac:dyDescent="0.25">
      <c r="A3627">
        <v>2014</v>
      </c>
      <c r="B3627" s="3" t="s">
        <v>2015</v>
      </c>
      <c r="C3627" s="3" t="s">
        <v>6124</v>
      </c>
      <c r="D3627" s="6">
        <v>30000</v>
      </c>
      <c r="E3627" s="8">
        <v>2344134.67</v>
      </c>
      <c r="F3627" t="s">
        <v>8218</v>
      </c>
      <c r="G3627" t="s">
        <v>8223</v>
      </c>
      <c r="H3627" t="s">
        <v>8245</v>
      </c>
      <c r="I3627">
        <v>1364184539</v>
      </c>
      <c r="J3627">
        <v>1361250539</v>
      </c>
      <c r="K3627" t="b">
        <v>1</v>
      </c>
      <c r="L3627">
        <v>26457</v>
      </c>
      <c r="M3627" t="b">
        <v>1</v>
      </c>
      <c r="N3627" t="s">
        <v>8293</v>
      </c>
      <c r="O3627">
        <f>ROUND(E3627/D3627*100,0)</f>
        <v>7814</v>
      </c>
      <c r="P3627">
        <f>IFERROR(ROUND(E3627/L3627,2),0)</f>
        <v>88.6</v>
      </c>
      <c r="Q3627" s="10" t="s">
        <v>8317</v>
      </c>
      <c r="R3627" t="s">
        <v>8347</v>
      </c>
      <c r="S3627" s="15">
        <f>(((I3627/60)/60)/24)+DATE(1970,1,1)</f>
        <v>41358.172905092593</v>
      </c>
    </row>
    <row r="3628" spans="1:20" ht="60" x14ac:dyDescent="0.25">
      <c r="A3628">
        <v>2036</v>
      </c>
      <c r="B3628" s="3" t="s">
        <v>2037</v>
      </c>
      <c r="C3628" s="3" t="s">
        <v>6146</v>
      </c>
      <c r="D3628" s="6">
        <v>30000</v>
      </c>
      <c r="E3628" s="8">
        <v>39500.5</v>
      </c>
      <c r="F3628" t="s">
        <v>8218</v>
      </c>
      <c r="G3628" t="s">
        <v>8223</v>
      </c>
      <c r="H3628" t="s">
        <v>8245</v>
      </c>
      <c r="I3628">
        <v>1399668319</v>
      </c>
      <c r="J3628">
        <v>1397076319</v>
      </c>
      <c r="K3628" t="b">
        <v>1</v>
      </c>
      <c r="L3628">
        <v>848</v>
      </c>
      <c r="M3628" t="b">
        <v>1</v>
      </c>
      <c r="N3628" t="s">
        <v>8293</v>
      </c>
      <c r="O3628">
        <f>ROUND(E3628/D3628*100,0)</f>
        <v>132</v>
      </c>
      <c r="P3628">
        <f>IFERROR(ROUND(E3628/L3628,2),0)</f>
        <v>46.58</v>
      </c>
      <c r="Q3628" s="10" t="s">
        <v>8317</v>
      </c>
      <c r="R3628" t="s">
        <v>8347</v>
      </c>
      <c r="S3628" s="15">
        <f>(((I3628/60)/60)/24)+DATE(1970,1,1)</f>
        <v>41768.864803240744</v>
      </c>
    </row>
    <row r="3629" spans="1:20" ht="60" x14ac:dyDescent="0.25">
      <c r="A3629">
        <v>2059</v>
      </c>
      <c r="B3629" s="3" t="s">
        <v>2060</v>
      </c>
      <c r="C3629" s="3" t="s">
        <v>6169</v>
      </c>
      <c r="D3629" s="6">
        <v>30000</v>
      </c>
      <c r="E3629" s="8">
        <v>43037</v>
      </c>
      <c r="F3629" t="s">
        <v>8218</v>
      </c>
      <c r="G3629" t="s">
        <v>8223</v>
      </c>
      <c r="H3629" t="s">
        <v>8245</v>
      </c>
      <c r="I3629">
        <v>1454277540</v>
      </c>
      <c r="J3629">
        <v>1450880854</v>
      </c>
      <c r="K3629" t="b">
        <v>0</v>
      </c>
      <c r="L3629">
        <v>375</v>
      </c>
      <c r="M3629" t="b">
        <v>1</v>
      </c>
      <c r="N3629" t="s">
        <v>8293</v>
      </c>
      <c r="O3629">
        <f>ROUND(E3629/D3629*100,0)</f>
        <v>143</v>
      </c>
      <c r="P3629">
        <f>IFERROR(ROUND(E3629/L3629,2),0)</f>
        <v>114.77</v>
      </c>
      <c r="Q3629" s="10" t="s">
        <v>8317</v>
      </c>
      <c r="R3629" t="s">
        <v>8347</v>
      </c>
      <c r="S3629" s="15">
        <f>(((I3629/60)/60)/24)+DATE(1970,1,1)</f>
        <v>42400.915972222225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5">
        <f>(((I3630/60)/60)/24)+DATE(1970,1,1)</f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 s="15">
        <f>(((I3631/60)/60)/24)+DATE(1970,1,1)</f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 s="15">
        <f>(((I3632/60)/60)/24)+DATE(1970,1,1)</f>
        <v>41972.888773148152</v>
      </c>
      <c r="T3632">
        <f>YEAR(S3632:S4593)</f>
        <v>2014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 s="15">
        <f>(((I3633/60)/60)/24)+DATE(1970,1,1)</f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8315</v>
      </c>
      <c r="R3634" t="s">
        <v>8357</v>
      </c>
      <c r="S3634" s="15">
        <f>(((I3634/60)/60)/24)+DATE(1970,1,1)</f>
        <v>41966.936909722222</v>
      </c>
      <c r="T3634">
        <f>YEAR(S3634:S4595)</f>
        <v>2014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 s="15">
        <f>(((I3635/60)/60)/24)+DATE(1970,1,1)</f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 s="15">
        <f>(((I3636/60)/60)/24)+DATE(1970,1,1)</f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 s="15">
        <f>(((I3637/60)/60)/24)+DATE(1970,1,1)</f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 s="15">
        <f>(((I3638/60)/60)/24)+DATE(1970,1,1)</f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 s="15">
        <f>(((I3639/60)/60)/24)+DATE(1970,1,1)</f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 s="15">
        <f>(((I3640/60)/60)/24)+DATE(1970,1,1)</f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 s="15">
        <f>(((I3641/60)/60)/24)+DATE(1970,1,1)</f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8357</v>
      </c>
      <c r="S3642" s="15">
        <f>(((I3642/60)/60)/24)+DATE(1970,1,1)</f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 s="15">
        <f>(((I3643/60)/60)/24)+DATE(1970,1,1)</f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8315</v>
      </c>
      <c r="R3644" t="s">
        <v>8357</v>
      </c>
      <c r="S3644" s="15">
        <f>(((I3644/60)/60)/24)+DATE(1970,1,1)</f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 s="15">
        <f>(((I3645/60)/60)/24)+DATE(1970,1,1)</f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 s="15">
        <f>(((I3646/60)/60)/24)+DATE(1970,1,1)</f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8315</v>
      </c>
      <c r="R3647" t="s">
        <v>8357</v>
      </c>
      <c r="S3647" s="15">
        <f>(((I3647/60)/60)/24)+DATE(1970,1,1)</f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 s="15">
        <f>(((I3648/60)/60)/24)+DATE(1970,1,1)</f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t="s">
        <v>8357</v>
      </c>
      <c r="S3649" s="15">
        <f>(((I3649/60)/60)/24)+DATE(1970,1,1)</f>
        <v>42643.749155092592</v>
      </c>
      <c r="T3649">
        <f>YEAR(S3649:S4610)</f>
        <v>2016</v>
      </c>
    </row>
    <row r="3650" spans="1:20" ht="45" x14ac:dyDescent="0.25">
      <c r="A3650">
        <v>2197</v>
      </c>
      <c r="B3650" s="3" t="s">
        <v>2198</v>
      </c>
      <c r="C3650" s="3" t="s">
        <v>6307</v>
      </c>
      <c r="D3650" s="6">
        <v>30000</v>
      </c>
      <c r="E3650" s="8">
        <v>285309.33</v>
      </c>
      <c r="F3650" t="s">
        <v>8218</v>
      </c>
      <c r="G3650" t="s">
        <v>8223</v>
      </c>
      <c r="H3650" t="s">
        <v>8245</v>
      </c>
      <c r="I3650">
        <v>1425132059</v>
      </c>
      <c r="J3650">
        <v>1422540059</v>
      </c>
      <c r="K3650" t="b">
        <v>0</v>
      </c>
      <c r="L3650">
        <v>4330</v>
      </c>
      <c r="M3650" t="b">
        <v>1</v>
      </c>
      <c r="N3650" t="s">
        <v>8295</v>
      </c>
      <c r="O3650">
        <f>ROUND(E3650/D3650*100,0)</f>
        <v>951</v>
      </c>
      <c r="P3650">
        <f>IFERROR(ROUND(E3650/L3650,2),0)</f>
        <v>65.89</v>
      </c>
      <c r="Q3650" s="10" t="s">
        <v>8331</v>
      </c>
      <c r="R3650" t="s">
        <v>8349</v>
      </c>
      <c r="S3650" s="15">
        <f>(((I3650/60)/60)/24)+DATE(1970,1,1)</f>
        <v>42063.584016203706</v>
      </c>
    </row>
    <row r="3651" spans="1:20" ht="45" x14ac:dyDescent="0.25">
      <c r="A3651">
        <v>2298</v>
      </c>
      <c r="B3651" s="3" t="s">
        <v>2299</v>
      </c>
      <c r="C3651" s="3" t="s">
        <v>6408</v>
      </c>
      <c r="D3651" s="6">
        <v>30000</v>
      </c>
      <c r="E3651" s="8">
        <v>31522</v>
      </c>
      <c r="F3651" t="s">
        <v>8218</v>
      </c>
      <c r="G3651" t="s">
        <v>8223</v>
      </c>
      <c r="H3651" t="s">
        <v>8245</v>
      </c>
      <c r="I3651">
        <v>1395861033</v>
      </c>
      <c r="J3651">
        <v>1393272633</v>
      </c>
      <c r="K3651" t="b">
        <v>0</v>
      </c>
      <c r="L3651">
        <v>288</v>
      </c>
      <c r="M3651" t="b">
        <v>1</v>
      </c>
      <c r="N3651" t="s">
        <v>8274</v>
      </c>
      <c r="O3651">
        <f>ROUND(E3651/D3651*100,0)</f>
        <v>105</v>
      </c>
      <c r="P3651">
        <f>IFERROR(ROUND(E3651/L3651,2),0)</f>
        <v>109.45</v>
      </c>
      <c r="Q3651" s="10" t="s">
        <v>8323</v>
      </c>
      <c r="R3651" t="s">
        <v>8324</v>
      </c>
      <c r="S3651" s="15">
        <f>(((I3651/60)/60)/24)+DATE(1970,1,1)</f>
        <v>41724.798993055556</v>
      </c>
    </row>
    <row r="3652" spans="1:20" ht="60" x14ac:dyDescent="0.25">
      <c r="A3652">
        <v>2459</v>
      </c>
      <c r="B3652" s="3" t="s">
        <v>2460</v>
      </c>
      <c r="C3652" s="3" t="s">
        <v>6569</v>
      </c>
      <c r="D3652" s="6">
        <v>30000</v>
      </c>
      <c r="E3652" s="8">
        <v>30675</v>
      </c>
      <c r="F3652" t="s">
        <v>8218</v>
      </c>
      <c r="G3652" t="s">
        <v>8223</v>
      </c>
      <c r="H3652" t="s">
        <v>8245</v>
      </c>
      <c r="I3652">
        <v>1458742685</v>
      </c>
      <c r="J3652">
        <v>1454858285</v>
      </c>
      <c r="K3652" t="b">
        <v>0</v>
      </c>
      <c r="L3652">
        <v>282</v>
      </c>
      <c r="M3652" t="b">
        <v>1</v>
      </c>
      <c r="N3652" t="s">
        <v>8296</v>
      </c>
      <c r="O3652">
        <f>ROUND(E3652/D3652*100,0)</f>
        <v>102</v>
      </c>
      <c r="P3652">
        <f>IFERROR(ROUND(E3652/L3652,2),0)</f>
        <v>108.78</v>
      </c>
      <c r="Q3652" s="10" t="s">
        <v>8334</v>
      </c>
      <c r="R3652" t="s">
        <v>8350</v>
      </c>
      <c r="S3652" s="15">
        <f>(((I3652/60)/60)/24)+DATE(1970,1,1)</f>
        <v>42452.595891203702</v>
      </c>
    </row>
    <row r="3653" spans="1:20" ht="60" x14ac:dyDescent="0.25">
      <c r="A3653">
        <v>2731</v>
      </c>
      <c r="B3653" s="3" t="s">
        <v>2731</v>
      </c>
      <c r="C3653" s="3" t="s">
        <v>6841</v>
      </c>
      <c r="D3653" s="6">
        <v>30000</v>
      </c>
      <c r="E3653" s="8">
        <v>31291</v>
      </c>
      <c r="F3653" t="s">
        <v>8218</v>
      </c>
      <c r="G3653" t="s">
        <v>8223</v>
      </c>
      <c r="H3653" t="s">
        <v>8245</v>
      </c>
      <c r="I3653">
        <v>1413604800</v>
      </c>
      <c r="J3653">
        <v>1408624622</v>
      </c>
      <c r="K3653" t="b">
        <v>0</v>
      </c>
      <c r="L3653">
        <v>37</v>
      </c>
      <c r="M3653" t="b">
        <v>1</v>
      </c>
      <c r="N3653" t="s">
        <v>8293</v>
      </c>
      <c r="O3653">
        <f>ROUND(E3653/D3653*100,0)</f>
        <v>104</v>
      </c>
      <c r="P3653">
        <f>IFERROR(ROUND(E3653/L3653,2),0)</f>
        <v>845.7</v>
      </c>
      <c r="Q3653" s="10" t="s">
        <v>8317</v>
      </c>
      <c r="R3653" t="s">
        <v>8347</v>
      </c>
      <c r="S3653" s="15">
        <f>(((I3653/60)/60)/24)+DATE(1970,1,1)</f>
        <v>41930.166666666664</v>
      </c>
    </row>
    <row r="3654" spans="1:20" ht="60" x14ac:dyDescent="0.25">
      <c r="A3654">
        <v>2737</v>
      </c>
      <c r="B3654" s="3" t="s">
        <v>2737</v>
      </c>
      <c r="C3654" s="3" t="s">
        <v>6847</v>
      </c>
      <c r="D3654" s="6">
        <v>30000</v>
      </c>
      <c r="E3654" s="8">
        <v>73818.240000000005</v>
      </c>
      <c r="F3654" t="s">
        <v>8218</v>
      </c>
      <c r="G3654" t="s">
        <v>8223</v>
      </c>
      <c r="H3654" t="s">
        <v>8245</v>
      </c>
      <c r="I3654">
        <v>1389812400</v>
      </c>
      <c r="J3654">
        <v>1386108087</v>
      </c>
      <c r="K3654" t="b">
        <v>0</v>
      </c>
      <c r="L3654">
        <v>456</v>
      </c>
      <c r="M3654" t="b">
        <v>1</v>
      </c>
      <c r="N3654" t="s">
        <v>8293</v>
      </c>
      <c r="O3654">
        <f>ROUND(E3654/D3654*100,0)</f>
        <v>246</v>
      </c>
      <c r="P3654">
        <f>IFERROR(ROUND(E3654/L3654,2),0)</f>
        <v>161.88</v>
      </c>
      <c r="Q3654" s="10" t="s">
        <v>8317</v>
      </c>
      <c r="R3654" t="s">
        <v>8347</v>
      </c>
      <c r="S3654" s="15">
        <f>(((I3654/60)/60)/24)+DATE(1970,1,1)</f>
        <v>41654.791666666664</v>
      </c>
    </row>
    <row r="3655" spans="1:20" ht="60" x14ac:dyDescent="0.25">
      <c r="A3655">
        <v>3029</v>
      </c>
      <c r="B3655" s="3" t="s">
        <v>3029</v>
      </c>
      <c r="C3655" s="3" t="s">
        <v>7139</v>
      </c>
      <c r="D3655" s="6">
        <v>30000</v>
      </c>
      <c r="E3655" s="8">
        <v>32903</v>
      </c>
      <c r="F3655" t="s">
        <v>8218</v>
      </c>
      <c r="G3655" t="s">
        <v>8223</v>
      </c>
      <c r="H3655" t="s">
        <v>8245</v>
      </c>
      <c r="I3655">
        <v>1416285300</v>
      </c>
      <c r="J3655">
        <v>1413824447</v>
      </c>
      <c r="K3655" t="b">
        <v>0</v>
      </c>
      <c r="L3655">
        <v>348</v>
      </c>
      <c r="M3655" t="b">
        <v>1</v>
      </c>
      <c r="N3655" t="s">
        <v>8301</v>
      </c>
      <c r="O3655">
        <f>ROUND(E3655/D3655*100,0)</f>
        <v>110</v>
      </c>
      <c r="P3655">
        <f>IFERROR(ROUND(E3655/L3655,2),0)</f>
        <v>94.55</v>
      </c>
      <c r="Q3655" s="10" t="s">
        <v>8315</v>
      </c>
      <c r="R3655" t="s">
        <v>8355</v>
      </c>
      <c r="S3655" s="15">
        <f>(((I3655/60)/60)/24)+DATE(1970,1,1)</f>
        <v>41961.190972222219</v>
      </c>
    </row>
    <row r="3656" spans="1:20" ht="60" x14ac:dyDescent="0.25">
      <c r="A3656">
        <v>3224</v>
      </c>
      <c r="B3656" s="3" t="s">
        <v>3224</v>
      </c>
      <c r="C3656" s="3" t="s">
        <v>7334</v>
      </c>
      <c r="D3656" s="6">
        <v>30000</v>
      </c>
      <c r="E3656" s="8">
        <v>30610</v>
      </c>
      <c r="F3656" t="s">
        <v>8218</v>
      </c>
      <c r="G3656" t="s">
        <v>8223</v>
      </c>
      <c r="H3656" t="s">
        <v>8245</v>
      </c>
      <c r="I3656">
        <v>1484024400</v>
      </c>
      <c r="J3656">
        <v>1479932713</v>
      </c>
      <c r="K3656" t="b">
        <v>1</v>
      </c>
      <c r="L3656">
        <v>216</v>
      </c>
      <c r="M3656" t="b">
        <v>1</v>
      </c>
      <c r="N3656" t="s">
        <v>8269</v>
      </c>
      <c r="O3656">
        <f>ROUND(E3656/D3656*100,0)</f>
        <v>102</v>
      </c>
      <c r="P3656">
        <f>IFERROR(ROUND(E3656/L3656,2),0)</f>
        <v>141.71</v>
      </c>
      <c r="Q3656" s="10" t="s">
        <v>8315</v>
      </c>
      <c r="R3656" t="s">
        <v>8316</v>
      </c>
      <c r="S3656" s="15">
        <f>(((I3656/60)/60)/24)+DATE(1970,1,1)</f>
        <v>42745.208333333328</v>
      </c>
    </row>
    <row r="3657" spans="1:20" ht="60" x14ac:dyDescent="0.25">
      <c r="A3657">
        <v>3425</v>
      </c>
      <c r="B3657" s="3" t="s">
        <v>3424</v>
      </c>
      <c r="C3657" s="3" t="s">
        <v>7535</v>
      </c>
      <c r="D3657" s="6">
        <v>30000</v>
      </c>
      <c r="E3657" s="8">
        <v>30891.1</v>
      </c>
      <c r="F3657" t="s">
        <v>8218</v>
      </c>
      <c r="G3657" t="s">
        <v>8223</v>
      </c>
      <c r="H3657" t="s">
        <v>8245</v>
      </c>
      <c r="I3657">
        <v>1412434136</v>
      </c>
      <c r="J3657">
        <v>1409669336</v>
      </c>
      <c r="K3657" t="b">
        <v>0</v>
      </c>
      <c r="L3657">
        <v>104</v>
      </c>
      <c r="M3657" t="b">
        <v>1</v>
      </c>
      <c r="N3657" t="s">
        <v>8269</v>
      </c>
      <c r="O3657">
        <f>ROUND(E3657/D3657*100,0)</f>
        <v>103</v>
      </c>
      <c r="P3657">
        <f>IFERROR(ROUND(E3657/L3657,2),0)</f>
        <v>297.02999999999997</v>
      </c>
      <c r="Q3657" s="10" t="s">
        <v>8315</v>
      </c>
      <c r="R3657" t="s">
        <v>8316</v>
      </c>
      <c r="S3657" s="15">
        <f>(((I3657/60)/60)/24)+DATE(1970,1,1)</f>
        <v>41916.617314814815</v>
      </c>
    </row>
    <row r="3658" spans="1:20" ht="60" x14ac:dyDescent="0.25">
      <c r="A3658">
        <v>3282</v>
      </c>
      <c r="B3658" s="3" t="s">
        <v>3282</v>
      </c>
      <c r="C3658" s="3" t="s">
        <v>7392</v>
      </c>
      <c r="D3658" s="6">
        <v>31000</v>
      </c>
      <c r="E3658" s="8">
        <v>31820.5</v>
      </c>
      <c r="F3658" t="s">
        <v>8218</v>
      </c>
      <c r="G3658" t="s">
        <v>8223</v>
      </c>
      <c r="H3658" t="s">
        <v>8245</v>
      </c>
      <c r="I3658">
        <v>1461904788</v>
      </c>
      <c r="J3658">
        <v>1458103188</v>
      </c>
      <c r="K3658" t="b">
        <v>0</v>
      </c>
      <c r="L3658">
        <v>237</v>
      </c>
      <c r="M3658" t="b">
        <v>1</v>
      </c>
      <c r="N3658" t="s">
        <v>8269</v>
      </c>
      <c r="O3658">
        <f>ROUND(E3658/D3658*100,0)</f>
        <v>103</v>
      </c>
      <c r="P3658">
        <f>IFERROR(ROUND(E3658/L3658,2),0)</f>
        <v>134.26</v>
      </c>
      <c r="Q3658" s="10" t="s">
        <v>8315</v>
      </c>
      <c r="R3658" t="s">
        <v>8316</v>
      </c>
      <c r="S3658" s="15">
        <f>(((I3658/60)/60)/24)+DATE(1970,1,1)</f>
        <v>42489.19430555556</v>
      </c>
    </row>
    <row r="3659" spans="1:20" ht="60" x14ac:dyDescent="0.25">
      <c r="A3659">
        <v>1471</v>
      </c>
      <c r="B3659" s="3" t="s">
        <v>1472</v>
      </c>
      <c r="C3659" s="3" t="s">
        <v>5581</v>
      </c>
      <c r="D3659" s="6">
        <v>32000</v>
      </c>
      <c r="E3659" s="8">
        <v>33229</v>
      </c>
      <c r="F3659" t="s">
        <v>8218</v>
      </c>
      <c r="G3659" t="s">
        <v>8223</v>
      </c>
      <c r="H3659" t="s">
        <v>8245</v>
      </c>
      <c r="I3659">
        <v>1428620334</v>
      </c>
      <c r="J3659">
        <v>1426028334</v>
      </c>
      <c r="K3659" t="b">
        <v>1</v>
      </c>
      <c r="L3659">
        <v>343</v>
      </c>
      <c r="M3659" t="b">
        <v>1</v>
      </c>
      <c r="N3659" t="s">
        <v>8286</v>
      </c>
      <c r="O3659">
        <f>ROUND(E3659/D3659*100,0)</f>
        <v>104</v>
      </c>
      <c r="P3659">
        <f>IFERROR(ROUND(E3659/L3659,2),0)</f>
        <v>96.88</v>
      </c>
      <c r="Q3659" s="10" t="s">
        <v>8320</v>
      </c>
      <c r="R3659" t="s">
        <v>8340</v>
      </c>
      <c r="S3659" s="15">
        <f>(((I3659/60)/60)/24)+DATE(1970,1,1)</f>
        <v>42103.957569444443</v>
      </c>
    </row>
    <row r="3660" spans="1:20" ht="60" x14ac:dyDescent="0.25">
      <c r="A3660">
        <v>1369</v>
      </c>
      <c r="B3660" s="3" t="s">
        <v>1370</v>
      </c>
      <c r="C3660" s="3" t="s">
        <v>5479</v>
      </c>
      <c r="D3660" s="6">
        <v>32360</v>
      </c>
      <c r="E3660" s="8">
        <v>34090.629999999997</v>
      </c>
      <c r="F3660" t="s">
        <v>8218</v>
      </c>
      <c r="G3660" t="s">
        <v>8223</v>
      </c>
      <c r="H3660" t="s">
        <v>8245</v>
      </c>
      <c r="I3660">
        <v>1397225746</v>
      </c>
      <c r="J3660">
        <v>1394633746</v>
      </c>
      <c r="K3660" t="b">
        <v>0</v>
      </c>
      <c r="L3660">
        <v>406</v>
      </c>
      <c r="M3660" t="b">
        <v>1</v>
      </c>
      <c r="N3660" t="s">
        <v>8274</v>
      </c>
      <c r="O3660">
        <f>ROUND(E3660/D3660*100,0)</f>
        <v>105</v>
      </c>
      <c r="P3660">
        <f>IFERROR(ROUND(E3660/L3660,2),0)</f>
        <v>83.97</v>
      </c>
      <c r="Q3660" s="10" t="s">
        <v>8323</v>
      </c>
      <c r="R3660" t="s">
        <v>8324</v>
      </c>
      <c r="S3660" s="15">
        <f>(((I3660/60)/60)/24)+DATE(1970,1,1)</f>
        <v>41740.594282407408</v>
      </c>
    </row>
    <row r="3661" spans="1:20" ht="45" x14ac:dyDescent="0.25">
      <c r="A3661">
        <v>2030</v>
      </c>
      <c r="B3661" s="3" t="s">
        <v>2031</v>
      </c>
      <c r="C3661" s="3" t="s">
        <v>6140</v>
      </c>
      <c r="D3661" s="6">
        <v>32768</v>
      </c>
      <c r="E3661" s="8">
        <v>74134</v>
      </c>
      <c r="F3661" t="s">
        <v>8218</v>
      </c>
      <c r="G3661" t="s">
        <v>8224</v>
      </c>
      <c r="H3661" t="s">
        <v>8246</v>
      </c>
      <c r="I3661">
        <v>1354233296</v>
      </c>
      <c r="J3661">
        <v>1351641296</v>
      </c>
      <c r="K3661" t="b">
        <v>1</v>
      </c>
      <c r="L3661">
        <v>625</v>
      </c>
      <c r="M3661" t="b">
        <v>1</v>
      </c>
      <c r="N3661" t="s">
        <v>8293</v>
      </c>
      <c r="O3661">
        <f>ROUND(E3661/D3661*100,0)</f>
        <v>226</v>
      </c>
      <c r="P3661">
        <f>IFERROR(ROUND(E3661/L3661,2),0)</f>
        <v>118.61</v>
      </c>
      <c r="Q3661" s="10" t="s">
        <v>8317</v>
      </c>
      <c r="R3661" t="s">
        <v>8347</v>
      </c>
      <c r="S3661" s="15">
        <f>(((I3661/60)/60)/24)+DATE(1970,1,1)</f>
        <v>41242.996481481481</v>
      </c>
    </row>
    <row r="3662" spans="1:20" ht="60" x14ac:dyDescent="0.25">
      <c r="A3662">
        <v>344</v>
      </c>
      <c r="B3662" s="3" t="s">
        <v>345</v>
      </c>
      <c r="C3662" s="3" t="s">
        <v>4454</v>
      </c>
      <c r="D3662" s="6">
        <v>33500</v>
      </c>
      <c r="E3662" s="8">
        <v>34198</v>
      </c>
      <c r="F3662" t="s">
        <v>8218</v>
      </c>
      <c r="G3662" t="s">
        <v>8223</v>
      </c>
      <c r="H3662" t="s">
        <v>8245</v>
      </c>
      <c r="I3662">
        <v>1433125200</v>
      </c>
      <c r="J3662">
        <v>1429312694</v>
      </c>
      <c r="K3662" t="b">
        <v>1</v>
      </c>
      <c r="L3662">
        <v>285</v>
      </c>
      <c r="M3662" t="b">
        <v>1</v>
      </c>
      <c r="N3662" t="s">
        <v>8267</v>
      </c>
      <c r="O3662">
        <f>ROUND(E3662/D3662*100,0)</f>
        <v>102</v>
      </c>
      <c r="P3662">
        <f>IFERROR(ROUND(E3662/L3662,2),0)</f>
        <v>119.99</v>
      </c>
      <c r="Q3662" s="10" t="s">
        <v>8308</v>
      </c>
      <c r="R3662" t="s">
        <v>8313</v>
      </c>
      <c r="S3662" s="15">
        <f>(((I3662/60)/60)/24)+DATE(1970,1,1)</f>
        <v>42156.097222222219</v>
      </c>
    </row>
    <row r="3663" spans="1:20" ht="60" x14ac:dyDescent="0.25">
      <c r="A3663">
        <v>351</v>
      </c>
      <c r="B3663" s="3" t="s">
        <v>352</v>
      </c>
      <c r="C3663" s="3" t="s">
        <v>4461</v>
      </c>
      <c r="D3663" s="6">
        <v>34000</v>
      </c>
      <c r="E3663" s="8">
        <v>43296</v>
      </c>
      <c r="F3663" t="s">
        <v>8218</v>
      </c>
      <c r="G3663" t="s">
        <v>8226</v>
      </c>
      <c r="H3663" t="s">
        <v>8248</v>
      </c>
      <c r="I3663">
        <v>1460066954</v>
      </c>
      <c r="J3663">
        <v>1456614554</v>
      </c>
      <c r="K3663" t="b">
        <v>1</v>
      </c>
      <c r="L3663">
        <v>964</v>
      </c>
      <c r="M3663" t="b">
        <v>1</v>
      </c>
      <c r="N3663" t="s">
        <v>8267</v>
      </c>
      <c r="O3663">
        <f>ROUND(E3663/D3663*100,0)</f>
        <v>127</v>
      </c>
      <c r="P3663">
        <f>IFERROR(ROUND(E3663/L3663,2),0)</f>
        <v>44.91</v>
      </c>
      <c r="Q3663" s="10" t="s">
        <v>8308</v>
      </c>
      <c r="R3663" t="s">
        <v>8313</v>
      </c>
      <c r="S3663" s="15">
        <f>(((I3663/60)/60)/24)+DATE(1970,1,1)</f>
        <v>42467.923078703709</v>
      </c>
    </row>
    <row r="3664" spans="1:20" ht="30" x14ac:dyDescent="0.25">
      <c r="A3664">
        <v>24</v>
      </c>
      <c r="B3664" s="3" t="s">
        <v>26</v>
      </c>
      <c r="C3664" s="3" t="s">
        <v>4135</v>
      </c>
      <c r="D3664" s="6">
        <v>35000</v>
      </c>
      <c r="E3664" s="8">
        <v>38082.69</v>
      </c>
      <c r="F3664" t="s">
        <v>8218</v>
      </c>
      <c r="G3664" t="s">
        <v>8223</v>
      </c>
      <c r="H3664" t="s">
        <v>8245</v>
      </c>
      <c r="I3664">
        <v>1442345940</v>
      </c>
      <c r="J3664">
        <v>1439494863</v>
      </c>
      <c r="K3664" t="b">
        <v>0</v>
      </c>
      <c r="L3664">
        <v>574</v>
      </c>
      <c r="M3664" t="b">
        <v>1</v>
      </c>
      <c r="N3664" t="s">
        <v>8263</v>
      </c>
      <c r="O3664">
        <f>ROUND(E3664/D3664*100,0)</f>
        <v>109</v>
      </c>
      <c r="P3664">
        <f>IFERROR(ROUND(E3664/L3664,2),0)</f>
        <v>66.349999999999994</v>
      </c>
      <c r="Q3664" s="10" t="s">
        <v>8308</v>
      </c>
      <c r="R3664" t="s">
        <v>8309</v>
      </c>
      <c r="S3664" s="15">
        <f>(((I3664/60)/60)/24)+DATE(1970,1,1)</f>
        <v>42262.818750000006</v>
      </c>
    </row>
    <row r="3665" spans="1:19" ht="60" x14ac:dyDescent="0.25">
      <c r="A3665">
        <v>257</v>
      </c>
      <c r="B3665" s="3" t="s">
        <v>258</v>
      </c>
      <c r="C3665" s="3" t="s">
        <v>4367</v>
      </c>
      <c r="D3665" s="6">
        <v>35000</v>
      </c>
      <c r="E3665" s="8">
        <v>37354.269999999997</v>
      </c>
      <c r="F3665" t="s">
        <v>8218</v>
      </c>
      <c r="G3665" t="s">
        <v>8223</v>
      </c>
      <c r="H3665" t="s">
        <v>8245</v>
      </c>
      <c r="I3665">
        <v>1463670162</v>
      </c>
      <c r="J3665">
        <v>1461078162</v>
      </c>
      <c r="K3665" t="b">
        <v>1</v>
      </c>
      <c r="L3665">
        <v>560</v>
      </c>
      <c r="M3665" t="b">
        <v>1</v>
      </c>
      <c r="N3665" t="s">
        <v>8267</v>
      </c>
      <c r="O3665">
        <f>ROUND(E3665/D3665*100,0)</f>
        <v>107</v>
      </c>
      <c r="P3665">
        <f>IFERROR(ROUND(E3665/L3665,2),0)</f>
        <v>66.7</v>
      </c>
      <c r="Q3665" s="10" t="s">
        <v>8308</v>
      </c>
      <c r="R3665" t="s">
        <v>8313</v>
      </c>
      <c r="S3665" s="15">
        <f>(((I3665/60)/60)/24)+DATE(1970,1,1)</f>
        <v>42509.626875000002</v>
      </c>
    </row>
    <row r="3666" spans="1:19" ht="45" x14ac:dyDescent="0.25">
      <c r="A3666">
        <v>321</v>
      </c>
      <c r="B3666" s="3" t="s">
        <v>322</v>
      </c>
      <c r="C3666" s="3" t="s">
        <v>4431</v>
      </c>
      <c r="D3666" s="6">
        <v>35000</v>
      </c>
      <c r="E3666" s="8">
        <v>35932</v>
      </c>
      <c r="F3666" t="s">
        <v>8218</v>
      </c>
      <c r="G3666" t="s">
        <v>8235</v>
      </c>
      <c r="H3666" t="s">
        <v>8248</v>
      </c>
      <c r="I3666">
        <v>1478605386</v>
      </c>
      <c r="J3666">
        <v>1475577786</v>
      </c>
      <c r="K3666" t="b">
        <v>1</v>
      </c>
      <c r="L3666">
        <v>337</v>
      </c>
      <c r="M3666" t="b">
        <v>1</v>
      </c>
      <c r="N3666" t="s">
        <v>8267</v>
      </c>
      <c r="O3666">
        <f>ROUND(E3666/D3666*100,0)</f>
        <v>103</v>
      </c>
      <c r="P3666">
        <f>IFERROR(ROUND(E3666/L3666,2),0)</f>
        <v>106.62</v>
      </c>
      <c r="Q3666" s="10" t="s">
        <v>8308</v>
      </c>
      <c r="R3666" t="s">
        <v>8313</v>
      </c>
      <c r="S3666" s="15">
        <f>(((I3666/60)/60)/24)+DATE(1970,1,1)</f>
        <v>42682.488263888896</v>
      </c>
    </row>
    <row r="3667" spans="1:19" ht="60" x14ac:dyDescent="0.25">
      <c r="A3667">
        <v>330</v>
      </c>
      <c r="B3667" s="3" t="s">
        <v>331</v>
      </c>
      <c r="C3667" s="3" t="s">
        <v>4440</v>
      </c>
      <c r="D3667" s="6">
        <v>35000</v>
      </c>
      <c r="E3667" s="8">
        <v>35640</v>
      </c>
      <c r="F3667" t="s">
        <v>8218</v>
      </c>
      <c r="G3667" t="s">
        <v>8223</v>
      </c>
      <c r="H3667" t="s">
        <v>8245</v>
      </c>
      <c r="I3667">
        <v>1368763140</v>
      </c>
      <c r="J3667">
        <v>1366028563</v>
      </c>
      <c r="K3667" t="b">
        <v>1</v>
      </c>
      <c r="L3667">
        <v>340</v>
      </c>
      <c r="M3667" t="b">
        <v>1</v>
      </c>
      <c r="N3667" t="s">
        <v>8267</v>
      </c>
      <c r="O3667">
        <f>ROUND(E3667/D3667*100,0)</f>
        <v>102</v>
      </c>
      <c r="P3667">
        <f>IFERROR(ROUND(E3667/L3667,2),0)</f>
        <v>104.82</v>
      </c>
      <c r="Q3667" s="10" t="s">
        <v>8308</v>
      </c>
      <c r="R3667" t="s">
        <v>8313</v>
      </c>
      <c r="S3667" s="15">
        <f>(((I3667/60)/60)/24)+DATE(1970,1,1)</f>
        <v>41411.165972222225</v>
      </c>
    </row>
    <row r="3668" spans="1:19" ht="45" x14ac:dyDescent="0.25">
      <c r="A3668">
        <v>340</v>
      </c>
      <c r="B3668" s="3" t="s">
        <v>341</v>
      </c>
      <c r="C3668" s="3" t="s">
        <v>4450</v>
      </c>
      <c r="D3668" s="6">
        <v>35000</v>
      </c>
      <c r="E3668" s="8">
        <v>43758</v>
      </c>
      <c r="F3668" t="s">
        <v>8218</v>
      </c>
      <c r="G3668" t="s">
        <v>8223</v>
      </c>
      <c r="H3668" t="s">
        <v>8245</v>
      </c>
      <c r="I3668">
        <v>1489006800</v>
      </c>
      <c r="J3668">
        <v>1486397007</v>
      </c>
      <c r="K3668" t="b">
        <v>1</v>
      </c>
      <c r="L3668">
        <v>299</v>
      </c>
      <c r="M3668" t="b">
        <v>1</v>
      </c>
      <c r="N3668" t="s">
        <v>8267</v>
      </c>
      <c r="O3668">
        <f>ROUND(E3668/D3668*100,0)</f>
        <v>125</v>
      </c>
      <c r="P3668">
        <f>IFERROR(ROUND(E3668/L3668,2),0)</f>
        <v>146.35</v>
      </c>
      <c r="Q3668" s="10" t="s">
        <v>8308</v>
      </c>
      <c r="R3668" t="s">
        <v>8313</v>
      </c>
      <c r="S3668" s="15">
        <f>(((I3668/60)/60)/24)+DATE(1970,1,1)</f>
        <v>42802.875</v>
      </c>
    </row>
    <row r="3669" spans="1:19" ht="45" x14ac:dyDescent="0.25">
      <c r="A3669">
        <v>355</v>
      </c>
      <c r="B3669" s="3" t="s">
        <v>356</v>
      </c>
      <c r="C3669" s="3" t="s">
        <v>4465</v>
      </c>
      <c r="D3669" s="6">
        <v>35000</v>
      </c>
      <c r="E3669" s="8">
        <v>40690</v>
      </c>
      <c r="F3669" t="s">
        <v>8218</v>
      </c>
      <c r="G3669" t="s">
        <v>8223</v>
      </c>
      <c r="H3669" t="s">
        <v>8245</v>
      </c>
      <c r="I3669">
        <v>1417420994</v>
      </c>
      <c r="J3669">
        <v>1414738994</v>
      </c>
      <c r="K3669" t="b">
        <v>1</v>
      </c>
      <c r="L3669">
        <v>165</v>
      </c>
      <c r="M3669" t="b">
        <v>1</v>
      </c>
      <c r="N3669" t="s">
        <v>8267</v>
      </c>
      <c r="O3669">
        <f>ROUND(E3669/D3669*100,0)</f>
        <v>116</v>
      </c>
      <c r="P3669">
        <f>IFERROR(ROUND(E3669/L3669,2),0)</f>
        <v>246.61</v>
      </c>
      <c r="Q3669" s="10" t="s">
        <v>8308</v>
      </c>
      <c r="R3669" t="s">
        <v>8313</v>
      </c>
      <c r="S3669" s="15">
        <f>(((I3669/60)/60)/24)+DATE(1970,1,1)</f>
        <v>41974.3355787037</v>
      </c>
    </row>
    <row r="3670" spans="1:19" ht="60" x14ac:dyDescent="0.25">
      <c r="A3670">
        <v>361</v>
      </c>
      <c r="B3670" s="3" t="s">
        <v>362</v>
      </c>
      <c r="C3670" s="3" t="s">
        <v>4471</v>
      </c>
      <c r="D3670" s="6">
        <v>35000</v>
      </c>
      <c r="E3670" s="8">
        <v>38876.949999999997</v>
      </c>
      <c r="F3670" t="s">
        <v>8218</v>
      </c>
      <c r="G3670" t="s">
        <v>8223</v>
      </c>
      <c r="H3670" t="s">
        <v>8245</v>
      </c>
      <c r="I3670">
        <v>1416704506</v>
      </c>
      <c r="J3670">
        <v>1414108906</v>
      </c>
      <c r="K3670" t="b">
        <v>0</v>
      </c>
      <c r="L3670">
        <v>354</v>
      </c>
      <c r="M3670" t="b">
        <v>1</v>
      </c>
      <c r="N3670" t="s">
        <v>8267</v>
      </c>
      <c r="O3670">
        <f>ROUND(E3670/D3670*100,0)</f>
        <v>111</v>
      </c>
      <c r="P3670">
        <f>IFERROR(ROUND(E3670/L3670,2),0)</f>
        <v>109.82</v>
      </c>
      <c r="Q3670" s="10" t="s">
        <v>8308</v>
      </c>
      <c r="R3670" t="s">
        <v>8313</v>
      </c>
      <c r="S3670" s="15">
        <f>(((I3670/60)/60)/24)+DATE(1970,1,1)</f>
        <v>41966.042893518519</v>
      </c>
    </row>
    <row r="3671" spans="1:19" ht="45" x14ac:dyDescent="0.25">
      <c r="A3671">
        <v>404</v>
      </c>
      <c r="B3671" s="3" t="s">
        <v>405</v>
      </c>
      <c r="C3671" s="3" t="s">
        <v>4514</v>
      </c>
      <c r="D3671" s="6">
        <v>35000</v>
      </c>
      <c r="E3671" s="8">
        <v>36082</v>
      </c>
      <c r="F3671" t="s">
        <v>8218</v>
      </c>
      <c r="G3671" t="s">
        <v>8223</v>
      </c>
      <c r="H3671" t="s">
        <v>8245</v>
      </c>
      <c r="I3671">
        <v>1391641440</v>
      </c>
      <c r="J3671">
        <v>1389107062</v>
      </c>
      <c r="K3671" t="b">
        <v>0</v>
      </c>
      <c r="L3671">
        <v>271</v>
      </c>
      <c r="M3671" t="b">
        <v>1</v>
      </c>
      <c r="N3671" t="s">
        <v>8267</v>
      </c>
      <c r="O3671">
        <f>ROUND(E3671/D3671*100,0)</f>
        <v>103</v>
      </c>
      <c r="P3671">
        <f>IFERROR(ROUND(E3671/L3671,2),0)</f>
        <v>133.13999999999999</v>
      </c>
      <c r="Q3671" s="10" t="s">
        <v>8308</v>
      </c>
      <c r="R3671" t="s">
        <v>8313</v>
      </c>
      <c r="S3671" s="15">
        <f>(((I3671/60)/60)/24)+DATE(1970,1,1)</f>
        <v>41675.961111111108</v>
      </c>
    </row>
    <row r="3672" spans="1:19" ht="30" x14ac:dyDescent="0.25">
      <c r="A3672">
        <v>648</v>
      </c>
      <c r="B3672" s="3" t="s">
        <v>649</v>
      </c>
      <c r="C3672" s="3" t="s">
        <v>4758</v>
      </c>
      <c r="D3672" s="6">
        <v>35000</v>
      </c>
      <c r="E3672" s="8">
        <v>44388</v>
      </c>
      <c r="F3672" t="s">
        <v>8218</v>
      </c>
      <c r="G3672" t="s">
        <v>8223</v>
      </c>
      <c r="H3672" t="s">
        <v>8245</v>
      </c>
      <c r="I3672">
        <v>1413304708</v>
      </c>
      <c r="J3672">
        <v>1410280708</v>
      </c>
      <c r="K3672" t="b">
        <v>0</v>
      </c>
      <c r="L3672">
        <v>27</v>
      </c>
      <c r="M3672" t="b">
        <v>1</v>
      </c>
      <c r="N3672" t="s">
        <v>8271</v>
      </c>
      <c r="O3672">
        <f>ROUND(E3672/D3672*100,0)</f>
        <v>127</v>
      </c>
      <c r="P3672">
        <f>IFERROR(ROUND(E3672/L3672,2),0)</f>
        <v>1644</v>
      </c>
      <c r="Q3672" s="10" t="s">
        <v>8317</v>
      </c>
      <c r="R3672" t="s">
        <v>8319</v>
      </c>
      <c r="S3672" s="15">
        <f>(((I3672/60)/60)/24)+DATE(1970,1,1)</f>
        <v>41926.693379629629</v>
      </c>
    </row>
    <row r="3673" spans="1:19" ht="60" x14ac:dyDescent="0.25">
      <c r="A3673">
        <v>1530</v>
      </c>
      <c r="B3673" s="3" t="s">
        <v>1531</v>
      </c>
      <c r="C3673" s="3" t="s">
        <v>5640</v>
      </c>
      <c r="D3673" s="6">
        <v>35000</v>
      </c>
      <c r="E3673" s="8">
        <v>47189</v>
      </c>
      <c r="F3673" t="s">
        <v>8218</v>
      </c>
      <c r="G3673" t="s">
        <v>8223</v>
      </c>
      <c r="H3673" t="s">
        <v>8245</v>
      </c>
      <c r="I3673">
        <v>1445624695</v>
      </c>
      <c r="J3673">
        <v>1443464695</v>
      </c>
      <c r="K3673" t="b">
        <v>1</v>
      </c>
      <c r="L3673">
        <v>874</v>
      </c>
      <c r="M3673" t="b">
        <v>1</v>
      </c>
      <c r="N3673" t="s">
        <v>8283</v>
      </c>
      <c r="O3673">
        <f>ROUND(E3673/D3673*100,0)</f>
        <v>135</v>
      </c>
      <c r="P3673">
        <f>IFERROR(ROUND(E3673/L3673,2),0)</f>
        <v>53.99</v>
      </c>
      <c r="Q3673" s="10" t="s">
        <v>8336</v>
      </c>
      <c r="R3673" t="s">
        <v>8337</v>
      </c>
      <c r="S3673" s="15">
        <f>(((I3673/60)/60)/24)+DATE(1970,1,1)</f>
        <v>42300.767303240747</v>
      </c>
    </row>
    <row r="3674" spans="1:19" ht="60" x14ac:dyDescent="0.25">
      <c r="A3674">
        <v>1952</v>
      </c>
      <c r="B3674" s="3" t="s">
        <v>1953</v>
      </c>
      <c r="C3674" s="3" t="s">
        <v>6062</v>
      </c>
      <c r="D3674" s="6">
        <v>35000</v>
      </c>
      <c r="E3674" s="8">
        <v>69465.33</v>
      </c>
      <c r="F3674" t="s">
        <v>8218</v>
      </c>
      <c r="G3674" t="s">
        <v>8228</v>
      </c>
      <c r="H3674" t="s">
        <v>8250</v>
      </c>
      <c r="I3674">
        <v>1381934015</v>
      </c>
      <c r="J3674">
        <v>1378737215</v>
      </c>
      <c r="K3674" t="b">
        <v>1</v>
      </c>
      <c r="L3674">
        <v>682</v>
      </c>
      <c r="M3674" t="b">
        <v>1</v>
      </c>
      <c r="N3674" t="s">
        <v>8293</v>
      </c>
      <c r="O3674">
        <f>ROUND(E3674/D3674*100,0)</f>
        <v>198</v>
      </c>
      <c r="P3674">
        <f>IFERROR(ROUND(E3674/L3674,2),0)</f>
        <v>101.86</v>
      </c>
      <c r="Q3674" s="10" t="s">
        <v>8317</v>
      </c>
      <c r="R3674" t="s">
        <v>8347</v>
      </c>
      <c r="S3674" s="15">
        <f>(((I3674/60)/60)/24)+DATE(1970,1,1)</f>
        <v>41563.60665509259</v>
      </c>
    </row>
    <row r="3675" spans="1:19" ht="60" x14ac:dyDescent="0.25">
      <c r="A3675">
        <v>2054</v>
      </c>
      <c r="B3675" s="3" t="s">
        <v>2055</v>
      </c>
      <c r="C3675" s="3" t="s">
        <v>6164</v>
      </c>
      <c r="D3675" s="6">
        <v>35000</v>
      </c>
      <c r="E3675" s="8">
        <v>39757</v>
      </c>
      <c r="F3675" t="s">
        <v>8218</v>
      </c>
      <c r="G3675" t="s">
        <v>8224</v>
      </c>
      <c r="H3675" t="s">
        <v>8246</v>
      </c>
      <c r="I3675">
        <v>1399033810</v>
      </c>
      <c r="J3675">
        <v>1396441810</v>
      </c>
      <c r="K3675" t="b">
        <v>0</v>
      </c>
      <c r="L3675">
        <v>621</v>
      </c>
      <c r="M3675" t="b">
        <v>1</v>
      </c>
      <c r="N3675" t="s">
        <v>8293</v>
      </c>
      <c r="O3675">
        <f>ROUND(E3675/D3675*100,0)</f>
        <v>114</v>
      </c>
      <c r="P3675">
        <f>IFERROR(ROUND(E3675/L3675,2),0)</f>
        <v>64.02</v>
      </c>
      <c r="Q3675" s="10" t="s">
        <v>8317</v>
      </c>
      <c r="R3675" t="s">
        <v>8347</v>
      </c>
      <c r="S3675" s="15">
        <f>(((I3675/60)/60)/24)+DATE(1970,1,1)</f>
        <v>41761.520949074074</v>
      </c>
    </row>
    <row r="3676" spans="1:19" ht="45" x14ac:dyDescent="0.25">
      <c r="A3676">
        <v>2327</v>
      </c>
      <c r="B3676" s="3" t="s">
        <v>2328</v>
      </c>
      <c r="C3676" s="3" t="s">
        <v>6437</v>
      </c>
      <c r="D3676" s="6">
        <v>35000</v>
      </c>
      <c r="E3676" s="8">
        <v>184133.01</v>
      </c>
      <c r="F3676" t="s">
        <v>8218</v>
      </c>
      <c r="G3676" t="s">
        <v>8223</v>
      </c>
      <c r="H3676" t="s">
        <v>8245</v>
      </c>
      <c r="I3676">
        <v>1409090440</v>
      </c>
      <c r="J3676">
        <v>1406066440</v>
      </c>
      <c r="K3676" t="b">
        <v>1</v>
      </c>
      <c r="L3676">
        <v>3355</v>
      </c>
      <c r="M3676" t="b">
        <v>1</v>
      </c>
      <c r="N3676" t="s">
        <v>8296</v>
      </c>
      <c r="O3676">
        <f>ROUND(E3676/D3676*100,0)</f>
        <v>526</v>
      </c>
      <c r="P3676">
        <f>IFERROR(ROUND(E3676/L3676,2),0)</f>
        <v>54.88</v>
      </c>
      <c r="Q3676" s="10" t="s">
        <v>8334</v>
      </c>
      <c r="R3676" t="s">
        <v>8350</v>
      </c>
      <c r="S3676" s="15">
        <f>(((I3676/60)/60)/24)+DATE(1970,1,1)</f>
        <v>41877.917129629634</v>
      </c>
    </row>
    <row r="3677" spans="1:19" ht="60" x14ac:dyDescent="0.25">
      <c r="A3677">
        <v>2330</v>
      </c>
      <c r="B3677" s="3" t="s">
        <v>2331</v>
      </c>
      <c r="C3677" s="3" t="s">
        <v>6440</v>
      </c>
      <c r="D3677" s="6">
        <v>35000</v>
      </c>
      <c r="E3677" s="8">
        <v>35848</v>
      </c>
      <c r="F3677" t="s">
        <v>8218</v>
      </c>
      <c r="G3677" t="s">
        <v>8223</v>
      </c>
      <c r="H3677" t="s">
        <v>8245</v>
      </c>
      <c r="I3677">
        <v>1451001600</v>
      </c>
      <c r="J3677">
        <v>1448400943</v>
      </c>
      <c r="K3677" t="b">
        <v>1</v>
      </c>
      <c r="L3677">
        <v>163</v>
      </c>
      <c r="M3677" t="b">
        <v>1</v>
      </c>
      <c r="N3677" t="s">
        <v>8296</v>
      </c>
      <c r="O3677">
        <f>ROUND(E3677/D3677*100,0)</f>
        <v>102</v>
      </c>
      <c r="P3677">
        <f>IFERROR(ROUND(E3677/L3677,2),0)</f>
        <v>219.93</v>
      </c>
      <c r="Q3677" s="10" t="s">
        <v>8334</v>
      </c>
      <c r="R3677" t="s">
        <v>8350</v>
      </c>
      <c r="S3677" s="15">
        <f>(((I3677/60)/60)/24)+DATE(1970,1,1)</f>
        <v>42363</v>
      </c>
    </row>
    <row r="3678" spans="1:19" ht="45" x14ac:dyDescent="0.25">
      <c r="A3678">
        <v>2454</v>
      </c>
      <c r="B3678" s="3" t="s">
        <v>2455</v>
      </c>
      <c r="C3678" s="3" t="s">
        <v>6564</v>
      </c>
      <c r="D3678" s="6">
        <v>35000</v>
      </c>
      <c r="E3678" s="8">
        <v>35296</v>
      </c>
      <c r="F3678" t="s">
        <v>8218</v>
      </c>
      <c r="G3678" t="s">
        <v>8223</v>
      </c>
      <c r="H3678" t="s">
        <v>8245</v>
      </c>
      <c r="I3678">
        <v>1489207808</v>
      </c>
      <c r="J3678">
        <v>1486183808</v>
      </c>
      <c r="K3678" t="b">
        <v>0</v>
      </c>
      <c r="L3678">
        <v>130</v>
      </c>
      <c r="M3678" t="b">
        <v>1</v>
      </c>
      <c r="N3678" t="s">
        <v>8296</v>
      </c>
      <c r="O3678">
        <f>ROUND(E3678/D3678*100,0)</f>
        <v>101</v>
      </c>
      <c r="P3678">
        <f>IFERROR(ROUND(E3678/L3678,2),0)</f>
        <v>271.51</v>
      </c>
      <c r="Q3678" s="10" t="s">
        <v>8334</v>
      </c>
      <c r="R3678" t="s">
        <v>8350</v>
      </c>
      <c r="S3678" s="15">
        <f>(((I3678/60)/60)/24)+DATE(1970,1,1)</f>
        <v>42805.201481481476</v>
      </c>
    </row>
    <row r="3679" spans="1:19" ht="60" x14ac:dyDescent="0.25">
      <c r="A3679">
        <v>2609</v>
      </c>
      <c r="B3679" s="3" t="s">
        <v>2609</v>
      </c>
      <c r="C3679" s="3" t="s">
        <v>6719</v>
      </c>
      <c r="D3679" s="6">
        <v>35000</v>
      </c>
      <c r="E3679" s="8">
        <v>106330.39</v>
      </c>
      <c r="F3679" t="s">
        <v>8218</v>
      </c>
      <c r="G3679" t="s">
        <v>8223</v>
      </c>
      <c r="H3679" t="s">
        <v>8245</v>
      </c>
      <c r="I3679">
        <v>1342330951</v>
      </c>
      <c r="J3679">
        <v>1339738951</v>
      </c>
      <c r="K3679" t="b">
        <v>1</v>
      </c>
      <c r="L3679">
        <v>676</v>
      </c>
      <c r="M3679" t="b">
        <v>1</v>
      </c>
      <c r="N3679" t="s">
        <v>8299</v>
      </c>
      <c r="O3679">
        <f>ROUND(E3679/D3679*100,0)</f>
        <v>304</v>
      </c>
      <c r="P3679">
        <f>IFERROR(ROUND(E3679/L3679,2),0)</f>
        <v>157.29</v>
      </c>
      <c r="Q3679" s="10" t="s">
        <v>8317</v>
      </c>
      <c r="R3679" t="s">
        <v>8353</v>
      </c>
      <c r="S3679" s="15">
        <f>(((I3679/60)/60)/24)+DATE(1970,1,1)</f>
        <v>41105.237858796296</v>
      </c>
    </row>
    <row r="3680" spans="1:19" ht="45" x14ac:dyDescent="0.25">
      <c r="A3680">
        <v>2706</v>
      </c>
      <c r="B3680" s="3" t="s">
        <v>2706</v>
      </c>
      <c r="C3680" s="3" t="s">
        <v>6816</v>
      </c>
      <c r="D3680" s="6">
        <v>35000</v>
      </c>
      <c r="E3680" s="8">
        <v>39304</v>
      </c>
      <c r="F3680" t="s">
        <v>8218</v>
      </c>
      <c r="G3680" t="s">
        <v>8223</v>
      </c>
      <c r="H3680" t="s">
        <v>8245</v>
      </c>
      <c r="I3680">
        <v>1413442740</v>
      </c>
      <c r="J3680">
        <v>1410937483</v>
      </c>
      <c r="K3680" t="b">
        <v>1</v>
      </c>
      <c r="L3680">
        <v>263</v>
      </c>
      <c r="M3680" t="b">
        <v>1</v>
      </c>
      <c r="N3680" t="s">
        <v>8301</v>
      </c>
      <c r="O3680">
        <f>ROUND(E3680/D3680*100,0)</f>
        <v>112</v>
      </c>
      <c r="P3680">
        <f>IFERROR(ROUND(E3680/L3680,2),0)</f>
        <v>149.44</v>
      </c>
      <c r="Q3680" s="10" t="s">
        <v>8315</v>
      </c>
      <c r="R3680" t="s">
        <v>8355</v>
      </c>
      <c r="S3680" s="15">
        <f>(((I3680/60)/60)/24)+DATE(1970,1,1)</f>
        <v>41928.290972222225</v>
      </c>
    </row>
    <row r="3681" spans="1:19" ht="45" x14ac:dyDescent="0.25">
      <c r="A3681">
        <v>2996</v>
      </c>
      <c r="B3681" s="3" t="s">
        <v>2996</v>
      </c>
      <c r="C3681" s="3" t="s">
        <v>7106</v>
      </c>
      <c r="D3681" s="6">
        <v>35000</v>
      </c>
      <c r="E3681" s="8">
        <v>60180</v>
      </c>
      <c r="F3681" t="s">
        <v>8218</v>
      </c>
      <c r="G3681" t="s">
        <v>8223</v>
      </c>
      <c r="H3681" t="s">
        <v>8245</v>
      </c>
      <c r="I3681">
        <v>1432677240</v>
      </c>
      <c r="J3681">
        <v>1427493240</v>
      </c>
      <c r="K3681" t="b">
        <v>0</v>
      </c>
      <c r="L3681">
        <v>392</v>
      </c>
      <c r="M3681" t="b">
        <v>1</v>
      </c>
      <c r="N3681" t="s">
        <v>8301</v>
      </c>
      <c r="O3681">
        <f>ROUND(E3681/D3681*100,0)</f>
        <v>172</v>
      </c>
      <c r="P3681">
        <f>IFERROR(ROUND(E3681/L3681,2),0)</f>
        <v>153.52000000000001</v>
      </c>
      <c r="Q3681" s="10" t="s">
        <v>8315</v>
      </c>
      <c r="R3681" t="s">
        <v>8355</v>
      </c>
      <c r="S3681" s="15">
        <f>(((I3681/60)/60)/24)+DATE(1970,1,1)</f>
        <v>42150.912500000006</v>
      </c>
    </row>
    <row r="3682" spans="1:19" ht="60" x14ac:dyDescent="0.25">
      <c r="A3682">
        <v>3166</v>
      </c>
      <c r="B3682" s="3" t="s">
        <v>3166</v>
      </c>
      <c r="C3682" s="3" t="s">
        <v>7276</v>
      </c>
      <c r="D3682" s="6">
        <v>35000</v>
      </c>
      <c r="E3682" s="8">
        <v>56079.83</v>
      </c>
      <c r="F3682" t="s">
        <v>8218</v>
      </c>
      <c r="G3682" t="s">
        <v>8223</v>
      </c>
      <c r="H3682" t="s">
        <v>8245</v>
      </c>
      <c r="I3682">
        <v>1416988740</v>
      </c>
      <c r="J3682">
        <v>1414514153</v>
      </c>
      <c r="K3682" t="b">
        <v>1</v>
      </c>
      <c r="L3682">
        <v>930</v>
      </c>
      <c r="M3682" t="b">
        <v>1</v>
      </c>
      <c r="N3682" t="s">
        <v>8269</v>
      </c>
      <c r="O3682">
        <f>ROUND(E3682/D3682*100,0)</f>
        <v>160</v>
      </c>
      <c r="P3682">
        <f>IFERROR(ROUND(E3682/L3682,2),0)</f>
        <v>60.3</v>
      </c>
      <c r="Q3682" s="10" t="s">
        <v>8315</v>
      </c>
      <c r="R3682" t="s">
        <v>8316</v>
      </c>
      <c r="S3682" s="15">
        <f>(((I3682/60)/60)/24)+DATE(1970,1,1)</f>
        <v>41969.332638888889</v>
      </c>
    </row>
    <row r="3683" spans="1:19" ht="60" x14ac:dyDescent="0.25">
      <c r="A3683">
        <v>3215</v>
      </c>
      <c r="B3683" s="3" t="s">
        <v>3215</v>
      </c>
      <c r="C3683" s="3" t="s">
        <v>7325</v>
      </c>
      <c r="D3683" s="6">
        <v>35000</v>
      </c>
      <c r="E3683" s="8">
        <v>35123</v>
      </c>
      <c r="F3683" t="s">
        <v>8218</v>
      </c>
      <c r="G3683" t="s">
        <v>8223</v>
      </c>
      <c r="H3683" t="s">
        <v>8245</v>
      </c>
      <c r="I3683">
        <v>1441857540</v>
      </c>
      <c r="J3683">
        <v>1438617471</v>
      </c>
      <c r="K3683" t="b">
        <v>1</v>
      </c>
      <c r="L3683">
        <v>134</v>
      </c>
      <c r="M3683" t="b">
        <v>1</v>
      </c>
      <c r="N3683" t="s">
        <v>8269</v>
      </c>
      <c r="O3683">
        <f>ROUND(E3683/D3683*100,0)</f>
        <v>100</v>
      </c>
      <c r="P3683">
        <f>IFERROR(ROUND(E3683/L3683,2),0)</f>
        <v>262.11</v>
      </c>
      <c r="Q3683" s="10" t="s">
        <v>8315</v>
      </c>
      <c r="R3683" t="s">
        <v>8316</v>
      </c>
      <c r="S3683" s="15">
        <f>(((I3683/60)/60)/24)+DATE(1970,1,1)</f>
        <v>42257.165972222225</v>
      </c>
    </row>
    <row r="3684" spans="1:19" ht="30" x14ac:dyDescent="0.25">
      <c r="A3684">
        <v>3237</v>
      </c>
      <c r="B3684" s="3" t="s">
        <v>3237</v>
      </c>
      <c r="C3684" s="3" t="s">
        <v>7347</v>
      </c>
      <c r="D3684" s="6">
        <v>35000</v>
      </c>
      <c r="E3684" s="8">
        <v>35275.64</v>
      </c>
      <c r="F3684" t="s">
        <v>8218</v>
      </c>
      <c r="G3684" t="s">
        <v>8223</v>
      </c>
      <c r="H3684" t="s">
        <v>8245</v>
      </c>
      <c r="I3684">
        <v>1443499140</v>
      </c>
      <c r="J3684">
        <v>1441452184</v>
      </c>
      <c r="K3684" t="b">
        <v>1</v>
      </c>
      <c r="L3684">
        <v>269</v>
      </c>
      <c r="M3684" t="b">
        <v>1</v>
      </c>
      <c r="N3684" t="s">
        <v>8269</v>
      </c>
      <c r="O3684">
        <f>ROUND(E3684/D3684*100,0)</f>
        <v>101</v>
      </c>
      <c r="P3684">
        <f>IFERROR(ROUND(E3684/L3684,2),0)</f>
        <v>131.13999999999999</v>
      </c>
      <c r="Q3684" s="10" t="s">
        <v>8315</v>
      </c>
      <c r="R3684" t="s">
        <v>8316</v>
      </c>
      <c r="S3684" s="15">
        <f>(((I3684/60)/60)/24)+DATE(1970,1,1)</f>
        <v>42276.165972222225</v>
      </c>
    </row>
    <row r="3685" spans="1:19" ht="45" x14ac:dyDescent="0.25">
      <c r="A3685">
        <v>3547</v>
      </c>
      <c r="B3685" s="3" t="s">
        <v>3546</v>
      </c>
      <c r="C3685" s="3" t="s">
        <v>7657</v>
      </c>
      <c r="D3685" s="6">
        <v>35000</v>
      </c>
      <c r="E3685" s="8">
        <v>40043.25</v>
      </c>
      <c r="F3685" t="s">
        <v>8218</v>
      </c>
      <c r="G3685" t="s">
        <v>8223</v>
      </c>
      <c r="H3685" t="s">
        <v>8245</v>
      </c>
      <c r="I3685">
        <v>1463198340</v>
      </c>
      <c r="J3685">
        <v>1461117201</v>
      </c>
      <c r="K3685" t="b">
        <v>0</v>
      </c>
      <c r="L3685">
        <v>336</v>
      </c>
      <c r="M3685" t="b">
        <v>1</v>
      </c>
      <c r="N3685" t="s">
        <v>8269</v>
      </c>
      <c r="O3685">
        <f>ROUND(E3685/D3685*100,0)</f>
        <v>114</v>
      </c>
      <c r="P3685">
        <f>IFERROR(ROUND(E3685/L3685,2),0)</f>
        <v>119.18</v>
      </c>
      <c r="Q3685" s="10" t="s">
        <v>8315</v>
      </c>
      <c r="R3685" t="s">
        <v>8316</v>
      </c>
      <c r="S3685" s="15">
        <f>(((I3685/60)/60)/24)+DATE(1970,1,1)</f>
        <v>42504.165972222225</v>
      </c>
    </row>
    <row r="3686" spans="1:19" ht="60" x14ac:dyDescent="0.25">
      <c r="A3686">
        <v>241</v>
      </c>
      <c r="B3686" s="3" t="s">
        <v>243</v>
      </c>
      <c r="C3686" s="3" t="s">
        <v>4351</v>
      </c>
      <c r="D3686" s="6">
        <v>36400</v>
      </c>
      <c r="E3686" s="8">
        <v>41000</v>
      </c>
      <c r="F3686" t="s">
        <v>8218</v>
      </c>
      <c r="G3686" t="s">
        <v>8223</v>
      </c>
      <c r="H3686" t="s">
        <v>8245</v>
      </c>
      <c r="I3686">
        <v>1419180304</v>
      </c>
      <c r="J3686">
        <v>1415292304</v>
      </c>
      <c r="K3686" t="b">
        <v>1</v>
      </c>
      <c r="L3686">
        <v>376</v>
      </c>
      <c r="M3686" t="b">
        <v>1</v>
      </c>
      <c r="N3686" t="s">
        <v>8267</v>
      </c>
      <c r="O3686">
        <f>ROUND(E3686/D3686*100,0)</f>
        <v>113</v>
      </c>
      <c r="P3686">
        <f>IFERROR(ROUND(E3686/L3686,2),0)</f>
        <v>109.04</v>
      </c>
      <c r="Q3686" s="10" t="s">
        <v>8308</v>
      </c>
      <c r="R3686" t="s">
        <v>8313</v>
      </c>
      <c r="S3686" s="15">
        <f>(((I3686/60)/60)/24)+DATE(1970,1,1)</f>
        <v>41994.697962962964</v>
      </c>
    </row>
    <row r="3687" spans="1:19" ht="45" x14ac:dyDescent="0.25">
      <c r="A3687">
        <v>1521</v>
      </c>
      <c r="B3687" s="3" t="s">
        <v>1522</v>
      </c>
      <c r="C3687" s="3" t="s">
        <v>5631</v>
      </c>
      <c r="D3687" s="6">
        <v>37500</v>
      </c>
      <c r="E3687" s="8">
        <v>40055</v>
      </c>
      <c r="F3687" t="s">
        <v>8218</v>
      </c>
      <c r="G3687" t="s">
        <v>8223</v>
      </c>
      <c r="H3687" t="s">
        <v>8245</v>
      </c>
      <c r="I3687">
        <v>1465272091</v>
      </c>
      <c r="J3687">
        <v>1462248091</v>
      </c>
      <c r="K3687" t="b">
        <v>1</v>
      </c>
      <c r="L3687">
        <v>235</v>
      </c>
      <c r="M3687" t="b">
        <v>1</v>
      </c>
      <c r="N3687" t="s">
        <v>8283</v>
      </c>
      <c r="O3687">
        <f>ROUND(E3687/D3687*100,0)</f>
        <v>107</v>
      </c>
      <c r="P3687">
        <f>IFERROR(ROUND(E3687/L3687,2),0)</f>
        <v>170.45</v>
      </c>
      <c r="Q3687" s="10" t="s">
        <v>8336</v>
      </c>
      <c r="R3687" t="s">
        <v>8337</v>
      </c>
      <c r="S3687" s="15">
        <f>(((I3687/60)/60)/24)+DATE(1970,1,1)</f>
        <v>42528.167719907404</v>
      </c>
    </row>
    <row r="3688" spans="1:19" ht="45" x14ac:dyDescent="0.25">
      <c r="A3688">
        <v>366</v>
      </c>
      <c r="B3688" s="3" t="s">
        <v>367</v>
      </c>
      <c r="C3688" s="3" t="s">
        <v>4476</v>
      </c>
      <c r="D3688" s="6">
        <v>38000</v>
      </c>
      <c r="E3688" s="8">
        <v>38500</v>
      </c>
      <c r="F3688" t="s">
        <v>8218</v>
      </c>
      <c r="G3688" t="s">
        <v>8223</v>
      </c>
      <c r="H3688" t="s">
        <v>8245</v>
      </c>
      <c r="I3688">
        <v>1337540518</v>
      </c>
      <c r="J3688">
        <v>1334948518</v>
      </c>
      <c r="K3688" t="b">
        <v>0</v>
      </c>
      <c r="L3688">
        <v>134</v>
      </c>
      <c r="M3688" t="b">
        <v>1</v>
      </c>
      <c r="N3688" t="s">
        <v>8267</v>
      </c>
      <c r="O3688">
        <f>ROUND(E3688/D3688*100,0)</f>
        <v>101</v>
      </c>
      <c r="P3688">
        <f>IFERROR(ROUND(E3688/L3688,2),0)</f>
        <v>287.31</v>
      </c>
      <c r="Q3688" s="10" t="s">
        <v>8308</v>
      </c>
      <c r="R3688" t="s">
        <v>8313</v>
      </c>
      <c r="S3688" s="15">
        <f>(((I3688/60)/60)/24)+DATE(1970,1,1)</f>
        <v>41049.793032407404</v>
      </c>
    </row>
    <row r="3689" spans="1:19" ht="60" x14ac:dyDescent="0.25">
      <c r="A3689">
        <v>387</v>
      </c>
      <c r="B3689" s="3" t="s">
        <v>388</v>
      </c>
      <c r="C3689" s="3" t="s">
        <v>4497</v>
      </c>
      <c r="D3689" s="6">
        <v>38000</v>
      </c>
      <c r="E3689" s="8">
        <v>81316</v>
      </c>
      <c r="F3689" t="s">
        <v>8218</v>
      </c>
      <c r="G3689" t="s">
        <v>8223</v>
      </c>
      <c r="H3689" t="s">
        <v>8245</v>
      </c>
      <c r="I3689">
        <v>1439618400</v>
      </c>
      <c r="J3689">
        <v>1436976858</v>
      </c>
      <c r="K3689" t="b">
        <v>0</v>
      </c>
      <c r="L3689">
        <v>562</v>
      </c>
      <c r="M3689" t="b">
        <v>1</v>
      </c>
      <c r="N3689" t="s">
        <v>8267</v>
      </c>
      <c r="O3689">
        <f>ROUND(E3689/D3689*100,0)</f>
        <v>214</v>
      </c>
      <c r="P3689">
        <f>IFERROR(ROUND(E3689/L3689,2),0)</f>
        <v>144.69</v>
      </c>
      <c r="Q3689" s="10" t="s">
        <v>8308</v>
      </c>
      <c r="R3689" t="s">
        <v>8313</v>
      </c>
      <c r="S3689" s="15">
        <f>(((I3689/60)/60)/24)+DATE(1970,1,1)</f>
        <v>42231.25</v>
      </c>
    </row>
    <row r="3690" spans="1:19" ht="60" x14ac:dyDescent="0.25">
      <c r="A3690">
        <v>284</v>
      </c>
      <c r="B3690" s="3" t="s">
        <v>285</v>
      </c>
      <c r="C3690" s="3" t="s">
        <v>4394</v>
      </c>
      <c r="D3690" s="6">
        <v>40000</v>
      </c>
      <c r="E3690" s="8">
        <v>41850.46</v>
      </c>
      <c r="F3690" t="s">
        <v>8218</v>
      </c>
      <c r="G3690" t="s">
        <v>8223</v>
      </c>
      <c r="H3690" t="s">
        <v>8245</v>
      </c>
      <c r="I3690">
        <v>1327167780</v>
      </c>
      <c r="J3690">
        <v>1325007780</v>
      </c>
      <c r="K3690" t="b">
        <v>1</v>
      </c>
      <c r="L3690">
        <v>760</v>
      </c>
      <c r="M3690" t="b">
        <v>1</v>
      </c>
      <c r="N3690" t="s">
        <v>8267</v>
      </c>
      <c r="O3690">
        <f>ROUND(E3690/D3690*100,0)</f>
        <v>105</v>
      </c>
      <c r="P3690">
        <f>IFERROR(ROUND(E3690/L3690,2),0)</f>
        <v>55.07</v>
      </c>
      <c r="Q3690" s="10" t="s">
        <v>8308</v>
      </c>
      <c r="R3690" t="s">
        <v>8313</v>
      </c>
      <c r="S3690" s="15">
        <f>(((I3690/60)/60)/24)+DATE(1970,1,1)</f>
        <v>40929.738194444442</v>
      </c>
    </row>
    <row r="3691" spans="1:19" ht="45" x14ac:dyDescent="0.25">
      <c r="A3691">
        <v>331</v>
      </c>
      <c r="B3691" s="3" t="s">
        <v>332</v>
      </c>
      <c r="C3691" s="3" t="s">
        <v>4441</v>
      </c>
      <c r="D3691" s="6">
        <v>40000</v>
      </c>
      <c r="E3691" s="8">
        <v>42642</v>
      </c>
      <c r="F3691" t="s">
        <v>8218</v>
      </c>
      <c r="G3691" t="s">
        <v>8223</v>
      </c>
      <c r="H3691" t="s">
        <v>8245</v>
      </c>
      <c r="I3691">
        <v>1466171834</v>
      </c>
      <c r="J3691">
        <v>1463493434</v>
      </c>
      <c r="K3691" t="b">
        <v>1</v>
      </c>
      <c r="L3691">
        <v>438</v>
      </c>
      <c r="M3691" t="b">
        <v>1</v>
      </c>
      <c r="N3691" t="s">
        <v>8267</v>
      </c>
      <c r="O3691">
        <f>ROUND(E3691/D3691*100,0)</f>
        <v>107</v>
      </c>
      <c r="P3691">
        <f>IFERROR(ROUND(E3691/L3691,2),0)</f>
        <v>97.36</v>
      </c>
      <c r="Q3691" s="10" t="s">
        <v>8308</v>
      </c>
      <c r="R3691" t="s">
        <v>8313</v>
      </c>
      <c r="S3691" s="15">
        <f>(((I3691/60)/60)/24)+DATE(1970,1,1)</f>
        <v>42538.581412037034</v>
      </c>
    </row>
    <row r="3692" spans="1:19" ht="60" x14ac:dyDescent="0.25">
      <c r="A3692">
        <v>333</v>
      </c>
      <c r="B3692" s="3" t="s">
        <v>334</v>
      </c>
      <c r="C3692" s="3" t="s">
        <v>4443</v>
      </c>
      <c r="D3692" s="6">
        <v>40000</v>
      </c>
      <c r="E3692" s="8">
        <v>50091</v>
      </c>
      <c r="F3692" t="s">
        <v>8218</v>
      </c>
      <c r="G3692" t="s">
        <v>8223</v>
      </c>
      <c r="H3692" t="s">
        <v>8245</v>
      </c>
      <c r="I3692">
        <v>1460038591</v>
      </c>
      <c r="J3692">
        <v>1457450191</v>
      </c>
      <c r="K3692" t="b">
        <v>1</v>
      </c>
      <c r="L3692">
        <v>266</v>
      </c>
      <c r="M3692" t="b">
        <v>1</v>
      </c>
      <c r="N3692" t="s">
        <v>8267</v>
      </c>
      <c r="O3692">
        <f>ROUND(E3692/D3692*100,0)</f>
        <v>125</v>
      </c>
      <c r="P3692">
        <f>IFERROR(ROUND(E3692/L3692,2),0)</f>
        <v>188.31</v>
      </c>
      <c r="Q3692" s="10" t="s">
        <v>8308</v>
      </c>
      <c r="R3692" t="s">
        <v>8313</v>
      </c>
      <c r="S3692" s="15">
        <f>(((I3692/60)/60)/24)+DATE(1970,1,1)</f>
        <v>42467.59480324074</v>
      </c>
    </row>
    <row r="3693" spans="1:19" ht="60" x14ac:dyDescent="0.25">
      <c r="A3693">
        <v>347</v>
      </c>
      <c r="B3693" s="3" t="s">
        <v>348</v>
      </c>
      <c r="C3693" s="3" t="s">
        <v>4457</v>
      </c>
      <c r="D3693" s="6">
        <v>40000</v>
      </c>
      <c r="E3693" s="8">
        <v>44636.2</v>
      </c>
      <c r="F3693" t="s">
        <v>8218</v>
      </c>
      <c r="G3693" t="s">
        <v>8223</v>
      </c>
      <c r="H3693" t="s">
        <v>8245</v>
      </c>
      <c r="I3693">
        <v>1447505609</v>
      </c>
      <c r="J3693">
        <v>1444910009</v>
      </c>
      <c r="K3693" t="b">
        <v>1</v>
      </c>
      <c r="L3693">
        <v>379</v>
      </c>
      <c r="M3693" t="b">
        <v>1</v>
      </c>
      <c r="N3693" t="s">
        <v>8267</v>
      </c>
      <c r="O3693">
        <f>ROUND(E3693/D3693*100,0)</f>
        <v>112</v>
      </c>
      <c r="P3693">
        <f>IFERROR(ROUND(E3693/L3693,2),0)</f>
        <v>117.77</v>
      </c>
      <c r="Q3693" s="10" t="s">
        <v>8308</v>
      </c>
      <c r="R3693" t="s">
        <v>8313</v>
      </c>
      <c r="S3693" s="15">
        <f>(((I3693/60)/60)/24)+DATE(1970,1,1)</f>
        <v>42322.537141203706</v>
      </c>
    </row>
    <row r="3694" spans="1:19" ht="60" x14ac:dyDescent="0.25">
      <c r="A3694">
        <v>641</v>
      </c>
      <c r="B3694" s="3" t="s">
        <v>642</v>
      </c>
      <c r="C3694" s="3" t="s">
        <v>4751</v>
      </c>
      <c r="D3694" s="6">
        <v>40000</v>
      </c>
      <c r="E3694" s="8">
        <v>47665</v>
      </c>
      <c r="F3694" t="s">
        <v>8218</v>
      </c>
      <c r="G3694" t="s">
        <v>8223</v>
      </c>
      <c r="H3694" t="s">
        <v>8245</v>
      </c>
      <c r="I3694">
        <v>1439473248</v>
      </c>
      <c r="J3694">
        <v>1436881248</v>
      </c>
      <c r="K3694" t="b">
        <v>0</v>
      </c>
      <c r="L3694">
        <v>315</v>
      </c>
      <c r="M3694" t="b">
        <v>1</v>
      </c>
      <c r="N3694" t="s">
        <v>8271</v>
      </c>
      <c r="O3694">
        <f>ROUND(E3694/D3694*100,0)</f>
        <v>119</v>
      </c>
      <c r="P3694">
        <f>IFERROR(ROUND(E3694/L3694,2),0)</f>
        <v>151.32</v>
      </c>
      <c r="Q3694" s="10" t="s">
        <v>8317</v>
      </c>
      <c r="R3694" t="s">
        <v>8319</v>
      </c>
      <c r="S3694" s="15">
        <f>(((I3694/60)/60)/24)+DATE(1970,1,1)</f>
        <v>42229.57</v>
      </c>
    </row>
    <row r="3695" spans="1:19" ht="30" x14ac:dyDescent="0.25">
      <c r="A3695">
        <v>1467</v>
      </c>
      <c r="B3695" s="3" t="s">
        <v>1468</v>
      </c>
      <c r="C3695" s="3" t="s">
        <v>5577</v>
      </c>
      <c r="D3695" s="6">
        <v>40000</v>
      </c>
      <c r="E3695" s="8">
        <v>46032</v>
      </c>
      <c r="F3695" t="s">
        <v>8218</v>
      </c>
      <c r="G3695" t="s">
        <v>8223</v>
      </c>
      <c r="H3695" t="s">
        <v>8245</v>
      </c>
      <c r="I3695">
        <v>1332699285</v>
      </c>
      <c r="J3695">
        <v>1327518885</v>
      </c>
      <c r="K3695" t="b">
        <v>1</v>
      </c>
      <c r="L3695">
        <v>600</v>
      </c>
      <c r="M3695" t="b">
        <v>1</v>
      </c>
      <c r="N3695" t="s">
        <v>8286</v>
      </c>
      <c r="O3695">
        <f>ROUND(E3695/D3695*100,0)</f>
        <v>115</v>
      </c>
      <c r="P3695">
        <f>IFERROR(ROUND(E3695/L3695,2),0)</f>
        <v>76.72</v>
      </c>
      <c r="Q3695" s="10" t="s">
        <v>8320</v>
      </c>
      <c r="R3695" t="s">
        <v>8340</v>
      </c>
      <c r="S3695" s="15">
        <f>(((I3695/60)/60)/24)+DATE(1970,1,1)</f>
        <v>40993.760243055556</v>
      </c>
    </row>
    <row r="3696" spans="1:19" ht="60" x14ac:dyDescent="0.25">
      <c r="A3696">
        <v>1944</v>
      </c>
      <c r="B3696" s="3" t="s">
        <v>1945</v>
      </c>
      <c r="C3696" s="3" t="s">
        <v>6054</v>
      </c>
      <c r="D3696" s="6">
        <v>40000</v>
      </c>
      <c r="E3696" s="8">
        <v>315222.2</v>
      </c>
      <c r="F3696" t="s">
        <v>8218</v>
      </c>
      <c r="G3696" t="s">
        <v>8223</v>
      </c>
      <c r="H3696" t="s">
        <v>8245</v>
      </c>
      <c r="I3696">
        <v>1398952890</v>
      </c>
      <c r="J3696">
        <v>1396360890</v>
      </c>
      <c r="K3696" t="b">
        <v>1</v>
      </c>
      <c r="L3696">
        <v>1789</v>
      </c>
      <c r="M3696" t="b">
        <v>1</v>
      </c>
      <c r="N3696" t="s">
        <v>8293</v>
      </c>
      <c r="O3696">
        <f>ROUND(E3696/D3696*100,0)</f>
        <v>788</v>
      </c>
      <c r="P3696">
        <f>IFERROR(ROUND(E3696/L3696,2),0)</f>
        <v>176.2</v>
      </c>
      <c r="Q3696" s="10" t="s">
        <v>8317</v>
      </c>
      <c r="R3696" t="s">
        <v>8347</v>
      </c>
      <c r="S3696" s="15">
        <f>(((I3696/60)/60)/24)+DATE(1970,1,1)</f>
        <v>41760.584374999999</v>
      </c>
    </row>
    <row r="3697" spans="1:19" ht="60" x14ac:dyDescent="0.25">
      <c r="A3697">
        <v>2019</v>
      </c>
      <c r="B3697" s="3" t="s">
        <v>2020</v>
      </c>
      <c r="C3697" s="3" t="s">
        <v>6129</v>
      </c>
      <c r="D3697" s="6">
        <v>40000</v>
      </c>
      <c r="E3697" s="8">
        <v>193963.9</v>
      </c>
      <c r="F3697" t="s">
        <v>8218</v>
      </c>
      <c r="G3697" t="s">
        <v>8223</v>
      </c>
      <c r="H3697" t="s">
        <v>8245</v>
      </c>
      <c r="I3697">
        <v>1474563621</v>
      </c>
      <c r="J3697">
        <v>1471971621</v>
      </c>
      <c r="K3697" t="b">
        <v>1</v>
      </c>
      <c r="L3697">
        <v>1780</v>
      </c>
      <c r="M3697" t="b">
        <v>1</v>
      </c>
      <c r="N3697" t="s">
        <v>8293</v>
      </c>
      <c r="O3697">
        <f>ROUND(E3697/D3697*100,0)</f>
        <v>485</v>
      </c>
      <c r="P3697">
        <f>IFERROR(ROUND(E3697/L3697,2),0)</f>
        <v>108.97</v>
      </c>
      <c r="Q3697" s="10" t="s">
        <v>8317</v>
      </c>
      <c r="R3697" t="s">
        <v>8347</v>
      </c>
      <c r="S3697" s="15">
        <f>(((I3697/60)/60)/24)+DATE(1970,1,1)</f>
        <v>42635.70857638889</v>
      </c>
    </row>
    <row r="3698" spans="1:19" ht="60" x14ac:dyDescent="0.25">
      <c r="A3698">
        <v>2065</v>
      </c>
      <c r="B3698" s="3" t="s">
        <v>2066</v>
      </c>
      <c r="C3698" s="3" t="s">
        <v>6175</v>
      </c>
      <c r="D3698" s="6">
        <v>40000</v>
      </c>
      <c r="E3698" s="8">
        <v>79686.05</v>
      </c>
      <c r="F3698" t="s">
        <v>8218</v>
      </c>
      <c r="G3698" t="s">
        <v>8224</v>
      </c>
      <c r="H3698" t="s">
        <v>8246</v>
      </c>
      <c r="I3698">
        <v>1387958429</v>
      </c>
      <c r="J3698">
        <v>1385366429</v>
      </c>
      <c r="K3698" t="b">
        <v>0</v>
      </c>
      <c r="L3698">
        <v>1556</v>
      </c>
      <c r="M3698" t="b">
        <v>1</v>
      </c>
      <c r="N3698" t="s">
        <v>8293</v>
      </c>
      <c r="O3698">
        <f>ROUND(E3698/D3698*100,0)</f>
        <v>199</v>
      </c>
      <c r="P3698">
        <f>IFERROR(ROUND(E3698/L3698,2),0)</f>
        <v>51.21</v>
      </c>
      <c r="Q3698" s="10" t="s">
        <v>8317</v>
      </c>
      <c r="R3698" t="s">
        <v>8347</v>
      </c>
      <c r="S3698" s="15">
        <f>(((I3698/60)/60)/24)+DATE(1970,1,1)</f>
        <v>41633.333668981482</v>
      </c>
    </row>
    <row r="3699" spans="1:19" ht="60" x14ac:dyDescent="0.25">
      <c r="A3699">
        <v>2198</v>
      </c>
      <c r="B3699" s="3" t="s">
        <v>2199</v>
      </c>
      <c r="C3699" s="3" t="s">
        <v>6308</v>
      </c>
      <c r="D3699" s="6">
        <v>40000</v>
      </c>
      <c r="E3699" s="8">
        <v>53157</v>
      </c>
      <c r="F3699" t="s">
        <v>8218</v>
      </c>
      <c r="G3699" t="s">
        <v>8223</v>
      </c>
      <c r="H3699" t="s">
        <v>8245</v>
      </c>
      <c r="I3699">
        <v>1447507200</v>
      </c>
      <c r="J3699">
        <v>1444911600</v>
      </c>
      <c r="K3699" t="b">
        <v>0</v>
      </c>
      <c r="L3699">
        <v>651</v>
      </c>
      <c r="M3699" t="b">
        <v>1</v>
      </c>
      <c r="N3699" t="s">
        <v>8295</v>
      </c>
      <c r="O3699">
        <f>ROUND(E3699/D3699*100,0)</f>
        <v>133</v>
      </c>
      <c r="P3699">
        <f>IFERROR(ROUND(E3699/L3699,2),0)</f>
        <v>81.650000000000006</v>
      </c>
      <c r="Q3699" s="10" t="s">
        <v>8331</v>
      </c>
      <c r="R3699" t="s">
        <v>8349</v>
      </c>
      <c r="S3699" s="15">
        <f>(((I3699/60)/60)/24)+DATE(1970,1,1)</f>
        <v>42322.555555555555</v>
      </c>
    </row>
    <row r="3700" spans="1:19" ht="45" x14ac:dyDescent="0.25">
      <c r="A3700">
        <v>2340</v>
      </c>
      <c r="B3700" s="3" t="s">
        <v>2341</v>
      </c>
      <c r="C3700" s="3" t="s">
        <v>6450</v>
      </c>
      <c r="D3700" s="6">
        <v>40000</v>
      </c>
      <c r="E3700" s="8">
        <v>42311</v>
      </c>
      <c r="F3700" t="s">
        <v>8218</v>
      </c>
      <c r="G3700" t="s">
        <v>8223</v>
      </c>
      <c r="H3700" t="s">
        <v>8245</v>
      </c>
      <c r="I3700">
        <v>1477841138</v>
      </c>
      <c r="J3700">
        <v>1475249138</v>
      </c>
      <c r="K3700" t="b">
        <v>1</v>
      </c>
      <c r="L3700">
        <v>403</v>
      </c>
      <c r="M3700" t="b">
        <v>1</v>
      </c>
      <c r="N3700" t="s">
        <v>8296</v>
      </c>
      <c r="O3700">
        <f>ROUND(E3700/D3700*100,0)</f>
        <v>106</v>
      </c>
      <c r="P3700">
        <f>IFERROR(ROUND(E3700/L3700,2),0)</f>
        <v>104.99</v>
      </c>
      <c r="Q3700" s="10" t="s">
        <v>8334</v>
      </c>
      <c r="R3700" t="s">
        <v>8350</v>
      </c>
      <c r="S3700" s="15">
        <f>(((I3700/60)/60)/24)+DATE(1970,1,1)</f>
        <v>42673.642800925925</v>
      </c>
    </row>
    <row r="3701" spans="1:19" ht="45" x14ac:dyDescent="0.25">
      <c r="A3701">
        <v>2725</v>
      </c>
      <c r="B3701" s="3" t="s">
        <v>2725</v>
      </c>
      <c r="C3701" s="3" t="s">
        <v>6835</v>
      </c>
      <c r="D3701" s="6">
        <v>40000</v>
      </c>
      <c r="E3701" s="8">
        <v>57817</v>
      </c>
      <c r="F3701" t="s">
        <v>8218</v>
      </c>
      <c r="G3701" t="s">
        <v>8228</v>
      </c>
      <c r="H3701" t="s">
        <v>8250</v>
      </c>
      <c r="I3701">
        <v>1488390735</v>
      </c>
      <c r="J3701">
        <v>1484070735</v>
      </c>
      <c r="K3701" t="b">
        <v>0</v>
      </c>
      <c r="L3701">
        <v>113</v>
      </c>
      <c r="M3701" t="b">
        <v>1</v>
      </c>
      <c r="N3701" t="s">
        <v>8293</v>
      </c>
      <c r="O3701">
        <f>ROUND(E3701/D3701*100,0)</f>
        <v>145</v>
      </c>
      <c r="P3701">
        <f>IFERROR(ROUND(E3701/L3701,2),0)</f>
        <v>511.65</v>
      </c>
      <c r="Q3701" s="10" t="s">
        <v>8317</v>
      </c>
      <c r="R3701" t="s">
        <v>8347</v>
      </c>
      <c r="S3701" s="15">
        <f>(((I3701/60)/60)/24)+DATE(1970,1,1)</f>
        <v>42795.744618055556</v>
      </c>
    </row>
    <row r="3702" spans="1:19" ht="60" x14ac:dyDescent="0.25">
      <c r="A3702">
        <v>3004</v>
      </c>
      <c r="B3702" s="3" t="s">
        <v>3004</v>
      </c>
      <c r="C3702" s="3" t="s">
        <v>7114</v>
      </c>
      <c r="D3702" s="6">
        <v>40000</v>
      </c>
      <c r="E3702" s="8">
        <v>45126</v>
      </c>
      <c r="F3702" t="s">
        <v>8218</v>
      </c>
      <c r="G3702" t="s">
        <v>8223</v>
      </c>
      <c r="H3702" t="s">
        <v>8245</v>
      </c>
      <c r="I3702">
        <v>1416089324</v>
      </c>
      <c r="J3702">
        <v>1413493724</v>
      </c>
      <c r="K3702" t="b">
        <v>0</v>
      </c>
      <c r="L3702">
        <v>277</v>
      </c>
      <c r="M3702" t="b">
        <v>1</v>
      </c>
      <c r="N3702" t="s">
        <v>8301</v>
      </c>
      <c r="O3702">
        <f>ROUND(E3702/D3702*100,0)</f>
        <v>113</v>
      </c>
      <c r="P3702">
        <f>IFERROR(ROUND(E3702/L3702,2),0)</f>
        <v>162.91</v>
      </c>
      <c r="Q3702" s="10" t="s">
        <v>8315</v>
      </c>
      <c r="R3702" t="s">
        <v>8355</v>
      </c>
      <c r="S3702" s="15">
        <f>(((I3702/60)/60)/24)+DATE(1970,1,1)</f>
        <v>41958.922731481478</v>
      </c>
    </row>
    <row r="3703" spans="1:19" ht="45" x14ac:dyDescent="0.25">
      <c r="A3703">
        <v>3027</v>
      </c>
      <c r="B3703" s="3" t="s">
        <v>3027</v>
      </c>
      <c r="C3703" s="3" t="s">
        <v>7137</v>
      </c>
      <c r="D3703" s="6">
        <v>40000</v>
      </c>
      <c r="E3703" s="8">
        <v>52576</v>
      </c>
      <c r="F3703" t="s">
        <v>8218</v>
      </c>
      <c r="G3703" t="s">
        <v>8223</v>
      </c>
      <c r="H3703" t="s">
        <v>8245</v>
      </c>
      <c r="I3703">
        <v>1426866851</v>
      </c>
      <c r="J3703">
        <v>1424278451</v>
      </c>
      <c r="K3703" t="b">
        <v>0</v>
      </c>
      <c r="L3703">
        <v>320</v>
      </c>
      <c r="M3703" t="b">
        <v>1</v>
      </c>
      <c r="N3703" t="s">
        <v>8301</v>
      </c>
      <c r="O3703">
        <f>ROUND(E3703/D3703*100,0)</f>
        <v>131</v>
      </c>
      <c r="P3703">
        <f>IFERROR(ROUND(E3703/L3703,2),0)</f>
        <v>164.3</v>
      </c>
      <c r="Q3703" s="10" t="s">
        <v>8315</v>
      </c>
      <c r="R3703" t="s">
        <v>8355</v>
      </c>
      <c r="S3703" s="15">
        <f>(((I3703/60)/60)/24)+DATE(1970,1,1)</f>
        <v>42083.662627314814</v>
      </c>
    </row>
    <row r="3704" spans="1:19" ht="30" x14ac:dyDescent="0.25">
      <c r="A3704">
        <v>3648</v>
      </c>
      <c r="B3704" s="3" t="s">
        <v>3646</v>
      </c>
      <c r="C3704" s="3" t="s">
        <v>7758</v>
      </c>
      <c r="D3704" s="6">
        <v>40000</v>
      </c>
      <c r="E3704" s="8">
        <v>40153</v>
      </c>
      <c r="F3704" t="s">
        <v>8218</v>
      </c>
      <c r="G3704" t="s">
        <v>8223</v>
      </c>
      <c r="H3704" t="s">
        <v>8245</v>
      </c>
      <c r="I3704">
        <v>1412492445</v>
      </c>
      <c r="J3704">
        <v>1409900445</v>
      </c>
      <c r="K3704" t="b">
        <v>0</v>
      </c>
      <c r="L3704">
        <v>73</v>
      </c>
      <c r="M3704" t="b">
        <v>1</v>
      </c>
      <c r="N3704" t="s">
        <v>8269</v>
      </c>
      <c r="O3704">
        <f>ROUND(E3704/D3704*100,0)</f>
        <v>100</v>
      </c>
      <c r="P3704">
        <f>IFERROR(ROUND(E3704/L3704,2),0)</f>
        <v>550.04</v>
      </c>
      <c r="Q3704" s="10" t="s">
        <v>8315</v>
      </c>
      <c r="R3704" t="s">
        <v>8316</v>
      </c>
      <c r="S3704" s="15">
        <f>(((I3704/60)/60)/24)+DATE(1970,1,1)</f>
        <v>41917.292187500003</v>
      </c>
    </row>
    <row r="3705" spans="1:19" ht="30" x14ac:dyDescent="0.25">
      <c r="A3705">
        <v>3691</v>
      </c>
      <c r="B3705" s="3" t="s">
        <v>3688</v>
      </c>
      <c r="C3705" s="3" t="s">
        <v>7801</v>
      </c>
      <c r="D3705" s="6">
        <v>40000</v>
      </c>
      <c r="E3705" s="8">
        <v>51184</v>
      </c>
      <c r="F3705" t="s">
        <v>8218</v>
      </c>
      <c r="G3705" t="s">
        <v>8223</v>
      </c>
      <c r="H3705" t="s">
        <v>8245</v>
      </c>
      <c r="I3705">
        <v>1425272340</v>
      </c>
      <c r="J3705">
        <v>1421426929</v>
      </c>
      <c r="K3705" t="b">
        <v>0</v>
      </c>
      <c r="L3705">
        <v>274</v>
      </c>
      <c r="M3705" t="b">
        <v>1</v>
      </c>
      <c r="N3705" t="s">
        <v>8269</v>
      </c>
      <c r="O3705">
        <f>ROUND(E3705/D3705*100,0)</f>
        <v>128</v>
      </c>
      <c r="P3705">
        <f>IFERROR(ROUND(E3705/L3705,2),0)</f>
        <v>186.8</v>
      </c>
      <c r="Q3705" s="10" t="s">
        <v>8315</v>
      </c>
      <c r="R3705" t="s">
        <v>8316</v>
      </c>
      <c r="S3705" s="15">
        <f>(((I3705/60)/60)/24)+DATE(1970,1,1)</f>
        <v>42065.207638888889</v>
      </c>
    </row>
    <row r="3706" spans="1:19" ht="60" x14ac:dyDescent="0.25">
      <c r="A3706">
        <v>1364</v>
      </c>
      <c r="B3706" s="3" t="s">
        <v>1365</v>
      </c>
      <c r="C3706" s="3" t="s">
        <v>5474</v>
      </c>
      <c r="D3706" s="6">
        <v>42000</v>
      </c>
      <c r="E3706" s="8">
        <v>49830</v>
      </c>
      <c r="F3706" t="s">
        <v>8218</v>
      </c>
      <c r="G3706" t="s">
        <v>8231</v>
      </c>
      <c r="H3706" t="s">
        <v>8252</v>
      </c>
      <c r="I3706">
        <v>1420648906</v>
      </c>
      <c r="J3706">
        <v>1415464906</v>
      </c>
      <c r="K3706" t="b">
        <v>0</v>
      </c>
      <c r="L3706">
        <v>144</v>
      </c>
      <c r="M3706" t="b">
        <v>1</v>
      </c>
      <c r="N3706" t="s">
        <v>8274</v>
      </c>
      <c r="O3706">
        <f>ROUND(E3706/D3706*100,0)</f>
        <v>119</v>
      </c>
      <c r="P3706">
        <f>IFERROR(ROUND(E3706/L3706,2),0)</f>
        <v>346.04</v>
      </c>
      <c r="Q3706" s="10" t="s">
        <v>8323</v>
      </c>
      <c r="R3706" t="s">
        <v>8324</v>
      </c>
      <c r="S3706" s="15">
        <f>(((I3706/60)/60)/24)+DATE(1970,1,1)</f>
        <v>42011.6956712963</v>
      </c>
    </row>
    <row r="3707" spans="1:19" ht="60" x14ac:dyDescent="0.25">
      <c r="A3707">
        <v>1955</v>
      </c>
      <c r="B3707" s="3" t="s">
        <v>1956</v>
      </c>
      <c r="C3707" s="3" t="s">
        <v>6065</v>
      </c>
      <c r="D3707" s="6">
        <v>42000</v>
      </c>
      <c r="E3707" s="8">
        <v>167410.01999999999</v>
      </c>
      <c r="F3707" t="s">
        <v>8218</v>
      </c>
      <c r="G3707" t="s">
        <v>8223</v>
      </c>
      <c r="H3707" t="s">
        <v>8245</v>
      </c>
      <c r="I3707">
        <v>1337799600</v>
      </c>
      <c r="J3707">
        <v>1334989881</v>
      </c>
      <c r="K3707" t="b">
        <v>1</v>
      </c>
      <c r="L3707">
        <v>290</v>
      </c>
      <c r="M3707" t="b">
        <v>1</v>
      </c>
      <c r="N3707" t="s">
        <v>8293</v>
      </c>
      <c r="O3707">
        <f>ROUND(E3707/D3707*100,0)</f>
        <v>399</v>
      </c>
      <c r="P3707">
        <f>IFERROR(ROUND(E3707/L3707,2),0)</f>
        <v>577.28</v>
      </c>
      <c r="Q3707" s="10" t="s">
        <v>8317</v>
      </c>
      <c r="R3707" t="s">
        <v>8347</v>
      </c>
      <c r="S3707" s="15">
        <f>(((I3707/60)/60)/24)+DATE(1970,1,1)</f>
        <v>41052.791666666664</v>
      </c>
    </row>
    <row r="3708" spans="1:19" ht="60" x14ac:dyDescent="0.25">
      <c r="A3708">
        <v>1522</v>
      </c>
      <c r="B3708" s="3" t="s">
        <v>1523</v>
      </c>
      <c r="C3708" s="3" t="s">
        <v>5632</v>
      </c>
      <c r="D3708" s="6">
        <v>43500</v>
      </c>
      <c r="E3708" s="8">
        <v>60450.1</v>
      </c>
      <c r="F3708" t="s">
        <v>8218</v>
      </c>
      <c r="G3708" t="s">
        <v>8223</v>
      </c>
      <c r="H3708" t="s">
        <v>8245</v>
      </c>
      <c r="I3708">
        <v>1413575739</v>
      </c>
      <c r="J3708">
        <v>1410983739</v>
      </c>
      <c r="K3708" t="b">
        <v>1</v>
      </c>
      <c r="L3708">
        <v>452</v>
      </c>
      <c r="M3708" t="b">
        <v>1</v>
      </c>
      <c r="N3708" t="s">
        <v>8283</v>
      </c>
      <c r="O3708">
        <f>ROUND(E3708/D3708*100,0)</f>
        <v>139</v>
      </c>
      <c r="P3708">
        <f>IFERROR(ROUND(E3708/L3708,2),0)</f>
        <v>133.74</v>
      </c>
      <c r="Q3708" s="10" t="s">
        <v>8336</v>
      </c>
      <c r="R3708" t="s">
        <v>8337</v>
      </c>
      <c r="S3708" s="15">
        <f>(((I3708/60)/60)/24)+DATE(1970,1,1)</f>
        <v>41929.830312500002</v>
      </c>
    </row>
    <row r="3709" spans="1:19" ht="60" x14ac:dyDescent="0.25">
      <c r="A3709">
        <v>4</v>
      </c>
      <c r="B3709" s="3" t="s">
        <v>6</v>
      </c>
      <c r="C3709" s="3" t="s">
        <v>4115</v>
      </c>
      <c r="D3709" s="6">
        <v>44000</v>
      </c>
      <c r="E3709" s="8">
        <v>54116.28</v>
      </c>
      <c r="F3709" t="s">
        <v>8218</v>
      </c>
      <c r="G3709" t="s">
        <v>8223</v>
      </c>
      <c r="H3709" t="s">
        <v>8245</v>
      </c>
      <c r="I3709">
        <v>1450555279</v>
      </c>
      <c r="J3709">
        <v>1447963279</v>
      </c>
      <c r="K3709" t="b">
        <v>0</v>
      </c>
      <c r="L3709">
        <v>284</v>
      </c>
      <c r="M3709" t="b">
        <v>1</v>
      </c>
      <c r="N3709" t="s">
        <v>8263</v>
      </c>
      <c r="O3709">
        <f>ROUND(E3709/D3709*100,0)</f>
        <v>123</v>
      </c>
      <c r="P3709">
        <f>IFERROR(ROUND(E3709/L3709,2),0)</f>
        <v>190.55</v>
      </c>
      <c r="Q3709" s="10" t="s">
        <v>8308</v>
      </c>
      <c r="R3709" t="s">
        <v>8309</v>
      </c>
      <c r="S3709" s="15">
        <f>(((I3709/60)/60)/24)+DATE(1970,1,1)</f>
        <v>42357.834247685183</v>
      </c>
    </row>
    <row r="3710" spans="1:19" ht="45" x14ac:dyDescent="0.25">
      <c r="A3710">
        <v>1469</v>
      </c>
      <c r="B3710" s="3" t="s">
        <v>1470</v>
      </c>
      <c r="C3710" s="3" t="s">
        <v>5579</v>
      </c>
      <c r="D3710" s="6">
        <v>44250</v>
      </c>
      <c r="E3710" s="8">
        <v>47978</v>
      </c>
      <c r="F3710" t="s">
        <v>8218</v>
      </c>
      <c r="G3710" t="s">
        <v>8223</v>
      </c>
      <c r="H3710" t="s">
        <v>8245</v>
      </c>
      <c r="I3710">
        <v>1360938109</v>
      </c>
      <c r="J3710">
        <v>1358346109</v>
      </c>
      <c r="K3710" t="b">
        <v>1</v>
      </c>
      <c r="L3710">
        <v>321</v>
      </c>
      <c r="M3710" t="b">
        <v>1</v>
      </c>
      <c r="N3710" t="s">
        <v>8286</v>
      </c>
      <c r="O3710">
        <f>ROUND(E3710/D3710*100,0)</f>
        <v>108</v>
      </c>
      <c r="P3710">
        <f>IFERROR(ROUND(E3710/L3710,2),0)</f>
        <v>149.46</v>
      </c>
      <c r="Q3710" s="10" t="s">
        <v>8320</v>
      </c>
      <c r="R3710" t="s">
        <v>8340</v>
      </c>
      <c r="S3710" s="15">
        <f>(((I3710/60)/60)/24)+DATE(1970,1,1)</f>
        <v>41320.598483796297</v>
      </c>
    </row>
    <row r="3711" spans="1:19" ht="45" x14ac:dyDescent="0.25">
      <c r="A3711">
        <v>282</v>
      </c>
      <c r="B3711" s="3" t="s">
        <v>283</v>
      </c>
      <c r="C3711" s="3" t="s">
        <v>4392</v>
      </c>
      <c r="D3711" s="6">
        <v>45000</v>
      </c>
      <c r="E3711" s="8">
        <v>45535</v>
      </c>
      <c r="F3711" t="s">
        <v>8218</v>
      </c>
      <c r="G3711" t="s">
        <v>8223</v>
      </c>
      <c r="H3711" t="s">
        <v>8245</v>
      </c>
      <c r="I3711">
        <v>1266876000</v>
      </c>
      <c r="J3711">
        <v>1263679492</v>
      </c>
      <c r="K3711" t="b">
        <v>1</v>
      </c>
      <c r="L3711">
        <v>179</v>
      </c>
      <c r="M3711" t="b">
        <v>1</v>
      </c>
      <c r="N3711" t="s">
        <v>8267</v>
      </c>
      <c r="O3711">
        <f>ROUND(E3711/D3711*100,0)</f>
        <v>101</v>
      </c>
      <c r="P3711">
        <f>IFERROR(ROUND(E3711/L3711,2),0)</f>
        <v>254.39</v>
      </c>
      <c r="Q3711" s="10" t="s">
        <v>8308</v>
      </c>
      <c r="R3711" t="s">
        <v>8313</v>
      </c>
      <c r="S3711" s="15">
        <f>(((I3711/60)/60)/24)+DATE(1970,1,1)</f>
        <v>40231.916666666664</v>
      </c>
    </row>
    <row r="3712" spans="1:19" ht="45" x14ac:dyDescent="0.25">
      <c r="A3712">
        <v>1533</v>
      </c>
      <c r="B3712" s="3" t="s">
        <v>1534</v>
      </c>
      <c r="C3712" s="3" t="s">
        <v>5643</v>
      </c>
      <c r="D3712" s="6">
        <v>45000</v>
      </c>
      <c r="E3712" s="8">
        <v>65313</v>
      </c>
      <c r="F3712" t="s">
        <v>8218</v>
      </c>
      <c r="G3712" t="s">
        <v>8223</v>
      </c>
      <c r="H3712" t="s">
        <v>8245</v>
      </c>
      <c r="I3712">
        <v>1462161540</v>
      </c>
      <c r="J3712">
        <v>1457913777</v>
      </c>
      <c r="K3712" t="b">
        <v>1</v>
      </c>
      <c r="L3712">
        <v>740</v>
      </c>
      <c r="M3712" t="b">
        <v>1</v>
      </c>
      <c r="N3712" t="s">
        <v>8283</v>
      </c>
      <c r="O3712">
        <f>ROUND(E3712/D3712*100,0)</f>
        <v>145</v>
      </c>
      <c r="P3712">
        <f>IFERROR(ROUND(E3712/L3712,2),0)</f>
        <v>88.26</v>
      </c>
      <c r="Q3712" s="10" t="s">
        <v>8336</v>
      </c>
      <c r="R3712" t="s">
        <v>8337</v>
      </c>
      <c r="S3712" s="15">
        <f>(((I3712/60)/60)/24)+DATE(1970,1,1)</f>
        <v>42492.165972222225</v>
      </c>
    </row>
    <row r="3713" spans="1:19" ht="45" x14ac:dyDescent="0.25">
      <c r="A3713">
        <v>2925</v>
      </c>
      <c r="B3713" s="3" t="s">
        <v>2925</v>
      </c>
      <c r="C3713" s="3" t="s">
        <v>7035</v>
      </c>
      <c r="D3713" s="6">
        <v>45000</v>
      </c>
      <c r="E3713" s="8">
        <v>46100.69</v>
      </c>
      <c r="F3713" t="s">
        <v>8218</v>
      </c>
      <c r="G3713" t="s">
        <v>8223</v>
      </c>
      <c r="H3713" t="s">
        <v>8245</v>
      </c>
      <c r="I3713">
        <v>1410444068</v>
      </c>
      <c r="J3713">
        <v>1407852068</v>
      </c>
      <c r="K3713" t="b">
        <v>0</v>
      </c>
      <c r="L3713">
        <v>199</v>
      </c>
      <c r="M3713" t="b">
        <v>1</v>
      </c>
      <c r="N3713" t="s">
        <v>8303</v>
      </c>
      <c r="O3713">
        <f>ROUND(E3713/D3713*100,0)</f>
        <v>102</v>
      </c>
      <c r="P3713">
        <f>IFERROR(ROUND(E3713/L3713,2),0)</f>
        <v>231.66</v>
      </c>
      <c r="Q3713" s="10" t="s">
        <v>8315</v>
      </c>
      <c r="R3713" t="s">
        <v>8357</v>
      </c>
      <c r="S3713" s="15">
        <f>(((I3713/60)/60)/24)+DATE(1970,1,1)</f>
        <v>41893.584120370368</v>
      </c>
    </row>
    <row r="3714" spans="1:19" ht="45" x14ac:dyDescent="0.25">
      <c r="A3714">
        <v>735</v>
      </c>
      <c r="B3714" s="3" t="s">
        <v>736</v>
      </c>
      <c r="C3714" s="3" t="s">
        <v>4845</v>
      </c>
      <c r="D3714" s="6">
        <v>47000</v>
      </c>
      <c r="E3714" s="8">
        <v>53771</v>
      </c>
      <c r="F3714" t="s">
        <v>8218</v>
      </c>
      <c r="G3714" t="s">
        <v>8223</v>
      </c>
      <c r="H3714" t="s">
        <v>8245</v>
      </c>
      <c r="I3714">
        <v>1417653540</v>
      </c>
      <c r="J3714">
        <v>1414975346</v>
      </c>
      <c r="K3714" t="b">
        <v>0</v>
      </c>
      <c r="L3714">
        <v>229</v>
      </c>
      <c r="M3714" t="b">
        <v>1</v>
      </c>
      <c r="N3714" t="s">
        <v>8272</v>
      </c>
      <c r="O3714">
        <f>ROUND(E3714/D3714*100,0)</f>
        <v>114</v>
      </c>
      <c r="P3714">
        <f>IFERROR(ROUND(E3714/L3714,2),0)</f>
        <v>234.81</v>
      </c>
      <c r="Q3714" s="10" t="s">
        <v>8320</v>
      </c>
      <c r="R3714" t="s">
        <v>8321</v>
      </c>
      <c r="S3714" s="15">
        <f>(((I3714/60)/60)/24)+DATE(1970,1,1)</f>
        <v>41977.027083333334</v>
      </c>
    </row>
    <row r="3715" spans="1:19" ht="45" x14ac:dyDescent="0.25">
      <c r="A3715">
        <v>1950</v>
      </c>
      <c r="B3715" s="3" t="s">
        <v>1951</v>
      </c>
      <c r="C3715" s="3" t="s">
        <v>6060</v>
      </c>
      <c r="D3715" s="6">
        <v>48000</v>
      </c>
      <c r="E3715" s="8">
        <v>96248.960000000006</v>
      </c>
      <c r="F3715" t="s">
        <v>8218</v>
      </c>
      <c r="G3715" t="s">
        <v>8223</v>
      </c>
      <c r="H3715" t="s">
        <v>8245</v>
      </c>
      <c r="I3715">
        <v>1303446073</v>
      </c>
      <c r="J3715">
        <v>1300767673</v>
      </c>
      <c r="K3715" t="b">
        <v>1</v>
      </c>
      <c r="L3715">
        <v>1876</v>
      </c>
      <c r="M3715" t="b">
        <v>1</v>
      </c>
      <c r="N3715" t="s">
        <v>8293</v>
      </c>
      <c r="O3715">
        <f>ROUND(E3715/D3715*100,0)</f>
        <v>201</v>
      </c>
      <c r="P3715">
        <f>IFERROR(ROUND(E3715/L3715,2),0)</f>
        <v>51.31</v>
      </c>
      <c r="Q3715" s="10" t="s">
        <v>8317</v>
      </c>
      <c r="R3715" t="s">
        <v>8347</v>
      </c>
      <c r="S3715" s="15">
        <f>(((I3715/60)/60)/24)+DATE(1970,1,1)</f>
        <v>40655.181400462963</v>
      </c>
    </row>
    <row r="3716" spans="1:19" ht="45" x14ac:dyDescent="0.25">
      <c r="A3716">
        <v>2116</v>
      </c>
      <c r="B3716" s="3" t="s">
        <v>2117</v>
      </c>
      <c r="C3716" s="3" t="s">
        <v>6226</v>
      </c>
      <c r="D3716" s="6">
        <v>48000</v>
      </c>
      <c r="E3716" s="8">
        <v>48434</v>
      </c>
      <c r="F3716" t="s">
        <v>8218</v>
      </c>
      <c r="G3716" t="s">
        <v>8223</v>
      </c>
      <c r="H3716" t="s">
        <v>8245</v>
      </c>
      <c r="I3716">
        <v>1349203203</v>
      </c>
      <c r="J3716">
        <v>1345056003</v>
      </c>
      <c r="K3716" t="b">
        <v>0</v>
      </c>
      <c r="L3716">
        <v>92</v>
      </c>
      <c r="M3716" t="b">
        <v>1</v>
      </c>
      <c r="N3716" t="s">
        <v>8277</v>
      </c>
      <c r="O3716">
        <f>ROUND(E3716/D3716*100,0)</f>
        <v>101</v>
      </c>
      <c r="P3716">
        <f>IFERROR(ROUND(E3716/L3716,2),0)</f>
        <v>526.46</v>
      </c>
      <c r="Q3716" s="10" t="s">
        <v>8323</v>
      </c>
      <c r="R3716" t="s">
        <v>8327</v>
      </c>
      <c r="S3716" s="15">
        <f>(((I3716/60)/60)/24)+DATE(1970,1,1)</f>
        <v>41184.777812500004</v>
      </c>
    </row>
    <row r="3717" spans="1:19" ht="60" x14ac:dyDescent="0.25">
      <c r="A3717">
        <v>288</v>
      </c>
      <c r="B3717" s="3" t="s">
        <v>289</v>
      </c>
      <c r="C3717" s="3" t="s">
        <v>4398</v>
      </c>
      <c r="D3717" s="6">
        <v>50000</v>
      </c>
      <c r="E3717" s="8">
        <v>51605.31</v>
      </c>
      <c r="F3717" t="s">
        <v>8218</v>
      </c>
      <c r="G3717" t="s">
        <v>8223</v>
      </c>
      <c r="H3717" t="s">
        <v>8245</v>
      </c>
      <c r="I3717">
        <v>1340683393</v>
      </c>
      <c r="J3717">
        <v>1337659393</v>
      </c>
      <c r="K3717" t="b">
        <v>1</v>
      </c>
      <c r="L3717">
        <v>447</v>
      </c>
      <c r="M3717" t="b">
        <v>1</v>
      </c>
      <c r="N3717" t="s">
        <v>8267</v>
      </c>
      <c r="O3717">
        <f>ROUND(E3717/D3717*100,0)</f>
        <v>103</v>
      </c>
      <c r="P3717">
        <f>IFERROR(ROUND(E3717/L3717,2),0)</f>
        <v>115.45</v>
      </c>
      <c r="Q3717" s="10" t="s">
        <v>8308</v>
      </c>
      <c r="R3717" t="s">
        <v>8313</v>
      </c>
      <c r="S3717" s="15">
        <f>(((I3717/60)/60)/24)+DATE(1970,1,1)</f>
        <v>41086.168900462959</v>
      </c>
    </row>
    <row r="3718" spans="1:19" ht="60" x14ac:dyDescent="0.25">
      <c r="A3718">
        <v>295</v>
      </c>
      <c r="B3718" s="3" t="s">
        <v>296</v>
      </c>
      <c r="C3718" s="3" t="s">
        <v>4405</v>
      </c>
      <c r="D3718" s="6">
        <v>50000</v>
      </c>
      <c r="E3718" s="8">
        <v>66554.559999999998</v>
      </c>
      <c r="F3718" t="s">
        <v>8218</v>
      </c>
      <c r="G3718" t="s">
        <v>8223</v>
      </c>
      <c r="H3718" t="s">
        <v>8245</v>
      </c>
      <c r="I3718">
        <v>1383264000</v>
      </c>
      <c r="J3718">
        <v>1378080409</v>
      </c>
      <c r="K3718" t="b">
        <v>1</v>
      </c>
      <c r="L3718">
        <v>665</v>
      </c>
      <c r="M3718" t="b">
        <v>1</v>
      </c>
      <c r="N3718" t="s">
        <v>8267</v>
      </c>
      <c r="O3718">
        <f>ROUND(E3718/D3718*100,0)</f>
        <v>133</v>
      </c>
      <c r="P3718">
        <f>IFERROR(ROUND(E3718/L3718,2),0)</f>
        <v>100.08</v>
      </c>
      <c r="Q3718" s="10" t="s">
        <v>8308</v>
      </c>
      <c r="R3718" t="s">
        <v>8313</v>
      </c>
      <c r="S3718" s="15">
        <f>(((I3718/60)/60)/24)+DATE(1970,1,1)</f>
        <v>41579</v>
      </c>
    </row>
    <row r="3719" spans="1:19" ht="45" x14ac:dyDescent="0.25">
      <c r="A3719">
        <v>325</v>
      </c>
      <c r="B3719" s="3" t="s">
        <v>326</v>
      </c>
      <c r="C3719" s="3" t="s">
        <v>4435</v>
      </c>
      <c r="D3719" s="6">
        <v>50000</v>
      </c>
      <c r="E3719" s="8">
        <v>52198</v>
      </c>
      <c r="F3719" t="s">
        <v>8218</v>
      </c>
      <c r="G3719" t="s">
        <v>8223</v>
      </c>
      <c r="H3719" t="s">
        <v>8245</v>
      </c>
      <c r="I3719">
        <v>1482208233</v>
      </c>
      <c r="J3719">
        <v>1479184233</v>
      </c>
      <c r="K3719" t="b">
        <v>1</v>
      </c>
      <c r="L3719">
        <v>736</v>
      </c>
      <c r="M3719" t="b">
        <v>1</v>
      </c>
      <c r="N3719" t="s">
        <v>8267</v>
      </c>
      <c r="O3719">
        <f>ROUND(E3719/D3719*100,0)</f>
        <v>104</v>
      </c>
      <c r="P3719">
        <f>IFERROR(ROUND(E3719/L3719,2),0)</f>
        <v>70.92</v>
      </c>
      <c r="Q3719" s="10" t="s">
        <v>8308</v>
      </c>
      <c r="R3719" t="s">
        <v>8313</v>
      </c>
      <c r="S3719" s="15">
        <f>(((I3719/60)/60)/24)+DATE(1970,1,1)</f>
        <v>42724.187881944439</v>
      </c>
    </row>
    <row r="3720" spans="1:19" ht="45" x14ac:dyDescent="0.25">
      <c r="A3720">
        <v>358</v>
      </c>
      <c r="B3720" s="3" t="s">
        <v>359</v>
      </c>
      <c r="C3720" s="3" t="s">
        <v>4468</v>
      </c>
      <c r="D3720" s="6">
        <v>50000</v>
      </c>
      <c r="E3720" s="8">
        <v>51544</v>
      </c>
      <c r="F3720" t="s">
        <v>8218</v>
      </c>
      <c r="G3720" t="s">
        <v>8223</v>
      </c>
      <c r="H3720" t="s">
        <v>8245</v>
      </c>
      <c r="I3720">
        <v>1466002800</v>
      </c>
      <c r="J3720">
        <v>1463517521</v>
      </c>
      <c r="K3720" t="b">
        <v>1</v>
      </c>
      <c r="L3720">
        <v>267</v>
      </c>
      <c r="M3720" t="b">
        <v>1</v>
      </c>
      <c r="N3720" t="s">
        <v>8267</v>
      </c>
      <c r="O3720">
        <f>ROUND(E3720/D3720*100,0)</f>
        <v>103</v>
      </c>
      <c r="P3720">
        <f>IFERROR(ROUND(E3720/L3720,2),0)</f>
        <v>193.05</v>
      </c>
      <c r="Q3720" s="10" t="s">
        <v>8308</v>
      </c>
      <c r="R3720" t="s">
        <v>8313</v>
      </c>
      <c r="S3720" s="15">
        <f>(((I3720/60)/60)/24)+DATE(1970,1,1)</f>
        <v>42536.625</v>
      </c>
    </row>
    <row r="3721" spans="1:19" ht="45" x14ac:dyDescent="0.25">
      <c r="A3721">
        <v>393</v>
      </c>
      <c r="B3721" s="3" t="s">
        <v>394</v>
      </c>
      <c r="C3721" s="3" t="s">
        <v>4503</v>
      </c>
      <c r="D3721" s="6">
        <v>50000</v>
      </c>
      <c r="E3721" s="8">
        <v>55223</v>
      </c>
      <c r="F3721" t="s">
        <v>8218</v>
      </c>
      <c r="G3721" t="s">
        <v>8223</v>
      </c>
      <c r="H3721" t="s">
        <v>8245</v>
      </c>
      <c r="I3721">
        <v>1381424452</v>
      </c>
      <c r="J3721">
        <v>1378746052</v>
      </c>
      <c r="K3721" t="b">
        <v>0</v>
      </c>
      <c r="L3721">
        <v>351</v>
      </c>
      <c r="M3721" t="b">
        <v>1</v>
      </c>
      <c r="N3721" t="s">
        <v>8267</v>
      </c>
      <c r="O3721">
        <f>ROUND(E3721/D3721*100,0)</f>
        <v>110</v>
      </c>
      <c r="P3721">
        <f>IFERROR(ROUND(E3721/L3721,2),0)</f>
        <v>157.33000000000001</v>
      </c>
      <c r="Q3721" s="10" t="s">
        <v>8308</v>
      </c>
      <c r="R3721" t="s">
        <v>8313</v>
      </c>
      <c r="S3721" s="15">
        <f>(((I3721/60)/60)/24)+DATE(1970,1,1)</f>
        <v>41557.708935185183</v>
      </c>
    </row>
    <row r="3722" spans="1:19" ht="60" x14ac:dyDescent="0.25">
      <c r="A3722">
        <v>401</v>
      </c>
      <c r="B3722" s="3" t="s">
        <v>402</v>
      </c>
      <c r="C3722" s="3" t="s">
        <v>4511</v>
      </c>
      <c r="D3722" s="6">
        <v>50000</v>
      </c>
      <c r="E3722" s="8">
        <v>51906</v>
      </c>
      <c r="F3722" t="s">
        <v>8218</v>
      </c>
      <c r="G3722" t="s">
        <v>8223</v>
      </c>
      <c r="H3722" t="s">
        <v>8245</v>
      </c>
      <c r="I3722">
        <v>1312747970</v>
      </c>
      <c r="J3722">
        <v>1310155970</v>
      </c>
      <c r="K3722" t="b">
        <v>0</v>
      </c>
      <c r="L3722">
        <v>73</v>
      </c>
      <c r="M3722" t="b">
        <v>1</v>
      </c>
      <c r="N3722" t="s">
        <v>8267</v>
      </c>
      <c r="O3722">
        <f>ROUND(E3722/D3722*100,0)</f>
        <v>104</v>
      </c>
      <c r="P3722">
        <f>IFERROR(ROUND(E3722/L3722,2),0)</f>
        <v>711.04</v>
      </c>
      <c r="Q3722" s="10" t="s">
        <v>8308</v>
      </c>
      <c r="R3722" t="s">
        <v>8313</v>
      </c>
      <c r="S3722" s="15">
        <f>(((I3722/60)/60)/24)+DATE(1970,1,1)</f>
        <v>40762.842245370368</v>
      </c>
    </row>
    <row r="3723" spans="1:19" ht="60" x14ac:dyDescent="0.25">
      <c r="A3723">
        <v>1478</v>
      </c>
      <c r="B3723" s="3" t="s">
        <v>1479</v>
      </c>
      <c r="C3723" s="3" t="s">
        <v>5588</v>
      </c>
      <c r="D3723" s="6">
        <v>50000</v>
      </c>
      <c r="E3723" s="8">
        <v>590807.11</v>
      </c>
      <c r="F3723" t="s">
        <v>8218</v>
      </c>
      <c r="G3723" t="s">
        <v>8223</v>
      </c>
      <c r="H3723" t="s">
        <v>8245</v>
      </c>
      <c r="I3723">
        <v>1368564913</v>
      </c>
      <c r="J3723">
        <v>1367355313</v>
      </c>
      <c r="K3723" t="b">
        <v>1</v>
      </c>
      <c r="L3723">
        <v>20242</v>
      </c>
      <c r="M3723" t="b">
        <v>1</v>
      </c>
      <c r="N3723" t="s">
        <v>8286</v>
      </c>
      <c r="O3723">
        <f>ROUND(E3723/D3723*100,0)</f>
        <v>1182</v>
      </c>
      <c r="P3723">
        <f>IFERROR(ROUND(E3723/L3723,2),0)</f>
        <v>29.19</v>
      </c>
      <c r="Q3723" s="10" t="s">
        <v>8320</v>
      </c>
      <c r="R3723" t="s">
        <v>8340</v>
      </c>
      <c r="S3723" s="15">
        <f>(((I3723/60)/60)/24)+DATE(1970,1,1)</f>
        <v>41408.871678240743</v>
      </c>
    </row>
    <row r="3724" spans="1:19" ht="60" x14ac:dyDescent="0.25">
      <c r="A3724">
        <v>1480</v>
      </c>
      <c r="B3724" s="3" t="s">
        <v>1481</v>
      </c>
      <c r="C3724" s="3" t="s">
        <v>5590</v>
      </c>
      <c r="D3724" s="6">
        <v>50000</v>
      </c>
      <c r="E3724" s="8">
        <v>58520.2</v>
      </c>
      <c r="F3724" t="s">
        <v>8218</v>
      </c>
      <c r="G3724" t="s">
        <v>8223</v>
      </c>
      <c r="H3724" t="s">
        <v>8245</v>
      </c>
      <c r="I3724">
        <v>1374858000</v>
      </c>
      <c r="J3724">
        <v>1373408699</v>
      </c>
      <c r="K3724" t="b">
        <v>1</v>
      </c>
      <c r="L3724">
        <v>635</v>
      </c>
      <c r="M3724" t="b">
        <v>1</v>
      </c>
      <c r="N3724" t="s">
        <v>8286</v>
      </c>
      <c r="O3724">
        <f>ROUND(E3724/D3724*100,0)</f>
        <v>117</v>
      </c>
      <c r="P3724">
        <f>IFERROR(ROUND(E3724/L3724,2),0)</f>
        <v>92.16</v>
      </c>
      <c r="Q3724" s="10" t="s">
        <v>8320</v>
      </c>
      <c r="R3724" t="s">
        <v>8340</v>
      </c>
      <c r="S3724" s="15">
        <f>(((I3724/60)/60)/24)+DATE(1970,1,1)</f>
        <v>41481.708333333336</v>
      </c>
    </row>
    <row r="3725" spans="1:19" ht="45" x14ac:dyDescent="0.25">
      <c r="A3725">
        <v>1748</v>
      </c>
      <c r="B3725" s="3" t="s">
        <v>1749</v>
      </c>
      <c r="C3725" s="3" t="s">
        <v>5858</v>
      </c>
      <c r="D3725" s="6">
        <v>50000</v>
      </c>
      <c r="E3725" s="8">
        <v>64974</v>
      </c>
      <c r="F3725" t="s">
        <v>8218</v>
      </c>
      <c r="G3725" t="s">
        <v>8228</v>
      </c>
      <c r="H3725" t="s">
        <v>8250</v>
      </c>
      <c r="I3725">
        <v>1441234143</v>
      </c>
      <c r="J3725">
        <v>1438642143</v>
      </c>
      <c r="K3725" t="b">
        <v>0</v>
      </c>
      <c r="L3725">
        <v>181</v>
      </c>
      <c r="M3725" t="b">
        <v>1</v>
      </c>
      <c r="N3725" t="s">
        <v>8283</v>
      </c>
      <c r="O3725">
        <f>ROUND(E3725/D3725*100,0)</f>
        <v>130</v>
      </c>
      <c r="P3725">
        <f>IFERROR(ROUND(E3725/L3725,2),0)</f>
        <v>358.97</v>
      </c>
      <c r="Q3725" s="10" t="s">
        <v>8336</v>
      </c>
      <c r="R3725" t="s">
        <v>8337</v>
      </c>
      <c r="S3725" s="15">
        <f>(((I3725/60)/60)/24)+DATE(1970,1,1)</f>
        <v>42249.950729166667</v>
      </c>
    </row>
    <row r="3726" spans="1:19" ht="45" x14ac:dyDescent="0.25">
      <c r="A3726">
        <v>1949</v>
      </c>
      <c r="B3726" s="3" t="s">
        <v>1950</v>
      </c>
      <c r="C3726" s="3" t="s">
        <v>6059</v>
      </c>
      <c r="D3726" s="6">
        <v>50000</v>
      </c>
      <c r="E3726" s="8">
        <v>53001.3</v>
      </c>
      <c r="F3726" t="s">
        <v>8218</v>
      </c>
      <c r="G3726" t="s">
        <v>8224</v>
      </c>
      <c r="H3726" t="s">
        <v>8246</v>
      </c>
      <c r="I3726">
        <v>1404986951</v>
      </c>
      <c r="J3726">
        <v>1402394951</v>
      </c>
      <c r="K3726" t="b">
        <v>1</v>
      </c>
      <c r="L3726">
        <v>943</v>
      </c>
      <c r="M3726" t="b">
        <v>1</v>
      </c>
      <c r="N3726" t="s">
        <v>8293</v>
      </c>
      <c r="O3726">
        <f>ROUND(E3726/D3726*100,0)</f>
        <v>106</v>
      </c>
      <c r="P3726">
        <f>IFERROR(ROUND(E3726/L3726,2),0)</f>
        <v>56.2</v>
      </c>
      <c r="Q3726" s="10" t="s">
        <v>8317</v>
      </c>
      <c r="R3726" t="s">
        <v>8347</v>
      </c>
      <c r="S3726" s="15">
        <f>(((I3726/60)/60)/24)+DATE(1970,1,1)</f>
        <v>41830.423043981478</v>
      </c>
    </row>
    <row r="3727" spans="1:19" ht="60" x14ac:dyDescent="0.25">
      <c r="A3727">
        <v>1951</v>
      </c>
      <c r="B3727" s="3" t="s">
        <v>1952</v>
      </c>
      <c r="C3727" s="3" t="s">
        <v>6061</v>
      </c>
      <c r="D3727" s="6">
        <v>50000</v>
      </c>
      <c r="E3727" s="8">
        <v>106222</v>
      </c>
      <c r="F3727" t="s">
        <v>8218</v>
      </c>
      <c r="G3727" t="s">
        <v>8223</v>
      </c>
      <c r="H3727" t="s">
        <v>8245</v>
      </c>
      <c r="I3727">
        <v>1478516737</v>
      </c>
      <c r="J3727">
        <v>1475921137</v>
      </c>
      <c r="K3727" t="b">
        <v>1</v>
      </c>
      <c r="L3727">
        <v>834</v>
      </c>
      <c r="M3727" t="b">
        <v>1</v>
      </c>
      <c r="N3727" t="s">
        <v>8293</v>
      </c>
      <c r="O3727">
        <f>ROUND(E3727/D3727*100,0)</f>
        <v>212</v>
      </c>
      <c r="P3727">
        <f>IFERROR(ROUND(E3727/L3727,2),0)</f>
        <v>127.36</v>
      </c>
      <c r="Q3727" s="10" t="s">
        <v>8317</v>
      </c>
      <c r="R3727" t="s">
        <v>8347</v>
      </c>
      <c r="S3727" s="15">
        <f>(((I3727/60)/60)/24)+DATE(1970,1,1)</f>
        <v>42681.462233796294</v>
      </c>
    </row>
    <row r="3728" spans="1:19" ht="30" x14ac:dyDescent="0.25">
      <c r="A3728">
        <v>1954</v>
      </c>
      <c r="B3728" s="3" t="s">
        <v>1955</v>
      </c>
      <c r="C3728" s="3" t="s">
        <v>6064</v>
      </c>
      <c r="D3728" s="6">
        <v>50000</v>
      </c>
      <c r="E3728" s="8">
        <v>349474</v>
      </c>
      <c r="F3728" t="s">
        <v>8218</v>
      </c>
      <c r="G3728" t="s">
        <v>8223</v>
      </c>
      <c r="H3728" t="s">
        <v>8245</v>
      </c>
      <c r="I3728">
        <v>1457758800</v>
      </c>
      <c r="J3728">
        <v>1453730176</v>
      </c>
      <c r="K3728" t="b">
        <v>1</v>
      </c>
      <c r="L3728">
        <v>415</v>
      </c>
      <c r="M3728" t="b">
        <v>1</v>
      </c>
      <c r="N3728" t="s">
        <v>8293</v>
      </c>
      <c r="O3728">
        <f>ROUND(E3728/D3728*100,0)</f>
        <v>699</v>
      </c>
      <c r="P3728">
        <f>IFERROR(ROUND(E3728/L3728,2),0)</f>
        <v>842.11</v>
      </c>
      <c r="Q3728" s="10" t="s">
        <v>8317</v>
      </c>
      <c r="R3728" t="s">
        <v>8347</v>
      </c>
      <c r="S3728" s="15">
        <f>(((I3728/60)/60)/24)+DATE(1970,1,1)</f>
        <v>42441.208333333328</v>
      </c>
    </row>
    <row r="3729" spans="1:19" ht="30" x14ac:dyDescent="0.25">
      <c r="A3729">
        <v>1968</v>
      </c>
      <c r="B3729" s="3" t="s">
        <v>1969</v>
      </c>
      <c r="C3729" s="3" t="s">
        <v>6078</v>
      </c>
      <c r="D3729" s="6">
        <v>50000</v>
      </c>
      <c r="E3729" s="8">
        <v>142483</v>
      </c>
      <c r="F3729" t="s">
        <v>8218</v>
      </c>
      <c r="G3729" t="s">
        <v>8223</v>
      </c>
      <c r="H3729" t="s">
        <v>8245</v>
      </c>
      <c r="I3729">
        <v>1480777515</v>
      </c>
      <c r="J3729">
        <v>1478095515</v>
      </c>
      <c r="K3729" t="b">
        <v>1</v>
      </c>
      <c r="L3729">
        <v>510</v>
      </c>
      <c r="M3729" t="b">
        <v>1</v>
      </c>
      <c r="N3729" t="s">
        <v>8293</v>
      </c>
      <c r="O3729">
        <f>ROUND(E3729/D3729*100,0)</f>
        <v>285</v>
      </c>
      <c r="P3729">
        <f>IFERROR(ROUND(E3729/L3729,2),0)</f>
        <v>279.38</v>
      </c>
      <c r="Q3729" s="10" t="s">
        <v>8317</v>
      </c>
      <c r="R3729" t="s">
        <v>8347</v>
      </c>
      <c r="S3729" s="15">
        <f>(((I3729/60)/60)/24)+DATE(1970,1,1)</f>
        <v>42707.628645833334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8315</v>
      </c>
      <c r="R3730" t="s">
        <v>8316</v>
      </c>
      <c r="S3730" s="15">
        <f>(((I3730/60)/60)/24)+DATE(1970,1,1)</f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8315</v>
      </c>
      <c r="R3731" t="s">
        <v>8316</v>
      </c>
      <c r="S3731" s="15">
        <f>(((I3731/60)/60)/24)+DATE(1970,1,1)</f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8315</v>
      </c>
      <c r="R3732" t="s">
        <v>8316</v>
      </c>
      <c r="S3732" s="15">
        <f>(((I3732/60)/60)/24)+DATE(1970,1,1)</f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8315</v>
      </c>
      <c r="R3733" t="s">
        <v>8316</v>
      </c>
      <c r="S3733" s="15">
        <f>(((I3733/60)/60)/24)+DATE(1970,1,1)</f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8315</v>
      </c>
      <c r="R3734" t="s">
        <v>8316</v>
      </c>
      <c r="S3734" s="15">
        <f>(((I3734/60)/60)/24)+DATE(1970,1,1)</f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8315</v>
      </c>
      <c r="R3735" t="s">
        <v>8316</v>
      </c>
      <c r="S3735" s="15">
        <f>(((I3735/60)/60)/24)+DATE(1970,1,1)</f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8315</v>
      </c>
      <c r="R3736" t="s">
        <v>8316</v>
      </c>
      <c r="S3736" s="15">
        <f>(((I3736/60)/60)/24)+DATE(1970,1,1)</f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8315</v>
      </c>
      <c r="R3737" t="s">
        <v>8316</v>
      </c>
      <c r="S3737" s="15">
        <f>(((I3737/60)/60)/24)+DATE(1970,1,1)</f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8315</v>
      </c>
      <c r="R3738" t="s">
        <v>8316</v>
      </c>
      <c r="S3738" s="15">
        <f>(((I3738/60)/60)/24)+DATE(1970,1,1)</f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8315</v>
      </c>
      <c r="R3739" t="s">
        <v>8316</v>
      </c>
      <c r="S3739" s="15">
        <f>(((I3739/60)/60)/24)+DATE(1970,1,1)</f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8315</v>
      </c>
      <c r="R3740" t="s">
        <v>8316</v>
      </c>
      <c r="S3740" s="15">
        <f>(((I3740/60)/60)/24)+DATE(1970,1,1)</f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8315</v>
      </c>
      <c r="R3741" t="s">
        <v>8316</v>
      </c>
      <c r="S3741" s="15">
        <f>(((I3741/60)/60)/24)+DATE(1970,1,1)</f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8315</v>
      </c>
      <c r="R3742" t="s">
        <v>8316</v>
      </c>
      <c r="S3742" s="15">
        <f>(((I3742/60)/60)/24)+DATE(1970,1,1)</f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8315</v>
      </c>
      <c r="R3743" t="s">
        <v>8316</v>
      </c>
      <c r="S3743" s="15">
        <f>(((I3743/60)/60)/24)+DATE(1970,1,1)</f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8315</v>
      </c>
      <c r="R3744" t="s">
        <v>8316</v>
      </c>
      <c r="S3744" s="15">
        <f>(((I3744/60)/60)/24)+DATE(1970,1,1)</f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8315</v>
      </c>
      <c r="R3745" t="s">
        <v>8316</v>
      </c>
      <c r="S3745" s="15">
        <f>(((I3745/60)/60)/24)+DATE(1970,1,1)</f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8315</v>
      </c>
      <c r="R3746" t="s">
        <v>8316</v>
      </c>
      <c r="S3746" s="15">
        <f>(((I3746/60)/60)/24)+DATE(1970,1,1)</f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8315</v>
      </c>
      <c r="R3747" t="s">
        <v>8316</v>
      </c>
      <c r="S3747" s="15">
        <f>(((I3747/60)/60)/24)+DATE(1970,1,1)</f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8315</v>
      </c>
      <c r="R3748" t="s">
        <v>8316</v>
      </c>
      <c r="S3748" s="15">
        <f>(((I3748/60)/60)/24)+DATE(1970,1,1)</f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8315</v>
      </c>
      <c r="R3749" t="s">
        <v>8316</v>
      </c>
      <c r="S3749" s="15">
        <f>(((I3749/60)/60)/24)+DATE(1970,1,1)</f>
        <v>42190.957638888889</v>
      </c>
    </row>
    <row r="3750" spans="1:20" ht="45" x14ac:dyDescent="0.25">
      <c r="A3750">
        <v>1977</v>
      </c>
      <c r="B3750" s="3" t="s">
        <v>1978</v>
      </c>
      <c r="C3750" s="3" t="s">
        <v>6087</v>
      </c>
      <c r="D3750" s="6">
        <v>50000</v>
      </c>
      <c r="E3750" s="8">
        <v>201165</v>
      </c>
      <c r="F3750" t="s">
        <v>8218</v>
      </c>
      <c r="G3750" t="s">
        <v>8223</v>
      </c>
      <c r="H3750" t="s">
        <v>8245</v>
      </c>
      <c r="I3750">
        <v>1450511940</v>
      </c>
      <c r="J3750">
        <v>1446527540</v>
      </c>
      <c r="K3750" t="b">
        <v>1</v>
      </c>
      <c r="L3750">
        <v>821</v>
      </c>
      <c r="M3750" t="b">
        <v>1</v>
      </c>
      <c r="N3750" t="s">
        <v>8293</v>
      </c>
      <c r="O3750">
        <f>ROUND(E3750/D3750*100,0)</f>
        <v>402</v>
      </c>
      <c r="P3750">
        <f>IFERROR(ROUND(E3750/L3750,2),0)</f>
        <v>245.02</v>
      </c>
      <c r="Q3750" s="10" t="s">
        <v>8317</v>
      </c>
      <c r="R3750" t="s">
        <v>8347</v>
      </c>
      <c r="S3750" s="15">
        <f>(((I3750/60)/60)/24)+DATE(1970,1,1)</f>
        <v>42357.332638888889</v>
      </c>
    </row>
    <row r="3751" spans="1:20" ht="60" x14ac:dyDescent="0.25">
      <c r="A3751">
        <v>1978</v>
      </c>
      <c r="B3751" s="3" t="s">
        <v>1979</v>
      </c>
      <c r="C3751" s="3" t="s">
        <v>6088</v>
      </c>
      <c r="D3751" s="6">
        <v>50000</v>
      </c>
      <c r="E3751" s="8">
        <v>513422.57</v>
      </c>
      <c r="F3751" t="s">
        <v>8218</v>
      </c>
      <c r="G3751" t="s">
        <v>8223</v>
      </c>
      <c r="H3751" t="s">
        <v>8245</v>
      </c>
      <c r="I3751">
        <v>1339484400</v>
      </c>
      <c r="J3751">
        <v>1336627492</v>
      </c>
      <c r="K3751" t="b">
        <v>1</v>
      </c>
      <c r="L3751">
        <v>388</v>
      </c>
      <c r="M3751" t="b">
        <v>1</v>
      </c>
      <c r="N3751" t="s">
        <v>8293</v>
      </c>
      <c r="O3751">
        <f>ROUND(E3751/D3751*100,0)</f>
        <v>1027</v>
      </c>
      <c r="P3751">
        <f>IFERROR(ROUND(E3751/L3751,2),0)</f>
        <v>1323.25</v>
      </c>
      <c r="Q3751" s="10" t="s">
        <v>8317</v>
      </c>
      <c r="R3751" t="s">
        <v>8347</v>
      </c>
      <c r="S3751" s="15">
        <f>(((I3751/60)/60)/24)+DATE(1970,1,1)</f>
        <v>41072.291666666664</v>
      </c>
    </row>
    <row r="3752" spans="1:20" ht="30" x14ac:dyDescent="0.25">
      <c r="A3752">
        <v>1980</v>
      </c>
      <c r="B3752" s="3" t="s">
        <v>1981</v>
      </c>
      <c r="C3752" s="3" t="s">
        <v>6090</v>
      </c>
      <c r="D3752" s="6">
        <v>50000</v>
      </c>
      <c r="E3752" s="8">
        <v>177412.01</v>
      </c>
      <c r="F3752" t="s">
        <v>8218</v>
      </c>
      <c r="G3752" t="s">
        <v>8235</v>
      </c>
      <c r="H3752" t="s">
        <v>8248</v>
      </c>
      <c r="I3752">
        <v>1459684862</v>
      </c>
      <c r="J3752">
        <v>1456232462</v>
      </c>
      <c r="K3752" t="b">
        <v>1</v>
      </c>
      <c r="L3752">
        <v>1945</v>
      </c>
      <c r="M3752" t="b">
        <v>1</v>
      </c>
      <c r="N3752" t="s">
        <v>8293</v>
      </c>
      <c r="O3752">
        <f>ROUND(E3752/D3752*100,0)</f>
        <v>355</v>
      </c>
      <c r="P3752">
        <f>IFERROR(ROUND(E3752/L3752,2),0)</f>
        <v>91.21</v>
      </c>
      <c r="Q3752" s="10" t="s">
        <v>8317</v>
      </c>
      <c r="R3752" t="s">
        <v>8347</v>
      </c>
      <c r="S3752" s="15">
        <f>(((I3752/60)/60)/24)+DATE(1970,1,1)</f>
        <v>42463.500717592593</v>
      </c>
    </row>
    <row r="3753" spans="1:20" ht="45" x14ac:dyDescent="0.25">
      <c r="A3753">
        <v>2002</v>
      </c>
      <c r="B3753" s="3" t="s">
        <v>2003</v>
      </c>
      <c r="C3753" s="3" t="s">
        <v>6112</v>
      </c>
      <c r="D3753" s="6">
        <v>50000</v>
      </c>
      <c r="E3753" s="8">
        <v>108397.11</v>
      </c>
      <c r="F3753" t="s">
        <v>8218</v>
      </c>
      <c r="G3753" t="s">
        <v>8223</v>
      </c>
      <c r="H3753" t="s">
        <v>8245</v>
      </c>
      <c r="I3753">
        <v>1485191143</v>
      </c>
      <c r="J3753">
        <v>1482599143</v>
      </c>
      <c r="K3753" t="b">
        <v>1</v>
      </c>
      <c r="L3753">
        <v>1375</v>
      </c>
      <c r="M3753" t="b">
        <v>1</v>
      </c>
      <c r="N3753" t="s">
        <v>8293</v>
      </c>
      <c r="O3753">
        <f>ROUND(E3753/D3753*100,0)</f>
        <v>217</v>
      </c>
      <c r="P3753">
        <f>IFERROR(ROUND(E3753/L3753,2),0)</f>
        <v>78.83</v>
      </c>
      <c r="Q3753" s="10" t="s">
        <v>8317</v>
      </c>
      <c r="R3753" t="s">
        <v>8347</v>
      </c>
      <c r="S3753" s="15">
        <f>(((I3753/60)/60)/24)+DATE(1970,1,1)</f>
        <v>42758.71230324074</v>
      </c>
    </row>
    <row r="3754" spans="1:20" ht="60" x14ac:dyDescent="0.25">
      <c r="A3754">
        <v>2004</v>
      </c>
      <c r="B3754" s="3" t="s">
        <v>2005</v>
      </c>
      <c r="C3754" s="3" t="s">
        <v>6114</v>
      </c>
      <c r="D3754" s="6">
        <v>50000</v>
      </c>
      <c r="E3754" s="8">
        <v>117210.24000000001</v>
      </c>
      <c r="F3754" t="s">
        <v>8218</v>
      </c>
      <c r="G3754" t="s">
        <v>8223</v>
      </c>
      <c r="H3754" t="s">
        <v>8245</v>
      </c>
      <c r="I3754">
        <v>1405002663</v>
      </c>
      <c r="J3754">
        <v>1402410663</v>
      </c>
      <c r="K3754" t="b">
        <v>1</v>
      </c>
      <c r="L3754">
        <v>354</v>
      </c>
      <c r="M3754" t="b">
        <v>1</v>
      </c>
      <c r="N3754" t="s">
        <v>8293</v>
      </c>
      <c r="O3754">
        <f>ROUND(E3754/D3754*100,0)</f>
        <v>234</v>
      </c>
      <c r="P3754">
        <f>IFERROR(ROUND(E3754/L3754,2),0)</f>
        <v>331.1</v>
      </c>
      <c r="Q3754" s="10" t="s">
        <v>8317</v>
      </c>
      <c r="R3754" t="s">
        <v>8347</v>
      </c>
      <c r="S3754" s="15">
        <f>(((I3754/60)/60)/24)+DATE(1970,1,1)</f>
        <v>41830.604895833334</v>
      </c>
      <c r="T3754">
        <f>YEAR(S3754:S4715)</f>
        <v>2014</v>
      </c>
    </row>
    <row r="3755" spans="1:20" ht="60" x14ac:dyDescent="0.25">
      <c r="A3755">
        <v>2006</v>
      </c>
      <c r="B3755" s="3" t="s">
        <v>2007</v>
      </c>
      <c r="C3755" s="3" t="s">
        <v>6116</v>
      </c>
      <c r="D3755" s="6">
        <v>50000</v>
      </c>
      <c r="E3755" s="8">
        <v>123920</v>
      </c>
      <c r="F3755" t="s">
        <v>8218</v>
      </c>
      <c r="G3755" t="s">
        <v>8223</v>
      </c>
      <c r="H3755" t="s">
        <v>8245</v>
      </c>
      <c r="I3755">
        <v>1417611645</v>
      </c>
      <c r="J3755">
        <v>1414584045</v>
      </c>
      <c r="K3755" t="b">
        <v>1</v>
      </c>
      <c r="L3755">
        <v>303</v>
      </c>
      <c r="M3755" t="b">
        <v>1</v>
      </c>
      <c r="N3755" t="s">
        <v>8293</v>
      </c>
      <c r="O3755">
        <f>ROUND(E3755/D3755*100,0)</f>
        <v>248</v>
      </c>
      <c r="P3755">
        <f>IFERROR(ROUND(E3755/L3755,2),0)</f>
        <v>408.98</v>
      </c>
      <c r="Q3755" s="10" t="s">
        <v>8317</v>
      </c>
      <c r="R3755" t="s">
        <v>8347</v>
      </c>
      <c r="S3755" s="15">
        <f>(((I3755/60)/60)/24)+DATE(1970,1,1)</f>
        <v>41976.542187500003</v>
      </c>
    </row>
    <row r="3756" spans="1:20" ht="60" x14ac:dyDescent="0.25">
      <c r="A3756">
        <v>2009</v>
      </c>
      <c r="B3756" s="3" t="s">
        <v>2010</v>
      </c>
      <c r="C3756" s="3" t="s">
        <v>6119</v>
      </c>
      <c r="D3756" s="6">
        <v>50000</v>
      </c>
      <c r="E3756" s="8">
        <v>152579</v>
      </c>
      <c r="F3756" t="s">
        <v>8218</v>
      </c>
      <c r="G3756" t="s">
        <v>8235</v>
      </c>
      <c r="H3756" t="s">
        <v>8248</v>
      </c>
      <c r="I3756">
        <v>1479890743</v>
      </c>
      <c r="J3756">
        <v>1476776743</v>
      </c>
      <c r="K3756" t="b">
        <v>1</v>
      </c>
      <c r="L3756">
        <v>398</v>
      </c>
      <c r="M3756" t="b">
        <v>1</v>
      </c>
      <c r="N3756" t="s">
        <v>8293</v>
      </c>
      <c r="O3756">
        <f>ROUND(E3756/D3756*100,0)</f>
        <v>305</v>
      </c>
      <c r="P3756">
        <f>IFERROR(ROUND(E3756/L3756,2),0)</f>
        <v>383.36</v>
      </c>
      <c r="Q3756" s="10" t="s">
        <v>8317</v>
      </c>
      <c r="R3756" t="s">
        <v>8347</v>
      </c>
      <c r="S3756" s="15">
        <f>(((I3756/60)/60)/24)+DATE(1970,1,1)</f>
        <v>42697.365081018521</v>
      </c>
    </row>
    <row r="3757" spans="1:20" ht="45" x14ac:dyDescent="0.25">
      <c r="A3757">
        <v>2011</v>
      </c>
      <c r="B3757" s="3" t="s">
        <v>2012</v>
      </c>
      <c r="C3757" s="3" t="s">
        <v>6121</v>
      </c>
      <c r="D3757" s="6">
        <v>50000</v>
      </c>
      <c r="E3757" s="8">
        <v>409782</v>
      </c>
      <c r="F3757" t="s">
        <v>8218</v>
      </c>
      <c r="G3757" t="s">
        <v>8238</v>
      </c>
      <c r="H3757" t="s">
        <v>8248</v>
      </c>
      <c r="I3757">
        <v>1452553200</v>
      </c>
      <c r="J3757">
        <v>1449650173</v>
      </c>
      <c r="K3757" t="b">
        <v>1</v>
      </c>
      <c r="L3757">
        <v>971</v>
      </c>
      <c r="M3757" t="b">
        <v>1</v>
      </c>
      <c r="N3757" t="s">
        <v>8293</v>
      </c>
      <c r="O3757">
        <f>ROUND(E3757/D3757*100,0)</f>
        <v>820</v>
      </c>
      <c r="P3757">
        <f>IFERROR(ROUND(E3757/L3757,2),0)</f>
        <v>422.02</v>
      </c>
      <c r="Q3757" s="10" t="s">
        <v>8317</v>
      </c>
      <c r="R3757" t="s">
        <v>8347</v>
      </c>
      <c r="S3757" s="15">
        <f>(((I3757/60)/60)/24)+DATE(1970,1,1)</f>
        <v>42380.958333333328</v>
      </c>
      <c r="T3757">
        <f>YEAR(S3757:S4718)</f>
        <v>2016</v>
      </c>
    </row>
    <row r="3758" spans="1:20" ht="45" x14ac:dyDescent="0.25">
      <c r="A3758">
        <v>2031</v>
      </c>
      <c r="B3758" s="3" t="s">
        <v>2032</v>
      </c>
      <c r="C3758" s="3" t="s">
        <v>6141</v>
      </c>
      <c r="D3758" s="6">
        <v>50000</v>
      </c>
      <c r="E3758" s="8">
        <v>60175</v>
      </c>
      <c r="F3758" t="s">
        <v>8218</v>
      </c>
      <c r="G3758" t="s">
        <v>8232</v>
      </c>
      <c r="H3758" t="s">
        <v>8248</v>
      </c>
      <c r="I3758">
        <v>1420765200</v>
      </c>
      <c r="J3758">
        <v>1417506853</v>
      </c>
      <c r="K3758" t="b">
        <v>1</v>
      </c>
      <c r="L3758">
        <v>508</v>
      </c>
      <c r="M3758" t="b">
        <v>1</v>
      </c>
      <c r="N3758" t="s">
        <v>8293</v>
      </c>
      <c r="O3758">
        <f>ROUND(E3758/D3758*100,0)</f>
        <v>120</v>
      </c>
      <c r="P3758">
        <f>IFERROR(ROUND(E3758/L3758,2),0)</f>
        <v>118.45</v>
      </c>
      <c r="Q3758" s="10" t="s">
        <v>8317</v>
      </c>
      <c r="R3758" t="s">
        <v>8347</v>
      </c>
      <c r="S3758" s="15">
        <f>(((I3758/60)/60)/24)+DATE(1970,1,1)</f>
        <v>42013.041666666672</v>
      </c>
    </row>
    <row r="3759" spans="1:20" ht="15.75" x14ac:dyDescent="0.25">
      <c r="A3759">
        <v>2049</v>
      </c>
      <c r="B3759" s="3" t="s">
        <v>2050</v>
      </c>
      <c r="C3759" s="3" t="s">
        <v>6159</v>
      </c>
      <c r="D3759" s="6">
        <v>50000</v>
      </c>
      <c r="E3759" s="8">
        <v>60095.35</v>
      </c>
      <c r="F3759" t="s">
        <v>8218</v>
      </c>
      <c r="G3759" t="s">
        <v>8224</v>
      </c>
      <c r="H3759" t="s">
        <v>8246</v>
      </c>
      <c r="I3759">
        <v>1386025140</v>
      </c>
      <c r="J3759">
        <v>1382963963</v>
      </c>
      <c r="K3759" t="b">
        <v>0</v>
      </c>
      <c r="L3759">
        <v>742</v>
      </c>
      <c r="M3759" t="b">
        <v>1</v>
      </c>
      <c r="N3759" t="s">
        <v>8293</v>
      </c>
      <c r="O3759">
        <f>ROUND(E3759/D3759*100,0)</f>
        <v>120</v>
      </c>
      <c r="P3759">
        <f>IFERROR(ROUND(E3759/L3759,2),0)</f>
        <v>80.989999999999995</v>
      </c>
      <c r="Q3759" s="10" t="s">
        <v>8317</v>
      </c>
      <c r="R3759" t="s">
        <v>8347</v>
      </c>
      <c r="S3759" s="15">
        <f>(((I3759/60)/60)/24)+DATE(1970,1,1)</f>
        <v>41610.957638888889</v>
      </c>
    </row>
    <row r="3760" spans="1:20" ht="60" x14ac:dyDescent="0.25">
      <c r="A3760">
        <v>2052</v>
      </c>
      <c r="B3760" s="3" t="s">
        <v>2053</v>
      </c>
      <c r="C3760" s="3" t="s">
        <v>6162</v>
      </c>
      <c r="D3760" s="6">
        <v>50000</v>
      </c>
      <c r="E3760" s="8">
        <v>176524</v>
      </c>
      <c r="F3760" t="s">
        <v>8218</v>
      </c>
      <c r="G3760" t="s">
        <v>8223</v>
      </c>
      <c r="H3760" t="s">
        <v>8245</v>
      </c>
      <c r="I3760">
        <v>1455933653</v>
      </c>
      <c r="J3760">
        <v>1452045653</v>
      </c>
      <c r="K3760" t="b">
        <v>0</v>
      </c>
      <c r="L3760">
        <v>541</v>
      </c>
      <c r="M3760" t="b">
        <v>1</v>
      </c>
      <c r="N3760" t="s">
        <v>8293</v>
      </c>
      <c r="O3760">
        <f>ROUND(E3760/D3760*100,0)</f>
        <v>353</v>
      </c>
      <c r="P3760">
        <f>IFERROR(ROUND(E3760/L3760,2),0)</f>
        <v>326.29000000000002</v>
      </c>
      <c r="Q3760" s="10" t="s">
        <v>8317</v>
      </c>
      <c r="R3760" t="s">
        <v>8347</v>
      </c>
      <c r="S3760" s="15">
        <f>(((I3760/60)/60)/24)+DATE(1970,1,1)</f>
        <v>42420.08394675926</v>
      </c>
    </row>
    <row r="3761" spans="1:20" ht="45" x14ac:dyDescent="0.25">
      <c r="A3761">
        <v>2056</v>
      </c>
      <c r="B3761" s="3" t="s">
        <v>2057</v>
      </c>
      <c r="C3761" s="3" t="s">
        <v>6166</v>
      </c>
      <c r="D3761" s="6">
        <v>50000</v>
      </c>
      <c r="E3761" s="8">
        <v>76726</v>
      </c>
      <c r="F3761" t="s">
        <v>8218</v>
      </c>
      <c r="G3761" t="s">
        <v>8223</v>
      </c>
      <c r="H3761" t="s">
        <v>8245</v>
      </c>
      <c r="I3761">
        <v>1366222542</v>
      </c>
      <c r="J3761">
        <v>1363630542</v>
      </c>
      <c r="K3761" t="b">
        <v>0</v>
      </c>
      <c r="L3761">
        <v>554</v>
      </c>
      <c r="M3761" t="b">
        <v>1</v>
      </c>
      <c r="N3761" t="s">
        <v>8293</v>
      </c>
      <c r="O3761">
        <f>ROUND(E3761/D3761*100,0)</f>
        <v>153</v>
      </c>
      <c r="P3761">
        <f>IFERROR(ROUND(E3761/L3761,2),0)</f>
        <v>138.49</v>
      </c>
      <c r="Q3761" s="10" t="s">
        <v>8317</v>
      </c>
      <c r="R3761" t="s">
        <v>8347</v>
      </c>
      <c r="S3761" s="15">
        <f>(((I3761/60)/60)/24)+DATE(1970,1,1)</f>
        <v>41381.76090277778</v>
      </c>
    </row>
    <row r="3762" spans="1:20" ht="60" x14ac:dyDescent="0.25">
      <c r="A3762">
        <v>2069</v>
      </c>
      <c r="B3762" s="3" t="s">
        <v>2070</v>
      </c>
      <c r="C3762" s="3" t="s">
        <v>6179</v>
      </c>
      <c r="D3762" s="6">
        <v>50000</v>
      </c>
      <c r="E3762" s="8">
        <v>64203.33</v>
      </c>
      <c r="F3762" t="s">
        <v>8218</v>
      </c>
      <c r="G3762" t="s">
        <v>8223</v>
      </c>
      <c r="H3762" t="s">
        <v>8245</v>
      </c>
      <c r="I3762">
        <v>1451776791</v>
      </c>
      <c r="J3762">
        <v>1449098391</v>
      </c>
      <c r="K3762" t="b">
        <v>0</v>
      </c>
      <c r="L3762">
        <v>263</v>
      </c>
      <c r="M3762" t="b">
        <v>1</v>
      </c>
      <c r="N3762" t="s">
        <v>8293</v>
      </c>
      <c r="O3762">
        <f>ROUND(E3762/D3762*100,0)</f>
        <v>128</v>
      </c>
      <c r="P3762">
        <f>IFERROR(ROUND(E3762/L3762,2),0)</f>
        <v>244.12</v>
      </c>
      <c r="Q3762" s="10" t="s">
        <v>8317</v>
      </c>
      <c r="R3762" t="s">
        <v>8347</v>
      </c>
      <c r="S3762" s="15">
        <f>(((I3762/60)/60)/24)+DATE(1970,1,1)</f>
        <v>42371.972118055557</v>
      </c>
    </row>
    <row r="3763" spans="1:20" ht="45" x14ac:dyDescent="0.25">
      <c r="A3763">
        <v>2077</v>
      </c>
      <c r="B3763" s="3" t="s">
        <v>2078</v>
      </c>
      <c r="C3763" s="3" t="s">
        <v>6187</v>
      </c>
      <c r="D3763" s="6">
        <v>50000</v>
      </c>
      <c r="E3763" s="8">
        <v>57754</v>
      </c>
      <c r="F3763" t="s">
        <v>8218</v>
      </c>
      <c r="G3763" t="s">
        <v>8223</v>
      </c>
      <c r="H3763" t="s">
        <v>8245</v>
      </c>
      <c r="I3763">
        <v>1433538000</v>
      </c>
      <c r="J3763">
        <v>1428541276</v>
      </c>
      <c r="K3763" t="b">
        <v>0</v>
      </c>
      <c r="L3763">
        <v>188</v>
      </c>
      <c r="M3763" t="b">
        <v>1</v>
      </c>
      <c r="N3763" t="s">
        <v>8293</v>
      </c>
      <c r="O3763">
        <f>ROUND(E3763/D3763*100,0)</f>
        <v>116</v>
      </c>
      <c r="P3763">
        <f>IFERROR(ROUND(E3763/L3763,2),0)</f>
        <v>307.2</v>
      </c>
      <c r="Q3763" s="10" t="s">
        <v>8317</v>
      </c>
      <c r="R3763" t="s">
        <v>8347</v>
      </c>
      <c r="S3763" s="15">
        <f>(((I3763/60)/60)/24)+DATE(1970,1,1)</f>
        <v>42160.875</v>
      </c>
      <c r="T3763">
        <f t="shared" ref="T3763:T3764" si="1">YEAR(S3763:S4724)</f>
        <v>2015</v>
      </c>
    </row>
    <row r="3764" spans="1:20" ht="60" x14ac:dyDescent="0.25">
      <c r="A3764">
        <v>2308</v>
      </c>
      <c r="B3764" s="3" t="s">
        <v>2309</v>
      </c>
      <c r="C3764" s="3" t="s">
        <v>6418</v>
      </c>
      <c r="D3764" s="6">
        <v>50000</v>
      </c>
      <c r="E3764" s="8">
        <v>50653.11</v>
      </c>
      <c r="F3764" t="s">
        <v>8218</v>
      </c>
      <c r="G3764" t="s">
        <v>8223</v>
      </c>
      <c r="H3764" t="s">
        <v>8245</v>
      </c>
      <c r="I3764">
        <v>1409274000</v>
      </c>
      <c r="J3764">
        <v>1406847996</v>
      </c>
      <c r="K3764" t="b">
        <v>1</v>
      </c>
      <c r="L3764">
        <v>614</v>
      </c>
      <c r="M3764" t="b">
        <v>1</v>
      </c>
      <c r="N3764" t="s">
        <v>8277</v>
      </c>
      <c r="O3764">
        <f>ROUND(E3764/D3764*100,0)</f>
        <v>101</v>
      </c>
      <c r="P3764">
        <f>IFERROR(ROUND(E3764/L3764,2),0)</f>
        <v>82.5</v>
      </c>
      <c r="Q3764" s="10" t="s">
        <v>8323</v>
      </c>
      <c r="R3764" t="s">
        <v>8327</v>
      </c>
      <c r="S3764" s="15">
        <f>(((I3764/60)/60)/24)+DATE(1970,1,1)</f>
        <v>41880.041666666664</v>
      </c>
      <c r="T3764">
        <f t="shared" si="1"/>
        <v>2014</v>
      </c>
    </row>
    <row r="3765" spans="1:20" ht="45" x14ac:dyDescent="0.25">
      <c r="A3765">
        <v>2709</v>
      </c>
      <c r="B3765" s="3" t="s">
        <v>2709</v>
      </c>
      <c r="C3765" s="3" t="s">
        <v>6819</v>
      </c>
      <c r="D3765" s="6">
        <v>50000</v>
      </c>
      <c r="E3765" s="8">
        <v>50803</v>
      </c>
      <c r="F3765" t="s">
        <v>8218</v>
      </c>
      <c r="G3765" t="s">
        <v>8223</v>
      </c>
      <c r="H3765" t="s">
        <v>8245</v>
      </c>
      <c r="I3765">
        <v>1475553540</v>
      </c>
      <c r="J3765">
        <v>1472528141</v>
      </c>
      <c r="K3765" t="b">
        <v>1</v>
      </c>
      <c r="L3765">
        <v>308</v>
      </c>
      <c r="M3765" t="b">
        <v>1</v>
      </c>
      <c r="N3765" t="s">
        <v>8301</v>
      </c>
      <c r="O3765">
        <f>ROUND(E3765/D3765*100,0)</f>
        <v>102</v>
      </c>
      <c r="P3765">
        <f>IFERROR(ROUND(E3765/L3765,2),0)</f>
        <v>164.94</v>
      </c>
      <c r="Q3765" s="10" t="s">
        <v>8315</v>
      </c>
      <c r="R3765" t="s">
        <v>8355</v>
      </c>
      <c r="S3765" s="15">
        <f>(((I3765/60)/60)/24)+DATE(1970,1,1)</f>
        <v>42647.165972222225</v>
      </c>
    </row>
    <row r="3766" spans="1:20" ht="60" x14ac:dyDescent="0.25">
      <c r="A3766">
        <v>2733</v>
      </c>
      <c r="B3766" s="3" t="s">
        <v>2733</v>
      </c>
      <c r="C3766" s="3" t="s">
        <v>6843</v>
      </c>
      <c r="D3766" s="6">
        <v>50000</v>
      </c>
      <c r="E3766" s="8">
        <v>53769</v>
      </c>
      <c r="F3766" t="s">
        <v>8218</v>
      </c>
      <c r="G3766" t="s">
        <v>8223</v>
      </c>
      <c r="H3766" t="s">
        <v>8245</v>
      </c>
      <c r="I3766">
        <v>1428643974</v>
      </c>
      <c r="J3766">
        <v>1423463574</v>
      </c>
      <c r="K3766" t="b">
        <v>0</v>
      </c>
      <c r="L3766">
        <v>119</v>
      </c>
      <c r="M3766" t="b">
        <v>1</v>
      </c>
      <c r="N3766" t="s">
        <v>8293</v>
      </c>
      <c r="O3766">
        <f>ROUND(E3766/D3766*100,0)</f>
        <v>108</v>
      </c>
      <c r="P3766">
        <f>IFERROR(ROUND(E3766/L3766,2),0)</f>
        <v>451.84</v>
      </c>
      <c r="Q3766" s="10" t="s">
        <v>8317</v>
      </c>
      <c r="R3766" t="s">
        <v>8347</v>
      </c>
      <c r="S3766" s="15">
        <f>(((I3766/60)/60)/24)+DATE(1970,1,1)</f>
        <v>42104.231180555551</v>
      </c>
    </row>
    <row r="3767" spans="1:20" ht="60" x14ac:dyDescent="0.25">
      <c r="A3767">
        <v>2998</v>
      </c>
      <c r="B3767" s="3" t="s">
        <v>2998</v>
      </c>
      <c r="C3767" s="3" t="s">
        <v>7108</v>
      </c>
      <c r="D3767" s="6">
        <v>50000</v>
      </c>
      <c r="E3767" s="8">
        <v>51514.5</v>
      </c>
      <c r="F3767" t="s">
        <v>8218</v>
      </c>
      <c r="G3767" t="s">
        <v>8223</v>
      </c>
      <c r="H3767" t="s">
        <v>8245</v>
      </c>
      <c r="I3767">
        <v>1402892700</v>
      </c>
      <c r="J3767">
        <v>1400474329</v>
      </c>
      <c r="K3767" t="b">
        <v>0</v>
      </c>
      <c r="L3767">
        <v>433</v>
      </c>
      <c r="M3767" t="b">
        <v>1</v>
      </c>
      <c r="N3767" t="s">
        <v>8301</v>
      </c>
      <c r="O3767">
        <f>ROUND(E3767/D3767*100,0)</f>
        <v>103</v>
      </c>
      <c r="P3767">
        <f>IFERROR(ROUND(E3767/L3767,2),0)</f>
        <v>118.97</v>
      </c>
      <c r="Q3767" s="10" t="s">
        <v>8315</v>
      </c>
      <c r="R3767" t="s">
        <v>8355</v>
      </c>
      <c r="S3767" s="15">
        <f>(((I3767/60)/60)/24)+DATE(1970,1,1)</f>
        <v>41806.184027777781</v>
      </c>
    </row>
    <row r="3768" spans="1:20" ht="45" x14ac:dyDescent="0.25">
      <c r="A3768">
        <v>1501</v>
      </c>
      <c r="B3768" s="3" t="s">
        <v>1502</v>
      </c>
      <c r="C3768" s="3" t="s">
        <v>5611</v>
      </c>
      <c r="D3768" s="6">
        <v>52000</v>
      </c>
      <c r="E3768" s="8">
        <v>86492</v>
      </c>
      <c r="F3768" t="s">
        <v>8218</v>
      </c>
      <c r="G3768" t="s">
        <v>8228</v>
      </c>
      <c r="H3768" t="s">
        <v>8250</v>
      </c>
      <c r="I3768">
        <v>1436364023</v>
      </c>
      <c r="J3768">
        <v>1433772023</v>
      </c>
      <c r="K3768" t="b">
        <v>1</v>
      </c>
      <c r="L3768">
        <v>885</v>
      </c>
      <c r="M3768" t="b">
        <v>1</v>
      </c>
      <c r="N3768" t="s">
        <v>8283</v>
      </c>
      <c r="O3768">
        <f>ROUND(E3768/D3768*100,0)</f>
        <v>166</v>
      </c>
      <c r="P3768">
        <f>IFERROR(ROUND(E3768/L3768,2),0)</f>
        <v>97.73</v>
      </c>
      <c r="Q3768" s="10" t="s">
        <v>8336</v>
      </c>
      <c r="R3768" t="s">
        <v>8337</v>
      </c>
      <c r="S3768" s="15">
        <f>(((I3768/60)/60)/24)+DATE(1970,1,1)</f>
        <v>42193.583599537036</v>
      </c>
    </row>
    <row r="3769" spans="1:20" ht="30" x14ac:dyDescent="0.25">
      <c r="A3769">
        <v>342</v>
      </c>
      <c r="B3769" s="3" t="s">
        <v>343</v>
      </c>
      <c r="C3769" s="3" t="s">
        <v>4452</v>
      </c>
      <c r="D3769" s="6">
        <v>55000</v>
      </c>
      <c r="E3769" s="8">
        <v>55201.52</v>
      </c>
      <c r="F3769" t="s">
        <v>8218</v>
      </c>
      <c r="G3769" t="s">
        <v>8223</v>
      </c>
      <c r="H3769" t="s">
        <v>8245</v>
      </c>
      <c r="I3769">
        <v>1461955465</v>
      </c>
      <c r="J3769">
        <v>1459363465</v>
      </c>
      <c r="K3769" t="b">
        <v>1</v>
      </c>
      <c r="L3769">
        <v>325</v>
      </c>
      <c r="M3769" t="b">
        <v>1</v>
      </c>
      <c r="N3769" t="s">
        <v>8267</v>
      </c>
      <c r="O3769">
        <f>ROUND(E3769/D3769*100,0)</f>
        <v>100</v>
      </c>
      <c r="P3769">
        <f>IFERROR(ROUND(E3769/L3769,2),0)</f>
        <v>169.85</v>
      </c>
      <c r="Q3769" s="10" t="s">
        <v>8308</v>
      </c>
      <c r="R3769" t="s">
        <v>8313</v>
      </c>
      <c r="S3769" s="15">
        <f>(((I3769/60)/60)/24)+DATE(1970,1,1)</f>
        <v>42489.780844907407</v>
      </c>
    </row>
    <row r="3770" spans="1:20" ht="45" x14ac:dyDescent="0.25">
      <c r="A3770">
        <v>2001</v>
      </c>
      <c r="B3770" s="3" t="s">
        <v>2002</v>
      </c>
      <c r="C3770" s="3" t="s">
        <v>6111</v>
      </c>
      <c r="D3770" s="6">
        <v>55000</v>
      </c>
      <c r="E3770" s="8">
        <v>210171</v>
      </c>
      <c r="F3770" t="s">
        <v>8218</v>
      </c>
      <c r="G3770" t="s">
        <v>8235</v>
      </c>
      <c r="H3770" t="s">
        <v>8248</v>
      </c>
      <c r="I3770">
        <v>1434139200</v>
      </c>
      <c r="J3770">
        <v>1431406916</v>
      </c>
      <c r="K3770" t="b">
        <v>1</v>
      </c>
      <c r="L3770">
        <v>1637</v>
      </c>
      <c r="M3770" t="b">
        <v>1</v>
      </c>
      <c r="N3770" t="s">
        <v>8293</v>
      </c>
      <c r="O3770">
        <f>ROUND(E3770/D3770*100,0)</f>
        <v>382</v>
      </c>
      <c r="P3770">
        <f>IFERROR(ROUND(E3770/L3770,2),0)</f>
        <v>128.38999999999999</v>
      </c>
      <c r="Q3770" s="10" t="s">
        <v>8317</v>
      </c>
      <c r="R3770" t="s">
        <v>8347</v>
      </c>
      <c r="S3770" s="15">
        <f>(((I3770/60)/60)/24)+DATE(1970,1,1)</f>
        <v>42167.833333333328</v>
      </c>
    </row>
    <row r="3771" spans="1:20" ht="60" x14ac:dyDescent="0.25">
      <c r="A3771">
        <v>353</v>
      </c>
      <c r="B3771" s="3" t="s">
        <v>354</v>
      </c>
      <c r="C3771" s="3" t="s">
        <v>4463</v>
      </c>
      <c r="D3771" s="6">
        <v>58425</v>
      </c>
      <c r="E3771" s="8">
        <v>63460.18</v>
      </c>
      <c r="F3771" t="s">
        <v>8218</v>
      </c>
      <c r="G3771" t="s">
        <v>8223</v>
      </c>
      <c r="H3771" t="s">
        <v>8245</v>
      </c>
      <c r="I3771">
        <v>1447963219</v>
      </c>
      <c r="J3771">
        <v>1445367619</v>
      </c>
      <c r="K3771" t="b">
        <v>1</v>
      </c>
      <c r="L3771">
        <v>613</v>
      </c>
      <c r="M3771" t="b">
        <v>1</v>
      </c>
      <c r="N3771" t="s">
        <v>8267</v>
      </c>
      <c r="O3771">
        <f>ROUND(E3771/D3771*100,0)</f>
        <v>109</v>
      </c>
      <c r="P3771">
        <f>IFERROR(ROUND(E3771/L3771,2),0)</f>
        <v>103.52</v>
      </c>
      <c r="Q3771" s="10" t="s">
        <v>8308</v>
      </c>
      <c r="R3771" t="s">
        <v>8313</v>
      </c>
      <c r="S3771" s="15">
        <f>(((I3771/60)/60)/24)+DATE(1970,1,1)</f>
        <v>42327.833553240736</v>
      </c>
    </row>
    <row r="3772" spans="1:20" ht="60" x14ac:dyDescent="0.25">
      <c r="A3772">
        <v>1956</v>
      </c>
      <c r="B3772" s="3" t="s">
        <v>1957</v>
      </c>
      <c r="C3772" s="3" t="s">
        <v>6066</v>
      </c>
      <c r="D3772" s="6">
        <v>60000</v>
      </c>
      <c r="E3772" s="8">
        <v>176420</v>
      </c>
      <c r="F3772" t="s">
        <v>8218</v>
      </c>
      <c r="G3772" t="s">
        <v>8223</v>
      </c>
      <c r="H3772" t="s">
        <v>8245</v>
      </c>
      <c r="I3772">
        <v>1429391405</v>
      </c>
      <c r="J3772">
        <v>1425507005</v>
      </c>
      <c r="K3772" t="b">
        <v>1</v>
      </c>
      <c r="L3772">
        <v>365</v>
      </c>
      <c r="M3772" t="b">
        <v>1</v>
      </c>
      <c r="N3772" t="s">
        <v>8293</v>
      </c>
      <c r="O3772">
        <f>ROUND(E3772/D3772*100,0)</f>
        <v>294</v>
      </c>
      <c r="P3772">
        <f>IFERROR(ROUND(E3772/L3772,2),0)</f>
        <v>483.34</v>
      </c>
      <c r="Q3772" s="10" t="s">
        <v>8317</v>
      </c>
      <c r="R3772" t="s">
        <v>8347</v>
      </c>
      <c r="S3772" s="15">
        <f>(((I3772/60)/60)/24)+DATE(1970,1,1)</f>
        <v>42112.882002314815</v>
      </c>
      <c r="T3772">
        <f>YEAR(S3772:S4733)</f>
        <v>2015</v>
      </c>
    </row>
    <row r="3773" spans="1:20" ht="30" x14ac:dyDescent="0.25">
      <c r="A3773">
        <v>2710</v>
      </c>
      <c r="B3773" s="3" t="s">
        <v>2710</v>
      </c>
      <c r="C3773" s="3" t="s">
        <v>6820</v>
      </c>
      <c r="D3773" s="6">
        <v>60000</v>
      </c>
      <c r="E3773" s="8">
        <v>92340.21</v>
      </c>
      <c r="F3773" t="s">
        <v>8218</v>
      </c>
      <c r="G3773" t="s">
        <v>8223</v>
      </c>
      <c r="H3773" t="s">
        <v>8245</v>
      </c>
      <c r="I3773">
        <v>1407549600</v>
      </c>
      <c r="J3773">
        <v>1404797428</v>
      </c>
      <c r="K3773" t="b">
        <v>1</v>
      </c>
      <c r="L3773">
        <v>1088</v>
      </c>
      <c r="M3773" t="b">
        <v>1</v>
      </c>
      <c r="N3773" t="s">
        <v>8301</v>
      </c>
      <c r="O3773">
        <f>ROUND(E3773/D3773*100,0)</f>
        <v>154</v>
      </c>
      <c r="P3773">
        <f>IFERROR(ROUND(E3773/L3773,2),0)</f>
        <v>84.87</v>
      </c>
      <c r="Q3773" s="10" t="s">
        <v>8315</v>
      </c>
      <c r="R3773" t="s">
        <v>8355</v>
      </c>
      <c r="S3773" s="15">
        <f>(((I3773/60)/60)/24)+DATE(1970,1,1)</f>
        <v>41860.083333333336</v>
      </c>
    </row>
    <row r="3774" spans="1:20" ht="60" x14ac:dyDescent="0.25">
      <c r="A3774">
        <v>277</v>
      </c>
      <c r="B3774" s="3" t="s">
        <v>278</v>
      </c>
      <c r="C3774" s="3" t="s">
        <v>4387</v>
      </c>
      <c r="D3774" s="6">
        <v>65000</v>
      </c>
      <c r="E3774" s="8">
        <v>71748</v>
      </c>
      <c r="F3774" t="s">
        <v>8218</v>
      </c>
      <c r="G3774" t="s">
        <v>8223</v>
      </c>
      <c r="H3774" t="s">
        <v>8245</v>
      </c>
      <c r="I3774">
        <v>1432416219</v>
      </c>
      <c r="J3774">
        <v>1429824219</v>
      </c>
      <c r="K3774" t="b">
        <v>1</v>
      </c>
      <c r="L3774">
        <v>951</v>
      </c>
      <c r="M3774" t="b">
        <v>1</v>
      </c>
      <c r="N3774" t="s">
        <v>8267</v>
      </c>
      <c r="O3774">
        <f>ROUND(E3774/D3774*100,0)</f>
        <v>110</v>
      </c>
      <c r="P3774">
        <f>IFERROR(ROUND(E3774/L3774,2),0)</f>
        <v>75.44</v>
      </c>
      <c r="Q3774" s="10" t="s">
        <v>8308</v>
      </c>
      <c r="R3774" t="s">
        <v>8313</v>
      </c>
      <c r="S3774" s="15">
        <f>(((I3774/60)/60)/24)+DATE(1970,1,1)</f>
        <v>42147.891423611116</v>
      </c>
    </row>
    <row r="3775" spans="1:20" ht="60" x14ac:dyDescent="0.25">
      <c r="A3775">
        <v>2018</v>
      </c>
      <c r="B3775" s="3" t="s">
        <v>2019</v>
      </c>
      <c r="C3775" s="3" t="s">
        <v>6128</v>
      </c>
      <c r="D3775" s="6">
        <v>65000</v>
      </c>
      <c r="E3775" s="8">
        <v>66458.23</v>
      </c>
      <c r="F3775" t="s">
        <v>8218</v>
      </c>
      <c r="G3775" t="s">
        <v>8240</v>
      </c>
      <c r="H3775" t="s">
        <v>8248</v>
      </c>
      <c r="I3775">
        <v>1439455609</v>
      </c>
      <c r="J3775">
        <v>1436863609</v>
      </c>
      <c r="K3775" t="b">
        <v>1</v>
      </c>
      <c r="L3775">
        <v>450</v>
      </c>
      <c r="M3775" t="b">
        <v>1</v>
      </c>
      <c r="N3775" t="s">
        <v>8293</v>
      </c>
      <c r="O3775">
        <f>ROUND(E3775/D3775*100,0)</f>
        <v>102</v>
      </c>
      <c r="P3775">
        <f>IFERROR(ROUND(E3775/L3775,2),0)</f>
        <v>147.68</v>
      </c>
      <c r="Q3775" s="10" t="s">
        <v>8317</v>
      </c>
      <c r="R3775" t="s">
        <v>8347</v>
      </c>
      <c r="S3775" s="15">
        <f>(((I3775/60)/60)/24)+DATE(1970,1,1)</f>
        <v>42229.365844907406</v>
      </c>
    </row>
    <row r="3776" spans="1:20" ht="60" x14ac:dyDescent="0.25">
      <c r="A3776">
        <v>2620</v>
      </c>
      <c r="B3776" s="3" t="s">
        <v>2620</v>
      </c>
      <c r="C3776" s="3" t="s">
        <v>6730</v>
      </c>
      <c r="D3776" s="6">
        <v>65000</v>
      </c>
      <c r="E3776" s="8">
        <v>93374</v>
      </c>
      <c r="F3776" t="s">
        <v>8218</v>
      </c>
      <c r="G3776" t="s">
        <v>8225</v>
      </c>
      <c r="H3776" t="s">
        <v>8247</v>
      </c>
      <c r="I3776">
        <v>1444525200</v>
      </c>
      <c r="J3776">
        <v>1441339242</v>
      </c>
      <c r="K3776" t="b">
        <v>1</v>
      </c>
      <c r="L3776">
        <v>1251</v>
      </c>
      <c r="M3776" t="b">
        <v>1</v>
      </c>
      <c r="N3776" t="s">
        <v>8299</v>
      </c>
      <c r="O3776">
        <f>ROUND(E3776/D3776*100,0)</f>
        <v>144</v>
      </c>
      <c r="P3776">
        <f>IFERROR(ROUND(E3776/L3776,2),0)</f>
        <v>74.64</v>
      </c>
      <c r="Q3776" s="10" t="s">
        <v>8317</v>
      </c>
      <c r="R3776" t="s">
        <v>8353</v>
      </c>
      <c r="S3776" s="15">
        <f>(((I3776/60)/60)/24)+DATE(1970,1,1)</f>
        <v>42288.041666666672</v>
      </c>
    </row>
    <row r="3777" spans="1:20" ht="60" x14ac:dyDescent="0.25">
      <c r="A3777">
        <v>389</v>
      </c>
      <c r="B3777" s="3" t="s">
        <v>390</v>
      </c>
      <c r="C3777" s="3" t="s">
        <v>4499</v>
      </c>
      <c r="D3777" s="6">
        <v>68000</v>
      </c>
      <c r="E3777" s="8">
        <v>123444.12</v>
      </c>
      <c r="F3777" t="s">
        <v>8218</v>
      </c>
      <c r="G3777" t="s">
        <v>8223</v>
      </c>
      <c r="H3777" t="s">
        <v>8245</v>
      </c>
      <c r="I3777">
        <v>1394233140</v>
      </c>
      <c r="J3777">
        <v>1391477450</v>
      </c>
      <c r="K3777" t="b">
        <v>0</v>
      </c>
      <c r="L3777">
        <v>1510</v>
      </c>
      <c r="M3777" t="b">
        <v>1</v>
      </c>
      <c r="N3777" t="s">
        <v>8267</v>
      </c>
      <c r="O3777">
        <f>ROUND(E3777/D3777*100,0)</f>
        <v>182</v>
      </c>
      <c r="P3777">
        <f>IFERROR(ROUND(E3777/L3777,2),0)</f>
        <v>81.75</v>
      </c>
      <c r="Q3777" s="10" t="s">
        <v>8308</v>
      </c>
      <c r="R3777" t="s">
        <v>8313</v>
      </c>
      <c r="S3777" s="15">
        <f>(((I3777/60)/60)/24)+DATE(1970,1,1)</f>
        <v>41705.957638888889</v>
      </c>
    </row>
    <row r="3778" spans="1:20" ht="45" x14ac:dyDescent="0.25">
      <c r="A3778">
        <v>1025</v>
      </c>
      <c r="B3778" s="3" t="s">
        <v>1026</v>
      </c>
      <c r="C3778" s="3" t="s">
        <v>5135</v>
      </c>
      <c r="D3778" s="6">
        <v>70000</v>
      </c>
      <c r="E3778" s="8">
        <v>76949.820000000007</v>
      </c>
      <c r="F3778" t="s">
        <v>8218</v>
      </c>
      <c r="G3778" t="s">
        <v>8223</v>
      </c>
      <c r="H3778" t="s">
        <v>8245</v>
      </c>
      <c r="I3778">
        <v>1426532437</v>
      </c>
      <c r="J3778">
        <v>1423944037</v>
      </c>
      <c r="K3778" t="b">
        <v>1</v>
      </c>
      <c r="L3778">
        <v>1071</v>
      </c>
      <c r="M3778" t="b">
        <v>1</v>
      </c>
      <c r="N3778" t="s">
        <v>8278</v>
      </c>
      <c r="O3778">
        <f>ROUND(E3778/D3778*100,0)</f>
        <v>110</v>
      </c>
      <c r="P3778">
        <f>IFERROR(ROUND(E3778/L3778,2),0)</f>
        <v>71.849999999999994</v>
      </c>
      <c r="Q3778" s="10" t="s">
        <v>8323</v>
      </c>
      <c r="R3778" t="s">
        <v>8328</v>
      </c>
      <c r="S3778" s="15">
        <f>(((I3778/60)/60)/24)+DATE(1970,1,1)</f>
        <v>42079.792094907403</v>
      </c>
    </row>
    <row r="3779" spans="1:20" ht="60" x14ac:dyDescent="0.25">
      <c r="A3779">
        <v>1960</v>
      </c>
      <c r="B3779" s="3" t="s">
        <v>1961</v>
      </c>
      <c r="C3779" s="3" t="s">
        <v>6070</v>
      </c>
      <c r="D3779" s="6">
        <v>70000</v>
      </c>
      <c r="E3779" s="8">
        <v>82532</v>
      </c>
      <c r="F3779" t="s">
        <v>8218</v>
      </c>
      <c r="G3779" t="s">
        <v>8234</v>
      </c>
      <c r="H3779" t="s">
        <v>8254</v>
      </c>
      <c r="I3779">
        <v>1419151341</v>
      </c>
      <c r="J3779">
        <v>1416559341</v>
      </c>
      <c r="K3779" t="b">
        <v>1</v>
      </c>
      <c r="L3779">
        <v>33</v>
      </c>
      <c r="M3779" t="b">
        <v>1</v>
      </c>
      <c r="N3779" t="s">
        <v>8293</v>
      </c>
      <c r="O3779">
        <f>ROUND(E3779/D3779*100,0)</f>
        <v>118</v>
      </c>
      <c r="P3779">
        <f>IFERROR(ROUND(E3779/L3779,2),0)</f>
        <v>2500.9699999999998</v>
      </c>
      <c r="Q3779" s="10" t="s">
        <v>8317</v>
      </c>
      <c r="R3779" t="s">
        <v>8347</v>
      </c>
      <c r="S3779" s="15">
        <f>(((I3779/60)/60)/24)+DATE(1970,1,1)</f>
        <v>41994.362743055557</v>
      </c>
    </row>
    <row r="3780" spans="1:20" ht="60" x14ac:dyDescent="0.25">
      <c r="A3780">
        <v>2072</v>
      </c>
      <c r="B3780" s="3" t="s">
        <v>2073</v>
      </c>
      <c r="C3780" s="3" t="s">
        <v>6182</v>
      </c>
      <c r="D3780" s="6">
        <v>71500</v>
      </c>
      <c r="E3780" s="8">
        <v>79173</v>
      </c>
      <c r="F3780" t="s">
        <v>8218</v>
      </c>
      <c r="G3780" t="s">
        <v>8223</v>
      </c>
      <c r="H3780" t="s">
        <v>8245</v>
      </c>
      <c r="I3780">
        <v>1462629432</v>
      </c>
      <c r="J3780">
        <v>1460037432</v>
      </c>
      <c r="K3780" t="b">
        <v>0</v>
      </c>
      <c r="L3780">
        <v>350</v>
      </c>
      <c r="M3780" t="b">
        <v>1</v>
      </c>
      <c r="N3780" t="s">
        <v>8293</v>
      </c>
      <c r="O3780">
        <f>ROUND(E3780/D3780*100,0)</f>
        <v>111</v>
      </c>
      <c r="P3780">
        <f>IFERROR(ROUND(E3780/L3780,2),0)</f>
        <v>226.21</v>
      </c>
      <c r="Q3780" s="10" t="s">
        <v>8317</v>
      </c>
      <c r="R3780" t="s">
        <v>8347</v>
      </c>
      <c r="S3780" s="15">
        <f>(((I3780/60)/60)/24)+DATE(1970,1,1)</f>
        <v>42497.581388888888</v>
      </c>
    </row>
    <row r="3781" spans="1:20" ht="60" x14ac:dyDescent="0.25">
      <c r="A3781">
        <v>259</v>
      </c>
      <c r="B3781" s="3" t="s">
        <v>260</v>
      </c>
      <c r="C3781" s="3" t="s">
        <v>4369</v>
      </c>
      <c r="D3781" s="6">
        <v>75000</v>
      </c>
      <c r="E3781" s="8">
        <v>98953.42</v>
      </c>
      <c r="F3781" t="s">
        <v>8218</v>
      </c>
      <c r="G3781" t="s">
        <v>8223</v>
      </c>
      <c r="H3781" t="s">
        <v>8245</v>
      </c>
      <c r="I3781">
        <v>1428514969</v>
      </c>
      <c r="J3781">
        <v>1425922969</v>
      </c>
      <c r="K3781" t="b">
        <v>1</v>
      </c>
      <c r="L3781">
        <v>942</v>
      </c>
      <c r="M3781" t="b">
        <v>1</v>
      </c>
      <c r="N3781" t="s">
        <v>8267</v>
      </c>
      <c r="O3781">
        <f>ROUND(E3781/D3781*100,0)</f>
        <v>132</v>
      </c>
      <c r="P3781">
        <f>IFERROR(ROUND(E3781/L3781,2),0)</f>
        <v>105.05</v>
      </c>
      <c r="Q3781" s="10" t="s">
        <v>8308</v>
      </c>
      <c r="R3781" t="s">
        <v>8313</v>
      </c>
      <c r="S3781" s="15">
        <f>(((I3781/60)/60)/24)+DATE(1970,1,1)</f>
        <v>42102.738067129627</v>
      </c>
    </row>
    <row r="3782" spans="1:20" ht="60" x14ac:dyDescent="0.25">
      <c r="A3782">
        <v>280</v>
      </c>
      <c r="B3782" s="3" t="s">
        <v>281</v>
      </c>
      <c r="C3782" s="3" t="s">
        <v>4390</v>
      </c>
      <c r="D3782" s="6">
        <v>75000</v>
      </c>
      <c r="E3782" s="8">
        <v>117108</v>
      </c>
      <c r="F3782" t="s">
        <v>8218</v>
      </c>
      <c r="G3782" t="s">
        <v>8223</v>
      </c>
      <c r="H3782" t="s">
        <v>8245</v>
      </c>
      <c r="I3782">
        <v>1401459035</v>
      </c>
      <c r="J3782">
        <v>1397571035</v>
      </c>
      <c r="K3782" t="b">
        <v>1</v>
      </c>
      <c r="L3782">
        <v>2139</v>
      </c>
      <c r="M3782" t="b">
        <v>1</v>
      </c>
      <c r="N3782" t="s">
        <v>8267</v>
      </c>
      <c r="O3782">
        <f>ROUND(E3782/D3782*100,0)</f>
        <v>156</v>
      </c>
      <c r="P3782">
        <f>IFERROR(ROUND(E3782/L3782,2),0)</f>
        <v>54.75</v>
      </c>
      <c r="Q3782" s="10" t="s">
        <v>8308</v>
      </c>
      <c r="R3782" t="s">
        <v>8313</v>
      </c>
      <c r="S3782" s="15">
        <f>(((I3782/60)/60)/24)+DATE(1970,1,1)</f>
        <v>41789.590682870366</v>
      </c>
    </row>
    <row r="3783" spans="1:20" ht="60" x14ac:dyDescent="0.25">
      <c r="A3783">
        <v>292</v>
      </c>
      <c r="B3783" s="3" t="s">
        <v>293</v>
      </c>
      <c r="C3783" s="3" t="s">
        <v>4402</v>
      </c>
      <c r="D3783" s="6">
        <v>75000</v>
      </c>
      <c r="E3783" s="8">
        <v>76130.2</v>
      </c>
      <c r="F3783" t="s">
        <v>8218</v>
      </c>
      <c r="G3783" t="s">
        <v>8223</v>
      </c>
      <c r="H3783" t="s">
        <v>8245</v>
      </c>
      <c r="I3783">
        <v>1319860740</v>
      </c>
      <c r="J3783">
        <v>1317064599</v>
      </c>
      <c r="K3783" t="b">
        <v>1</v>
      </c>
      <c r="L3783">
        <v>493</v>
      </c>
      <c r="M3783" t="b">
        <v>1</v>
      </c>
      <c r="N3783" t="s">
        <v>8267</v>
      </c>
      <c r="O3783">
        <f>ROUND(E3783/D3783*100,0)</f>
        <v>102</v>
      </c>
      <c r="P3783">
        <f>IFERROR(ROUND(E3783/L3783,2),0)</f>
        <v>154.41999999999999</v>
      </c>
      <c r="Q3783" s="10" t="s">
        <v>8308</v>
      </c>
      <c r="R3783" t="s">
        <v>8313</v>
      </c>
      <c r="S3783" s="15">
        <f>(((I3783/60)/60)/24)+DATE(1970,1,1)</f>
        <v>40845.165972222225</v>
      </c>
    </row>
    <row r="3784" spans="1:20" ht="45" x14ac:dyDescent="0.25">
      <c r="A3784">
        <v>328</v>
      </c>
      <c r="B3784" s="3" t="s">
        <v>329</v>
      </c>
      <c r="C3784" s="3" t="s">
        <v>4438</v>
      </c>
      <c r="D3784" s="6">
        <v>75000</v>
      </c>
      <c r="E3784" s="8">
        <v>77710.8</v>
      </c>
      <c r="F3784" t="s">
        <v>8218</v>
      </c>
      <c r="G3784" t="s">
        <v>8223</v>
      </c>
      <c r="H3784" t="s">
        <v>8245</v>
      </c>
      <c r="I3784">
        <v>1446350400</v>
      </c>
      <c r="J3784">
        <v>1443739388</v>
      </c>
      <c r="K3784" t="b">
        <v>1</v>
      </c>
      <c r="L3784">
        <v>498</v>
      </c>
      <c r="M3784" t="b">
        <v>1</v>
      </c>
      <c r="N3784" t="s">
        <v>8267</v>
      </c>
      <c r="O3784">
        <f>ROUND(E3784/D3784*100,0)</f>
        <v>104</v>
      </c>
      <c r="P3784">
        <f>IFERROR(ROUND(E3784/L3784,2),0)</f>
        <v>156.05000000000001</v>
      </c>
      <c r="Q3784" s="10" t="s">
        <v>8308</v>
      </c>
      <c r="R3784" t="s">
        <v>8313</v>
      </c>
      <c r="S3784" s="15">
        <f>(((I3784/60)/60)/24)+DATE(1970,1,1)</f>
        <v>42309.166666666672</v>
      </c>
      <c r="T3784">
        <f>YEAR(S3784:S4745)</f>
        <v>2015</v>
      </c>
    </row>
    <row r="3785" spans="1:20" ht="60" x14ac:dyDescent="0.25">
      <c r="A3785">
        <v>653</v>
      </c>
      <c r="B3785" s="3" t="s">
        <v>654</v>
      </c>
      <c r="C3785" s="3" t="s">
        <v>4763</v>
      </c>
      <c r="D3785" s="6">
        <v>75000</v>
      </c>
      <c r="E3785" s="8">
        <v>106084.5</v>
      </c>
      <c r="F3785" t="s">
        <v>8218</v>
      </c>
      <c r="G3785" t="s">
        <v>8223</v>
      </c>
      <c r="H3785" t="s">
        <v>8245</v>
      </c>
      <c r="I3785">
        <v>1440082240</v>
      </c>
      <c r="J3785">
        <v>1436885440</v>
      </c>
      <c r="K3785" t="b">
        <v>0</v>
      </c>
      <c r="L3785">
        <v>1107</v>
      </c>
      <c r="M3785" t="b">
        <v>1</v>
      </c>
      <c r="N3785" t="s">
        <v>8271</v>
      </c>
      <c r="O3785">
        <f>ROUND(E3785/D3785*100,0)</f>
        <v>141</v>
      </c>
      <c r="P3785">
        <f>IFERROR(ROUND(E3785/L3785,2),0)</f>
        <v>95.83</v>
      </c>
      <c r="Q3785" s="10" t="s">
        <v>8317</v>
      </c>
      <c r="R3785" t="s">
        <v>8319</v>
      </c>
      <c r="S3785" s="15">
        <f>(((I3785/60)/60)/24)+DATE(1970,1,1)</f>
        <v>42236.618518518517</v>
      </c>
    </row>
    <row r="3786" spans="1:20" ht="60" x14ac:dyDescent="0.25">
      <c r="A3786">
        <v>2034</v>
      </c>
      <c r="B3786" s="3" t="s">
        <v>2035</v>
      </c>
      <c r="C3786" s="3" t="s">
        <v>6144</v>
      </c>
      <c r="D3786" s="6">
        <v>78000</v>
      </c>
      <c r="E3786" s="8">
        <v>301719.59000000003</v>
      </c>
      <c r="F3786" t="s">
        <v>8218</v>
      </c>
      <c r="G3786" t="s">
        <v>8223</v>
      </c>
      <c r="H3786" t="s">
        <v>8245</v>
      </c>
      <c r="I3786">
        <v>1430981880</v>
      </c>
      <c r="J3786">
        <v>1426216033</v>
      </c>
      <c r="K3786" t="b">
        <v>1</v>
      </c>
      <c r="L3786">
        <v>508</v>
      </c>
      <c r="M3786" t="b">
        <v>1</v>
      </c>
      <c r="N3786" t="s">
        <v>8293</v>
      </c>
      <c r="O3786">
        <f>ROUND(E3786/D3786*100,0)</f>
        <v>387</v>
      </c>
      <c r="P3786">
        <f>IFERROR(ROUND(E3786/L3786,2),0)</f>
        <v>593.94000000000005</v>
      </c>
      <c r="Q3786" s="10" t="s">
        <v>8317</v>
      </c>
      <c r="R3786" t="s">
        <v>8347</v>
      </c>
      <c r="S3786" s="15">
        <f>(((I3786/60)/60)/24)+DATE(1970,1,1)</f>
        <v>42131.290277777778</v>
      </c>
    </row>
    <row r="3787" spans="1:20" ht="60" x14ac:dyDescent="0.25">
      <c r="A3787">
        <v>2025</v>
      </c>
      <c r="B3787" s="3" t="s">
        <v>2026</v>
      </c>
      <c r="C3787" s="3" t="s">
        <v>6135</v>
      </c>
      <c r="D3787" s="6">
        <v>80000</v>
      </c>
      <c r="E3787" s="8">
        <v>160920</v>
      </c>
      <c r="F3787" t="s">
        <v>8218</v>
      </c>
      <c r="G3787" t="s">
        <v>8235</v>
      </c>
      <c r="H3787" t="s">
        <v>8248</v>
      </c>
      <c r="I3787">
        <v>1433996746</v>
      </c>
      <c r="J3787">
        <v>1431404746</v>
      </c>
      <c r="K3787" t="b">
        <v>1</v>
      </c>
      <c r="L3787">
        <v>729</v>
      </c>
      <c r="M3787" t="b">
        <v>1</v>
      </c>
      <c r="N3787" t="s">
        <v>8293</v>
      </c>
      <c r="O3787">
        <f>ROUND(E3787/D3787*100,0)</f>
        <v>201</v>
      </c>
      <c r="P3787">
        <f>IFERROR(ROUND(E3787/L3787,2),0)</f>
        <v>220.74</v>
      </c>
      <c r="Q3787" s="10" t="s">
        <v>8317</v>
      </c>
      <c r="R3787" t="s">
        <v>8347</v>
      </c>
      <c r="S3787" s="15">
        <f>(((I3787/60)/60)/24)+DATE(1970,1,1)</f>
        <v>42166.184560185182</v>
      </c>
      <c r="T3787">
        <f>YEAR(S3787:S4748)</f>
        <v>2015</v>
      </c>
    </row>
    <row r="3788" spans="1:20" ht="60" x14ac:dyDescent="0.25">
      <c r="A3788">
        <v>2035</v>
      </c>
      <c r="B3788" s="3" t="s">
        <v>2036</v>
      </c>
      <c r="C3788" s="3" t="s">
        <v>6145</v>
      </c>
      <c r="D3788" s="6">
        <v>80000</v>
      </c>
      <c r="E3788" s="8">
        <v>168829.14</v>
      </c>
      <c r="F3788" t="s">
        <v>8218</v>
      </c>
      <c r="G3788" t="s">
        <v>8223</v>
      </c>
      <c r="H3788" t="s">
        <v>8245</v>
      </c>
      <c r="I3788">
        <v>1450486800</v>
      </c>
      <c r="J3788">
        <v>1446562807</v>
      </c>
      <c r="K3788" t="b">
        <v>1</v>
      </c>
      <c r="L3788">
        <v>644</v>
      </c>
      <c r="M3788" t="b">
        <v>1</v>
      </c>
      <c r="N3788" t="s">
        <v>8293</v>
      </c>
      <c r="O3788">
        <f>ROUND(E3788/D3788*100,0)</f>
        <v>211</v>
      </c>
      <c r="P3788">
        <f>IFERROR(ROUND(E3788/L3788,2),0)</f>
        <v>262.16000000000003</v>
      </c>
      <c r="Q3788" s="10" t="s">
        <v>8317</v>
      </c>
      <c r="R3788" t="s">
        <v>8347</v>
      </c>
      <c r="S3788" s="15">
        <f>(((I3788/60)/60)/24)+DATE(1970,1,1)</f>
        <v>42357.041666666672</v>
      </c>
    </row>
    <row r="3789" spans="1:20" ht="60" x14ac:dyDescent="0.25">
      <c r="A3789">
        <v>248</v>
      </c>
      <c r="B3789" s="3" t="s">
        <v>249</v>
      </c>
      <c r="C3789" s="3" t="s">
        <v>4358</v>
      </c>
      <c r="D3789" s="6">
        <v>85000</v>
      </c>
      <c r="E3789" s="8">
        <v>86133</v>
      </c>
      <c r="F3789" t="s">
        <v>8218</v>
      </c>
      <c r="G3789" t="s">
        <v>8223</v>
      </c>
      <c r="H3789" t="s">
        <v>8245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8267</v>
      </c>
      <c r="O3789">
        <f>ROUND(E3789/D3789*100,0)</f>
        <v>101</v>
      </c>
      <c r="P3789">
        <f>IFERROR(ROUND(E3789/L3789,2),0)</f>
        <v>589.95000000000005</v>
      </c>
      <c r="Q3789" s="10" t="s">
        <v>8308</v>
      </c>
      <c r="R3789" t="s">
        <v>8313</v>
      </c>
      <c r="S3789" s="15">
        <f>(((I3789/60)/60)/24)+DATE(1970,1,1)</f>
        <v>40915.774409722224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 s="15">
        <f>(((I3790/60)/60)/24)+DATE(1970,1,1)</f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 s="15">
        <f>(((I3791/60)/60)/24)+DATE(1970,1,1)</f>
        <v>42170.798819444448</v>
      </c>
      <c r="T3791">
        <f>YEAR(S3791:S4752)</f>
        <v>2015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 s="15">
        <f>(((I3792/60)/60)/24)+DATE(1970,1,1)</f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 s="15">
        <f>(((I3793/60)/60)/24)+DATE(1970,1,1)</f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 s="15">
        <f>(((I3794/60)/60)/24)+DATE(1970,1,1)</f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 s="15">
        <f>(((I3795/60)/60)/24)+DATE(1970,1,1)</f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 s="15">
        <f>(((I3796/60)/60)/24)+DATE(1970,1,1)</f>
        <v>42162.58048611111</v>
      </c>
      <c r="T3796">
        <f t="shared" ref="T3796:T3797" si="2">YEAR(S3796:S4757)</f>
        <v>2015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8315</v>
      </c>
      <c r="R3797" t="s">
        <v>8357</v>
      </c>
      <c r="S3797" s="15">
        <f>(((I3797/60)/60)/24)+DATE(1970,1,1)</f>
        <v>42244.9375</v>
      </c>
      <c r="T3797">
        <f t="shared" si="2"/>
        <v>2015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 s="15">
        <f>(((I3798/60)/60)/24)+DATE(1970,1,1)</f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 s="15">
        <f>(((I3799/60)/60)/24)+DATE(1970,1,1)</f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 s="15">
        <f>(((I3800/60)/60)/24)+DATE(1970,1,1)</f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 s="15">
        <f>(((I3801/60)/60)/24)+DATE(1970,1,1)</f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 s="15">
        <f>(((I3802/60)/60)/24)+DATE(1970,1,1)</f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 s="15">
        <f>(((I3803/60)/60)/24)+DATE(1970,1,1)</f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5">
        <f>(((I3804/60)/60)/24)+DATE(1970,1,1)</f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 s="15">
        <f>(((I3805/60)/60)/24)+DATE(1970,1,1)</f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 s="15">
        <f>(((I3806/60)/60)/24)+DATE(1970,1,1)</f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 s="15">
        <f>(((I3807/60)/60)/24)+DATE(1970,1,1)</f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 s="15">
        <f>(((I3808/60)/60)/24)+DATE(1970,1,1)</f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 s="15">
        <f>(((I3809/60)/60)/24)+DATE(1970,1,1)</f>
        <v>42097.909016203703</v>
      </c>
    </row>
    <row r="3810" spans="1:19" ht="60" x14ac:dyDescent="0.25">
      <c r="A3810">
        <v>2048</v>
      </c>
      <c r="B3810" s="3" t="s">
        <v>2049</v>
      </c>
      <c r="C3810" s="3" t="s">
        <v>6158</v>
      </c>
      <c r="D3810" s="6">
        <v>85000</v>
      </c>
      <c r="E3810" s="8">
        <v>126082.45</v>
      </c>
      <c r="F3810" t="s">
        <v>8218</v>
      </c>
      <c r="G3810" t="s">
        <v>8223</v>
      </c>
      <c r="H3810" t="s">
        <v>8245</v>
      </c>
      <c r="I3810">
        <v>1369323491</v>
      </c>
      <c r="J3810">
        <v>1366731491</v>
      </c>
      <c r="K3810" t="b">
        <v>0</v>
      </c>
      <c r="L3810">
        <v>1373</v>
      </c>
      <c r="M3810" t="b">
        <v>1</v>
      </c>
      <c r="N3810" t="s">
        <v>8293</v>
      </c>
      <c r="O3810">
        <f>ROUND(E3810/D3810*100,0)</f>
        <v>148</v>
      </c>
      <c r="P3810">
        <f>IFERROR(ROUND(E3810/L3810,2),0)</f>
        <v>91.83</v>
      </c>
      <c r="Q3810" s="10" t="s">
        <v>8317</v>
      </c>
      <c r="R3810" t="s">
        <v>8347</v>
      </c>
      <c r="S3810" s="15">
        <f>(((I3810/60)/60)/24)+DATE(1970,1,1)</f>
        <v>41417.651516203703</v>
      </c>
    </row>
    <row r="3811" spans="1:19" ht="45" x14ac:dyDescent="0.25">
      <c r="A3811">
        <v>1964</v>
      </c>
      <c r="B3811" s="3" t="s">
        <v>1965</v>
      </c>
      <c r="C3811" s="3" t="s">
        <v>6074</v>
      </c>
      <c r="D3811" s="6">
        <v>89200</v>
      </c>
      <c r="E3811" s="8">
        <v>231543.12</v>
      </c>
      <c r="F3811" t="s">
        <v>8218</v>
      </c>
      <c r="G3811" t="s">
        <v>8236</v>
      </c>
      <c r="H3811" t="s">
        <v>8248</v>
      </c>
      <c r="I3811">
        <v>1461306772</v>
      </c>
      <c r="J3811">
        <v>1458714772</v>
      </c>
      <c r="K3811" t="b">
        <v>1</v>
      </c>
      <c r="L3811">
        <v>1281</v>
      </c>
      <c r="M3811" t="b">
        <v>1</v>
      </c>
      <c r="N3811" t="s">
        <v>8293</v>
      </c>
      <c r="O3811">
        <f>ROUND(E3811/D3811*100,0)</f>
        <v>260</v>
      </c>
      <c r="P3811">
        <f>IFERROR(ROUND(E3811/L3811,2),0)</f>
        <v>180.75</v>
      </c>
      <c r="Q3811" s="10" t="s">
        <v>8317</v>
      </c>
      <c r="R3811" t="s">
        <v>8347</v>
      </c>
      <c r="S3811" s="15">
        <f>(((I3811/60)/60)/24)+DATE(1970,1,1)</f>
        <v>42482.272824074069</v>
      </c>
    </row>
    <row r="3812" spans="1:19" ht="60" x14ac:dyDescent="0.25">
      <c r="A3812">
        <v>2047</v>
      </c>
      <c r="B3812" s="3" t="s">
        <v>2048</v>
      </c>
      <c r="C3812" s="3" t="s">
        <v>6157</v>
      </c>
      <c r="D3812" s="6">
        <v>98000</v>
      </c>
      <c r="E3812" s="8">
        <v>100939</v>
      </c>
      <c r="F3812" t="s">
        <v>8218</v>
      </c>
      <c r="G3812" t="s">
        <v>8225</v>
      </c>
      <c r="H3812" t="s">
        <v>8247</v>
      </c>
      <c r="I3812">
        <v>1429228800</v>
      </c>
      <c r="J3812">
        <v>1426714870</v>
      </c>
      <c r="K3812" t="b">
        <v>0</v>
      </c>
      <c r="L3812">
        <v>443</v>
      </c>
      <c r="M3812" t="b">
        <v>1</v>
      </c>
      <c r="N3812" t="s">
        <v>8293</v>
      </c>
      <c r="O3812">
        <f>ROUND(E3812/D3812*100,0)</f>
        <v>103</v>
      </c>
      <c r="P3812">
        <f>IFERROR(ROUND(E3812/L3812,2),0)</f>
        <v>227.85</v>
      </c>
      <c r="Q3812" s="10" t="s">
        <v>8317</v>
      </c>
      <c r="R3812" t="s">
        <v>8347</v>
      </c>
      <c r="S3812" s="15">
        <f>(((I3812/60)/60)/24)+DATE(1970,1,1)</f>
        <v>42111</v>
      </c>
    </row>
    <row r="3813" spans="1:19" ht="60" x14ac:dyDescent="0.25">
      <c r="A3813">
        <v>269</v>
      </c>
      <c r="B3813" s="3" t="s">
        <v>270</v>
      </c>
      <c r="C3813" s="3" t="s">
        <v>4379</v>
      </c>
      <c r="D3813" s="6">
        <v>100000</v>
      </c>
      <c r="E3813" s="8">
        <v>147233.76999999999</v>
      </c>
      <c r="F3813" t="s">
        <v>8218</v>
      </c>
      <c r="G3813" t="s">
        <v>8225</v>
      </c>
      <c r="H3813" t="s">
        <v>8247</v>
      </c>
      <c r="I3813">
        <v>1487738622</v>
      </c>
      <c r="J3813">
        <v>1485146622</v>
      </c>
      <c r="K3813" t="b">
        <v>1</v>
      </c>
      <c r="L3813">
        <v>1596</v>
      </c>
      <c r="M3813" t="b">
        <v>1</v>
      </c>
      <c r="N3813" t="s">
        <v>8267</v>
      </c>
      <c r="O3813">
        <f>ROUND(E3813/D3813*100,0)</f>
        <v>147</v>
      </c>
      <c r="P3813">
        <f>IFERROR(ROUND(E3813/L3813,2),0)</f>
        <v>92.25</v>
      </c>
      <c r="Q3813" s="10" t="s">
        <v>8308</v>
      </c>
      <c r="R3813" t="s">
        <v>8313</v>
      </c>
      <c r="S3813" s="15">
        <f>(((I3813/60)/60)/24)+DATE(1970,1,1)</f>
        <v>42788.197013888886</v>
      </c>
    </row>
    <row r="3814" spans="1:19" ht="60" x14ac:dyDescent="0.25">
      <c r="A3814">
        <v>332</v>
      </c>
      <c r="B3814" s="3" t="s">
        <v>333</v>
      </c>
      <c r="C3814" s="3" t="s">
        <v>4442</v>
      </c>
      <c r="D3814" s="6">
        <v>100000</v>
      </c>
      <c r="E3814" s="8">
        <v>113015</v>
      </c>
      <c r="F3814" t="s">
        <v>8218</v>
      </c>
      <c r="G3814" t="s">
        <v>8223</v>
      </c>
      <c r="H3814" t="s">
        <v>8245</v>
      </c>
      <c r="I3814">
        <v>1446019200</v>
      </c>
      <c r="J3814">
        <v>1442420377</v>
      </c>
      <c r="K3814" t="b">
        <v>1</v>
      </c>
      <c r="L3814">
        <v>555</v>
      </c>
      <c r="M3814" t="b">
        <v>1</v>
      </c>
      <c r="N3814" t="s">
        <v>8267</v>
      </c>
      <c r="O3814">
        <f>ROUND(E3814/D3814*100,0)</f>
        <v>113</v>
      </c>
      <c r="P3814">
        <f>IFERROR(ROUND(E3814/L3814,2),0)</f>
        <v>203.63</v>
      </c>
      <c r="Q3814" s="10" t="s">
        <v>8308</v>
      </c>
      <c r="R3814" t="s">
        <v>8313</v>
      </c>
      <c r="S3814" s="15">
        <f>(((I3814/60)/60)/24)+DATE(1970,1,1)</f>
        <v>42305.333333333328</v>
      </c>
    </row>
    <row r="3815" spans="1:19" ht="45" x14ac:dyDescent="0.25">
      <c r="A3815">
        <v>1945</v>
      </c>
      <c r="B3815" s="3" t="s">
        <v>1946</v>
      </c>
      <c r="C3815" s="3" t="s">
        <v>6055</v>
      </c>
      <c r="D3815" s="6">
        <v>100000</v>
      </c>
      <c r="E3815" s="8">
        <v>348018</v>
      </c>
      <c r="F3815" t="s">
        <v>8218</v>
      </c>
      <c r="G3815" t="s">
        <v>8226</v>
      </c>
      <c r="H3815" t="s">
        <v>8248</v>
      </c>
      <c r="I3815">
        <v>1436680958</v>
      </c>
      <c r="J3815">
        <v>1433224958</v>
      </c>
      <c r="K3815" t="b">
        <v>1</v>
      </c>
      <c r="L3815">
        <v>680</v>
      </c>
      <c r="M3815" t="b">
        <v>1</v>
      </c>
      <c r="N3815" t="s">
        <v>8293</v>
      </c>
      <c r="O3815">
        <f>ROUND(E3815/D3815*100,0)</f>
        <v>348</v>
      </c>
      <c r="P3815">
        <f>IFERROR(ROUND(E3815/L3815,2),0)</f>
        <v>511.79</v>
      </c>
      <c r="Q3815" s="10" t="s">
        <v>8317</v>
      </c>
      <c r="R3815" t="s">
        <v>8347</v>
      </c>
      <c r="S3815" s="15">
        <f>(((I3815/60)/60)/24)+DATE(1970,1,1)</f>
        <v>42197.251828703709</v>
      </c>
    </row>
    <row r="3816" spans="1:19" ht="30" x14ac:dyDescent="0.25">
      <c r="A3816">
        <v>1948</v>
      </c>
      <c r="B3816" s="3" t="s">
        <v>1949</v>
      </c>
      <c r="C3816" s="3" t="s">
        <v>6058</v>
      </c>
      <c r="D3816" s="6">
        <v>100000</v>
      </c>
      <c r="E3816" s="8">
        <v>800211</v>
      </c>
      <c r="F3816" t="s">
        <v>8218</v>
      </c>
      <c r="G3816" t="s">
        <v>8223</v>
      </c>
      <c r="H3816" t="s">
        <v>8245</v>
      </c>
      <c r="I3816">
        <v>1465232520</v>
      </c>
      <c r="J3816">
        <v>1460557809</v>
      </c>
      <c r="K3816" t="b">
        <v>1</v>
      </c>
      <c r="L3816">
        <v>4245</v>
      </c>
      <c r="M3816" t="b">
        <v>1</v>
      </c>
      <c r="N3816" t="s">
        <v>8293</v>
      </c>
      <c r="O3816">
        <f>ROUND(E3816/D3816*100,0)</f>
        <v>800</v>
      </c>
      <c r="P3816">
        <f>IFERROR(ROUND(E3816/L3816,2),0)</f>
        <v>188.51</v>
      </c>
      <c r="Q3816" s="10" t="s">
        <v>8317</v>
      </c>
      <c r="R3816" t="s">
        <v>8347</v>
      </c>
      <c r="S3816" s="15">
        <f>(((I3816/60)/60)/24)+DATE(1970,1,1)</f>
        <v>42527.709722222222</v>
      </c>
    </row>
    <row r="3817" spans="1:19" ht="60" x14ac:dyDescent="0.25">
      <c r="A3817">
        <v>1966</v>
      </c>
      <c r="B3817" s="3" t="s">
        <v>1967</v>
      </c>
      <c r="C3817" s="3" t="s">
        <v>6076</v>
      </c>
      <c r="D3817" s="6">
        <v>100000</v>
      </c>
      <c r="E3817" s="8">
        <v>206743.09</v>
      </c>
      <c r="F3817" t="s">
        <v>8218</v>
      </c>
      <c r="G3817" t="s">
        <v>8223</v>
      </c>
      <c r="H3817" t="s">
        <v>8245</v>
      </c>
      <c r="I3817">
        <v>1408021098</v>
      </c>
      <c r="J3817">
        <v>1405429098</v>
      </c>
      <c r="K3817" t="b">
        <v>1</v>
      </c>
      <c r="L3817">
        <v>1513</v>
      </c>
      <c r="M3817" t="b">
        <v>1</v>
      </c>
      <c r="N3817" t="s">
        <v>8293</v>
      </c>
      <c r="O3817">
        <f>ROUND(E3817/D3817*100,0)</f>
        <v>207</v>
      </c>
      <c r="P3817">
        <f>IFERROR(ROUND(E3817/L3817,2),0)</f>
        <v>136.63999999999999</v>
      </c>
      <c r="Q3817" s="10" t="s">
        <v>8317</v>
      </c>
      <c r="R3817" t="s">
        <v>8347</v>
      </c>
      <c r="S3817" s="15">
        <f>(((I3817/60)/60)/24)+DATE(1970,1,1)</f>
        <v>41865.540486111109</v>
      </c>
    </row>
    <row r="3818" spans="1:19" ht="60" x14ac:dyDescent="0.25">
      <c r="A3818">
        <v>2022</v>
      </c>
      <c r="B3818" s="3" t="s">
        <v>2023</v>
      </c>
      <c r="C3818" s="3" t="s">
        <v>6132</v>
      </c>
      <c r="D3818" s="6">
        <v>100000</v>
      </c>
      <c r="E3818" s="8">
        <v>125137</v>
      </c>
      <c r="F3818" t="s">
        <v>8218</v>
      </c>
      <c r="G3818" t="s">
        <v>8223</v>
      </c>
      <c r="H3818" t="s">
        <v>8245</v>
      </c>
      <c r="I3818">
        <v>1465652372</v>
      </c>
      <c r="J3818">
        <v>1463060372</v>
      </c>
      <c r="K3818" t="b">
        <v>1</v>
      </c>
      <c r="L3818">
        <v>325</v>
      </c>
      <c r="M3818" t="b">
        <v>1</v>
      </c>
      <c r="N3818" t="s">
        <v>8293</v>
      </c>
      <c r="O3818">
        <f>ROUND(E3818/D3818*100,0)</f>
        <v>125</v>
      </c>
      <c r="P3818">
        <f>IFERROR(ROUND(E3818/L3818,2),0)</f>
        <v>385.04</v>
      </c>
      <c r="Q3818" s="10" t="s">
        <v>8317</v>
      </c>
      <c r="R3818" t="s">
        <v>8347</v>
      </c>
      <c r="S3818" s="15">
        <f>(((I3818/60)/60)/24)+DATE(1970,1,1)</f>
        <v>42532.569120370375</v>
      </c>
    </row>
    <row r="3819" spans="1:19" ht="60" x14ac:dyDescent="0.25">
      <c r="A3819">
        <v>2023</v>
      </c>
      <c r="B3819" s="3" t="s">
        <v>2024</v>
      </c>
      <c r="C3819" s="3" t="s">
        <v>6133</v>
      </c>
      <c r="D3819" s="6">
        <v>100000</v>
      </c>
      <c r="E3819" s="8">
        <v>161459</v>
      </c>
      <c r="F3819" t="s">
        <v>8218</v>
      </c>
      <c r="G3819" t="s">
        <v>8223</v>
      </c>
      <c r="H3819" t="s">
        <v>8245</v>
      </c>
      <c r="I3819">
        <v>1434017153</v>
      </c>
      <c r="J3819">
        <v>1431425153</v>
      </c>
      <c r="K3819" t="b">
        <v>1</v>
      </c>
      <c r="L3819">
        <v>353</v>
      </c>
      <c r="M3819" t="b">
        <v>1</v>
      </c>
      <c r="N3819" t="s">
        <v>8293</v>
      </c>
      <c r="O3819">
        <f>ROUND(E3819/D3819*100,0)</f>
        <v>161</v>
      </c>
      <c r="P3819">
        <f>IFERROR(ROUND(E3819/L3819,2),0)</f>
        <v>457.39</v>
      </c>
      <c r="Q3819" s="10" t="s">
        <v>8317</v>
      </c>
      <c r="R3819" t="s">
        <v>8347</v>
      </c>
      <c r="S3819" s="15">
        <f>(((I3819/60)/60)/24)+DATE(1970,1,1)</f>
        <v>42166.420752314814</v>
      </c>
    </row>
    <row r="3820" spans="1:19" ht="45" x14ac:dyDescent="0.25">
      <c r="A3820">
        <v>2027</v>
      </c>
      <c r="B3820" s="3" t="s">
        <v>2028</v>
      </c>
      <c r="C3820" s="3" t="s">
        <v>6137</v>
      </c>
      <c r="D3820" s="6">
        <v>100000</v>
      </c>
      <c r="E3820" s="8">
        <v>120249</v>
      </c>
      <c r="F3820" t="s">
        <v>8218</v>
      </c>
      <c r="G3820" t="s">
        <v>8223</v>
      </c>
      <c r="H3820" t="s">
        <v>8245</v>
      </c>
      <c r="I3820">
        <v>1427740319</v>
      </c>
      <c r="J3820">
        <v>1423855919</v>
      </c>
      <c r="K3820" t="b">
        <v>1</v>
      </c>
      <c r="L3820">
        <v>539</v>
      </c>
      <c r="M3820" t="b">
        <v>1</v>
      </c>
      <c r="N3820" t="s">
        <v>8293</v>
      </c>
      <c r="O3820">
        <f>ROUND(E3820/D3820*100,0)</f>
        <v>120</v>
      </c>
      <c r="P3820">
        <f>IFERROR(ROUND(E3820/L3820,2),0)</f>
        <v>223.1</v>
      </c>
      <c r="Q3820" s="10" t="s">
        <v>8317</v>
      </c>
      <c r="R3820" t="s">
        <v>8347</v>
      </c>
      <c r="S3820" s="15">
        <f>(((I3820/60)/60)/24)+DATE(1970,1,1)</f>
        <v>42093.772210648152</v>
      </c>
    </row>
    <row r="3821" spans="1:19" ht="60" x14ac:dyDescent="0.25">
      <c r="A3821">
        <v>2062</v>
      </c>
      <c r="B3821" s="3" t="s">
        <v>2063</v>
      </c>
      <c r="C3821" s="3" t="s">
        <v>6172</v>
      </c>
      <c r="D3821" s="6">
        <v>100000</v>
      </c>
      <c r="E3821" s="8">
        <v>114977</v>
      </c>
      <c r="F3821" t="s">
        <v>8218</v>
      </c>
      <c r="G3821" t="s">
        <v>8231</v>
      </c>
      <c r="H3821" t="s">
        <v>8252</v>
      </c>
      <c r="I3821">
        <v>1458807098</v>
      </c>
      <c r="J3821">
        <v>1456218698</v>
      </c>
      <c r="K3821" t="b">
        <v>0</v>
      </c>
      <c r="L3821">
        <v>203</v>
      </c>
      <c r="M3821" t="b">
        <v>1</v>
      </c>
      <c r="N3821" t="s">
        <v>8293</v>
      </c>
      <c r="O3821">
        <f>ROUND(E3821/D3821*100,0)</f>
        <v>115</v>
      </c>
      <c r="P3821">
        <f>IFERROR(ROUND(E3821/L3821,2),0)</f>
        <v>566.39</v>
      </c>
      <c r="Q3821" s="10" t="s">
        <v>8317</v>
      </c>
      <c r="R3821" t="s">
        <v>8347</v>
      </c>
      <c r="S3821" s="15">
        <f>(((I3821/60)/60)/24)+DATE(1970,1,1)</f>
        <v>42453.341412037036</v>
      </c>
    </row>
    <row r="3822" spans="1:19" ht="60" x14ac:dyDescent="0.25">
      <c r="A3822">
        <v>2073</v>
      </c>
      <c r="B3822" s="3" t="s">
        <v>2074</v>
      </c>
      <c r="C3822" s="3" t="s">
        <v>6183</v>
      </c>
      <c r="D3822" s="6">
        <v>100000</v>
      </c>
      <c r="E3822" s="8">
        <v>152604.29999999999</v>
      </c>
      <c r="F3822" t="s">
        <v>8218</v>
      </c>
      <c r="G3822" t="s">
        <v>8223</v>
      </c>
      <c r="H3822" t="s">
        <v>8245</v>
      </c>
      <c r="I3822">
        <v>1431100918</v>
      </c>
      <c r="J3822">
        <v>1427212918</v>
      </c>
      <c r="K3822" t="b">
        <v>0</v>
      </c>
      <c r="L3822">
        <v>470</v>
      </c>
      <c r="M3822" t="b">
        <v>1</v>
      </c>
      <c r="N3822" t="s">
        <v>8293</v>
      </c>
      <c r="O3822">
        <f>ROUND(E3822/D3822*100,0)</f>
        <v>153</v>
      </c>
      <c r="P3822">
        <f>IFERROR(ROUND(E3822/L3822,2),0)</f>
        <v>324.69</v>
      </c>
      <c r="Q3822" s="10" t="s">
        <v>8317</v>
      </c>
      <c r="R3822" t="s">
        <v>8347</v>
      </c>
      <c r="S3822" s="15">
        <f>(((I3822/60)/60)/24)+DATE(1970,1,1)</f>
        <v>42132.668032407411</v>
      </c>
    </row>
    <row r="3823" spans="1:19" ht="60" x14ac:dyDescent="0.25">
      <c r="A3823">
        <v>2605</v>
      </c>
      <c r="B3823" s="3" t="s">
        <v>2605</v>
      </c>
      <c r="C3823" s="3" t="s">
        <v>6715</v>
      </c>
      <c r="D3823" s="6">
        <v>100000</v>
      </c>
      <c r="E3823" s="8">
        <v>107421.57</v>
      </c>
      <c r="F3823" t="s">
        <v>8218</v>
      </c>
      <c r="G3823" t="s">
        <v>8223</v>
      </c>
      <c r="H3823" t="s">
        <v>8245</v>
      </c>
      <c r="I3823">
        <v>1466168390</v>
      </c>
      <c r="J3823">
        <v>1463576390</v>
      </c>
      <c r="K3823" t="b">
        <v>1</v>
      </c>
      <c r="L3823">
        <v>1762</v>
      </c>
      <c r="M3823" t="b">
        <v>1</v>
      </c>
      <c r="N3823" t="s">
        <v>8299</v>
      </c>
      <c r="O3823">
        <f>ROUND(E3823/D3823*100,0)</f>
        <v>107</v>
      </c>
      <c r="P3823">
        <f>IFERROR(ROUND(E3823/L3823,2),0)</f>
        <v>60.97</v>
      </c>
      <c r="Q3823" s="10" t="s">
        <v>8317</v>
      </c>
      <c r="R3823" t="s">
        <v>8353</v>
      </c>
      <c r="S3823" s="15">
        <f>(((I3823/60)/60)/24)+DATE(1970,1,1)</f>
        <v>42538.541550925926</v>
      </c>
    </row>
    <row r="3824" spans="1:19" ht="15.75" x14ac:dyDescent="0.25">
      <c r="A3824">
        <v>2726</v>
      </c>
      <c r="B3824" s="3" t="s">
        <v>2726</v>
      </c>
      <c r="C3824" s="3" t="s">
        <v>6836</v>
      </c>
      <c r="D3824" s="6">
        <v>100000</v>
      </c>
      <c r="E3824" s="8">
        <v>105745</v>
      </c>
      <c r="F3824" t="s">
        <v>8218</v>
      </c>
      <c r="G3824" t="s">
        <v>8223</v>
      </c>
      <c r="H3824" t="s">
        <v>8245</v>
      </c>
      <c r="I3824">
        <v>1461333311</v>
      </c>
      <c r="J3824">
        <v>1458741311</v>
      </c>
      <c r="K3824" t="b">
        <v>0</v>
      </c>
      <c r="L3824">
        <v>404</v>
      </c>
      <c r="M3824" t="b">
        <v>1</v>
      </c>
      <c r="N3824" t="s">
        <v>8293</v>
      </c>
      <c r="O3824">
        <f>ROUND(E3824/D3824*100,0)</f>
        <v>106</v>
      </c>
      <c r="P3824">
        <f>IFERROR(ROUND(E3824/L3824,2),0)</f>
        <v>261.75</v>
      </c>
      <c r="Q3824" s="10" t="s">
        <v>8317</v>
      </c>
      <c r="R3824" t="s">
        <v>8347</v>
      </c>
      <c r="S3824" s="15">
        <f>(((I3824/60)/60)/24)+DATE(1970,1,1)</f>
        <v>42482.579988425925</v>
      </c>
    </row>
    <row r="3825" spans="1:19" ht="75" x14ac:dyDescent="0.25">
      <c r="A3825">
        <v>3034</v>
      </c>
      <c r="B3825" s="3" t="s">
        <v>3034</v>
      </c>
      <c r="C3825" s="3" t="s">
        <v>7144</v>
      </c>
      <c r="D3825" s="6">
        <v>100000</v>
      </c>
      <c r="E3825" s="8">
        <v>112536</v>
      </c>
      <c r="F3825" t="s">
        <v>8218</v>
      </c>
      <c r="G3825" t="s">
        <v>8223</v>
      </c>
      <c r="H3825" t="s">
        <v>8245</v>
      </c>
      <c r="I3825">
        <v>1477972740</v>
      </c>
      <c r="J3825">
        <v>1475326255</v>
      </c>
      <c r="K3825" t="b">
        <v>0</v>
      </c>
      <c r="L3825">
        <v>1260</v>
      </c>
      <c r="M3825" t="b">
        <v>1</v>
      </c>
      <c r="N3825" t="s">
        <v>8301</v>
      </c>
      <c r="O3825">
        <f>ROUND(E3825/D3825*100,0)</f>
        <v>113</v>
      </c>
      <c r="P3825">
        <f>IFERROR(ROUND(E3825/L3825,2),0)</f>
        <v>89.31</v>
      </c>
      <c r="Q3825" s="10" t="s">
        <v>8315</v>
      </c>
      <c r="R3825" t="s">
        <v>8355</v>
      </c>
      <c r="S3825" s="15">
        <f>(((I3825/60)/60)/24)+DATE(1970,1,1)</f>
        <v>42675.165972222225</v>
      </c>
    </row>
    <row r="3826" spans="1:19" ht="60" x14ac:dyDescent="0.25">
      <c r="A3826">
        <v>3557</v>
      </c>
      <c r="B3826" s="3" t="s">
        <v>3556</v>
      </c>
      <c r="C3826" s="3" t="s">
        <v>7667</v>
      </c>
      <c r="D3826" s="6">
        <v>100000</v>
      </c>
      <c r="E3826" s="8">
        <v>100036</v>
      </c>
      <c r="F3826" t="s">
        <v>8218</v>
      </c>
      <c r="G3826" t="s">
        <v>8223</v>
      </c>
      <c r="H3826" t="s">
        <v>8245</v>
      </c>
      <c r="I3826">
        <v>1399271911</v>
      </c>
      <c r="J3826">
        <v>1396334311</v>
      </c>
      <c r="K3826" t="b">
        <v>0</v>
      </c>
      <c r="L3826">
        <v>558</v>
      </c>
      <c r="M3826" t="b">
        <v>1</v>
      </c>
      <c r="N3826" t="s">
        <v>8269</v>
      </c>
      <c r="O3826">
        <f>ROUND(E3826/D3826*100,0)</f>
        <v>100</v>
      </c>
      <c r="P3826">
        <f>IFERROR(ROUND(E3826/L3826,2),0)</f>
        <v>179.28</v>
      </c>
      <c r="Q3826" s="10" t="s">
        <v>8315</v>
      </c>
      <c r="R3826" t="s">
        <v>8316</v>
      </c>
      <c r="S3826" s="15">
        <f>(((I3826/60)/60)/24)+DATE(1970,1,1)</f>
        <v>41764.276747685188</v>
      </c>
    </row>
    <row r="3827" spans="1:19" ht="60" x14ac:dyDescent="0.25">
      <c r="A3827">
        <v>3838</v>
      </c>
      <c r="B3827" s="3" t="s">
        <v>3835</v>
      </c>
      <c r="C3827" s="3" t="s">
        <v>7947</v>
      </c>
      <c r="D3827" s="6">
        <v>100000</v>
      </c>
      <c r="E3827" s="8">
        <v>100824</v>
      </c>
      <c r="F3827" t="s">
        <v>8218</v>
      </c>
      <c r="G3827" t="s">
        <v>8234</v>
      </c>
      <c r="H3827" t="s">
        <v>8254</v>
      </c>
      <c r="I3827">
        <v>1432314209</v>
      </c>
      <c r="J3827">
        <v>1429722209</v>
      </c>
      <c r="K3827" t="b">
        <v>0</v>
      </c>
      <c r="L3827">
        <v>100</v>
      </c>
      <c r="M3827" t="b">
        <v>1</v>
      </c>
      <c r="N3827" t="s">
        <v>8269</v>
      </c>
      <c r="O3827">
        <f>ROUND(E3827/D3827*100,0)</f>
        <v>101</v>
      </c>
      <c r="P3827">
        <f>IFERROR(ROUND(E3827/L3827,2),0)</f>
        <v>1008.24</v>
      </c>
      <c r="Q3827" s="10" t="s">
        <v>8315</v>
      </c>
      <c r="R3827" t="s">
        <v>8316</v>
      </c>
      <c r="S3827" s="15">
        <f>(((I3827/60)/60)/24)+DATE(1970,1,1)</f>
        <v>42146.710752314815</v>
      </c>
    </row>
    <row r="3828" spans="1:19" ht="45" x14ac:dyDescent="0.25">
      <c r="A3828">
        <v>2983</v>
      </c>
      <c r="B3828" s="3" t="s">
        <v>2983</v>
      </c>
      <c r="C3828" s="3" t="s">
        <v>7093</v>
      </c>
      <c r="D3828" s="6">
        <v>116000</v>
      </c>
      <c r="E3828" s="8">
        <v>169985.91</v>
      </c>
      <c r="F3828" t="s">
        <v>8218</v>
      </c>
      <c r="G3828" t="s">
        <v>8223</v>
      </c>
      <c r="H3828" t="s">
        <v>8245</v>
      </c>
      <c r="I3828">
        <v>1415722236</v>
      </c>
      <c r="J3828">
        <v>1410534636</v>
      </c>
      <c r="K3828" t="b">
        <v>1</v>
      </c>
      <c r="L3828">
        <v>1095</v>
      </c>
      <c r="M3828" t="b">
        <v>1</v>
      </c>
      <c r="N3828" t="s">
        <v>8301</v>
      </c>
      <c r="O3828">
        <f>ROUND(E3828/D3828*100,0)</f>
        <v>147</v>
      </c>
      <c r="P3828">
        <f>IFERROR(ROUND(E3828/L3828,2),0)</f>
        <v>155.24</v>
      </c>
      <c r="Q3828" s="10" t="s">
        <v>8315</v>
      </c>
      <c r="R3828" t="s">
        <v>8355</v>
      </c>
      <c r="S3828" s="15">
        <f>(((I3828/60)/60)/24)+DATE(1970,1,1)</f>
        <v>41954.674027777779</v>
      </c>
    </row>
    <row r="3829" spans="1:19" ht="45" x14ac:dyDescent="0.25">
      <c r="A3829">
        <v>2039</v>
      </c>
      <c r="B3829" s="3" t="s">
        <v>2040</v>
      </c>
      <c r="C3829" s="3" t="s">
        <v>6149</v>
      </c>
      <c r="D3829" s="6">
        <v>125000</v>
      </c>
      <c r="E3829" s="8">
        <v>170271</v>
      </c>
      <c r="F3829" t="s">
        <v>8218</v>
      </c>
      <c r="G3829" t="s">
        <v>8223</v>
      </c>
      <c r="H3829" t="s">
        <v>8245</v>
      </c>
      <c r="I3829">
        <v>1480568340</v>
      </c>
      <c r="J3829">
        <v>1477996325</v>
      </c>
      <c r="K3829" t="b">
        <v>1</v>
      </c>
      <c r="L3829">
        <v>379</v>
      </c>
      <c r="M3829" t="b">
        <v>1</v>
      </c>
      <c r="N3829" t="s">
        <v>8293</v>
      </c>
      <c r="O3829">
        <f>ROUND(E3829/D3829*100,0)</f>
        <v>136</v>
      </c>
      <c r="P3829">
        <f>IFERROR(ROUND(E3829/L3829,2),0)</f>
        <v>449.26</v>
      </c>
      <c r="Q3829" s="10" t="s">
        <v>8317</v>
      </c>
      <c r="R3829" t="s">
        <v>8347</v>
      </c>
      <c r="S3829" s="15">
        <f>(((I3829/60)/60)/24)+DATE(1970,1,1)</f>
        <v>42705.207638888889</v>
      </c>
    </row>
    <row r="3830" spans="1:19" ht="60" x14ac:dyDescent="0.25">
      <c r="A3830">
        <v>2070</v>
      </c>
      <c r="B3830" s="3" t="s">
        <v>2071</v>
      </c>
      <c r="C3830" s="3" t="s">
        <v>6180</v>
      </c>
      <c r="D3830" s="6">
        <v>125000</v>
      </c>
      <c r="E3830" s="8">
        <v>396659</v>
      </c>
      <c r="F3830" t="s">
        <v>8218</v>
      </c>
      <c r="G3830" t="s">
        <v>8235</v>
      </c>
      <c r="H3830" t="s">
        <v>8248</v>
      </c>
      <c r="I3830">
        <v>1467128723</v>
      </c>
      <c r="J3830">
        <v>1464536723</v>
      </c>
      <c r="K3830" t="b">
        <v>0</v>
      </c>
      <c r="L3830">
        <v>1530</v>
      </c>
      <c r="M3830" t="b">
        <v>1</v>
      </c>
      <c r="N3830" t="s">
        <v>8293</v>
      </c>
      <c r="O3830">
        <f>ROUND(E3830/D3830*100,0)</f>
        <v>317</v>
      </c>
      <c r="P3830">
        <f>IFERROR(ROUND(E3830/L3830,2),0)</f>
        <v>259.25</v>
      </c>
      <c r="Q3830" s="10" t="s">
        <v>8317</v>
      </c>
      <c r="R3830" t="s">
        <v>8347</v>
      </c>
      <c r="S3830" s="15">
        <f>(((I3830/60)/60)/24)+DATE(1970,1,1)</f>
        <v>42549.6565162037</v>
      </c>
    </row>
    <row r="3831" spans="1:19" ht="30" x14ac:dyDescent="0.25">
      <c r="A3831">
        <v>298</v>
      </c>
      <c r="B3831" s="3" t="s">
        <v>299</v>
      </c>
      <c r="C3831" s="3" t="s">
        <v>4408</v>
      </c>
      <c r="D3831" s="6">
        <v>126000</v>
      </c>
      <c r="E3831" s="8">
        <v>137254.84</v>
      </c>
      <c r="F3831" t="s">
        <v>8218</v>
      </c>
      <c r="G3831" t="s">
        <v>8223</v>
      </c>
      <c r="H3831" t="s">
        <v>8245</v>
      </c>
      <c r="I3831">
        <v>1399669200</v>
      </c>
      <c r="J3831">
        <v>1394536048</v>
      </c>
      <c r="K3831" t="b">
        <v>1</v>
      </c>
      <c r="L3831">
        <v>2436</v>
      </c>
      <c r="M3831" t="b">
        <v>1</v>
      </c>
      <c r="N3831" t="s">
        <v>8267</v>
      </c>
      <c r="O3831">
        <f>ROUND(E3831/D3831*100,0)</f>
        <v>109</v>
      </c>
      <c r="P3831">
        <f>IFERROR(ROUND(E3831/L3831,2),0)</f>
        <v>56.34</v>
      </c>
      <c r="Q3831" s="10" t="s">
        <v>8308</v>
      </c>
      <c r="R3831" t="s">
        <v>8313</v>
      </c>
      <c r="S3831" s="15">
        <f>(((I3831/60)/60)/24)+DATE(1970,1,1)</f>
        <v>41768.875</v>
      </c>
    </row>
    <row r="3832" spans="1:19" ht="45" x14ac:dyDescent="0.25">
      <c r="A3832">
        <v>326</v>
      </c>
      <c r="B3832" s="3" t="s">
        <v>327</v>
      </c>
      <c r="C3832" s="3" t="s">
        <v>4436</v>
      </c>
      <c r="D3832" s="6">
        <v>150000</v>
      </c>
      <c r="E3832" s="8">
        <v>169394.6</v>
      </c>
      <c r="F3832" t="s">
        <v>8218</v>
      </c>
      <c r="G3832" t="s">
        <v>8223</v>
      </c>
      <c r="H3832" t="s">
        <v>8245</v>
      </c>
      <c r="I3832">
        <v>1489532220</v>
      </c>
      <c r="J3832">
        <v>1486625606</v>
      </c>
      <c r="K3832" t="b">
        <v>1</v>
      </c>
      <c r="L3832">
        <v>1151</v>
      </c>
      <c r="M3832" t="b">
        <v>1</v>
      </c>
      <c r="N3832" t="s">
        <v>8267</v>
      </c>
      <c r="O3832">
        <f>ROUND(E3832/D3832*100,0)</f>
        <v>113</v>
      </c>
      <c r="P3832">
        <f>IFERROR(ROUND(E3832/L3832,2),0)</f>
        <v>147.16999999999999</v>
      </c>
      <c r="Q3832" s="10" t="s">
        <v>8308</v>
      </c>
      <c r="R3832" t="s">
        <v>8313</v>
      </c>
      <c r="S3832" s="15">
        <f>(((I3832/60)/60)/24)+DATE(1970,1,1)</f>
        <v>42808.956250000003</v>
      </c>
    </row>
    <row r="3833" spans="1:19" ht="60" x14ac:dyDescent="0.25">
      <c r="A3833">
        <v>371</v>
      </c>
      <c r="B3833" s="3" t="s">
        <v>372</v>
      </c>
      <c r="C3833" s="3" t="s">
        <v>4481</v>
      </c>
      <c r="D3833" s="6">
        <v>150000</v>
      </c>
      <c r="E3833" s="8">
        <v>171253</v>
      </c>
      <c r="F3833" t="s">
        <v>8218</v>
      </c>
      <c r="G3833" t="s">
        <v>8223</v>
      </c>
      <c r="H3833" t="s">
        <v>8245</v>
      </c>
      <c r="I3833">
        <v>1359743139</v>
      </c>
      <c r="J3833">
        <v>1355855139</v>
      </c>
      <c r="K3833" t="b">
        <v>0</v>
      </c>
      <c r="L3833">
        <v>1062</v>
      </c>
      <c r="M3833" t="b">
        <v>1</v>
      </c>
      <c r="N3833" t="s">
        <v>8267</v>
      </c>
      <c r="O3833">
        <f>ROUND(E3833/D3833*100,0)</f>
        <v>114</v>
      </c>
      <c r="P3833">
        <f>IFERROR(ROUND(E3833/L3833,2),0)</f>
        <v>161.26</v>
      </c>
      <c r="Q3833" s="10" t="s">
        <v>8308</v>
      </c>
      <c r="R3833" t="s">
        <v>8313</v>
      </c>
      <c r="S3833" s="15">
        <f>(((I3833/60)/60)/24)+DATE(1970,1,1)</f>
        <v>41306.767812500002</v>
      </c>
    </row>
    <row r="3834" spans="1:19" ht="60" x14ac:dyDescent="0.25">
      <c r="A3834">
        <v>2713</v>
      </c>
      <c r="B3834" s="3" t="s">
        <v>2713</v>
      </c>
      <c r="C3834" s="3" t="s">
        <v>6823</v>
      </c>
      <c r="D3834" s="6">
        <v>150000</v>
      </c>
      <c r="E3834" s="8">
        <v>153362</v>
      </c>
      <c r="F3834" t="s">
        <v>8218</v>
      </c>
      <c r="G3834" t="s">
        <v>8223</v>
      </c>
      <c r="H3834" t="s">
        <v>8245</v>
      </c>
      <c r="I3834">
        <v>1450971684</v>
      </c>
      <c r="J3834">
        <v>1447515684</v>
      </c>
      <c r="K3834" t="b">
        <v>1</v>
      </c>
      <c r="L3834">
        <v>1420</v>
      </c>
      <c r="M3834" t="b">
        <v>1</v>
      </c>
      <c r="N3834" t="s">
        <v>8301</v>
      </c>
      <c r="O3834">
        <f>ROUND(E3834/D3834*100,0)</f>
        <v>102</v>
      </c>
      <c r="P3834">
        <f>IFERROR(ROUND(E3834/L3834,2),0)</f>
        <v>108</v>
      </c>
      <c r="Q3834" s="10" t="s">
        <v>8315</v>
      </c>
      <c r="R3834" t="s">
        <v>8355</v>
      </c>
      <c r="S3834" s="15">
        <f>(((I3834/60)/60)/24)+DATE(1970,1,1)</f>
        <v>42362.653749999998</v>
      </c>
    </row>
    <row r="3835" spans="1:19" ht="60" x14ac:dyDescent="0.25">
      <c r="A3835">
        <v>2013</v>
      </c>
      <c r="B3835" s="3" t="s">
        <v>2014</v>
      </c>
      <c r="C3835" s="3" t="s">
        <v>6123</v>
      </c>
      <c r="D3835" s="6">
        <v>160000</v>
      </c>
      <c r="E3835" s="8">
        <v>791862</v>
      </c>
      <c r="F3835" t="s">
        <v>8218</v>
      </c>
      <c r="G3835" t="s">
        <v>8223</v>
      </c>
      <c r="H3835" t="s">
        <v>8245</v>
      </c>
      <c r="I3835">
        <v>1468019014</v>
      </c>
      <c r="J3835">
        <v>1462835014</v>
      </c>
      <c r="K3835" t="b">
        <v>1</v>
      </c>
      <c r="L3835">
        <v>4562</v>
      </c>
      <c r="M3835" t="b">
        <v>1</v>
      </c>
      <c r="N3835" t="s">
        <v>8293</v>
      </c>
      <c r="O3835">
        <f>ROUND(E3835/D3835*100,0)</f>
        <v>495</v>
      </c>
      <c r="P3835">
        <f>IFERROR(ROUND(E3835/L3835,2),0)</f>
        <v>173.58</v>
      </c>
      <c r="Q3835" s="10" t="s">
        <v>8317</v>
      </c>
      <c r="R3835" t="s">
        <v>8347</v>
      </c>
      <c r="S3835" s="15">
        <f>(((I3835/60)/60)/24)+DATE(1970,1,1)</f>
        <v>42559.960810185185</v>
      </c>
    </row>
    <row r="3836" spans="1:19" ht="30" x14ac:dyDescent="0.25">
      <c r="A3836">
        <v>2076</v>
      </c>
      <c r="B3836" s="3" t="s">
        <v>2077</v>
      </c>
      <c r="C3836" s="3" t="s">
        <v>6186</v>
      </c>
      <c r="D3836" s="6">
        <v>179000</v>
      </c>
      <c r="E3836" s="8">
        <v>972594.99</v>
      </c>
      <c r="F3836" t="s">
        <v>8218</v>
      </c>
      <c r="G3836" t="s">
        <v>8224</v>
      </c>
      <c r="H3836" t="s">
        <v>8246</v>
      </c>
      <c r="I3836">
        <v>1406149689</v>
      </c>
      <c r="J3836">
        <v>1402693689</v>
      </c>
      <c r="K3836" t="b">
        <v>0</v>
      </c>
      <c r="L3836">
        <v>8359</v>
      </c>
      <c r="M3836" t="b">
        <v>1</v>
      </c>
      <c r="N3836" t="s">
        <v>8293</v>
      </c>
      <c r="O3836">
        <f>ROUND(E3836/D3836*100,0)</f>
        <v>543</v>
      </c>
      <c r="P3836">
        <f>IFERROR(ROUND(E3836/L3836,2),0)</f>
        <v>116.35</v>
      </c>
      <c r="Q3836" s="10" t="s">
        <v>8317</v>
      </c>
      <c r="R3836" t="s">
        <v>8347</v>
      </c>
      <c r="S3836" s="15">
        <f>(((I3836/60)/60)/24)+DATE(1970,1,1)</f>
        <v>41843.880659722221</v>
      </c>
    </row>
    <row r="3837" spans="1:19" ht="60" x14ac:dyDescent="0.25">
      <c r="A3837">
        <v>1973</v>
      </c>
      <c r="B3837" s="3" t="s">
        <v>1974</v>
      </c>
      <c r="C3837" s="3" t="s">
        <v>6083</v>
      </c>
      <c r="D3837" s="6">
        <v>198000</v>
      </c>
      <c r="E3837" s="8">
        <v>508525.01</v>
      </c>
      <c r="F3837" t="s">
        <v>8218</v>
      </c>
      <c r="G3837" t="s">
        <v>8223</v>
      </c>
      <c r="H3837" t="s">
        <v>8245</v>
      </c>
      <c r="I3837">
        <v>1470466800</v>
      </c>
      <c r="J3837">
        <v>1467134464</v>
      </c>
      <c r="K3837" t="b">
        <v>1</v>
      </c>
      <c r="L3837">
        <v>2051</v>
      </c>
      <c r="M3837" t="b">
        <v>1</v>
      </c>
      <c r="N3837" t="s">
        <v>8293</v>
      </c>
      <c r="O3837">
        <f>ROUND(E3837/D3837*100,0)</f>
        <v>257</v>
      </c>
      <c r="P3837">
        <f>IFERROR(ROUND(E3837/L3837,2),0)</f>
        <v>247.94</v>
      </c>
      <c r="Q3837" s="10" t="s">
        <v>8317</v>
      </c>
      <c r="R3837" t="s">
        <v>8347</v>
      </c>
      <c r="S3837" s="15">
        <f>(((I3837/60)/60)/24)+DATE(1970,1,1)</f>
        <v>42588.291666666672</v>
      </c>
    </row>
    <row r="3838" spans="1:19" ht="45" x14ac:dyDescent="0.25">
      <c r="A3838">
        <v>1979</v>
      </c>
      <c r="B3838" s="3" t="s">
        <v>1980</v>
      </c>
      <c r="C3838" s="3" t="s">
        <v>6089</v>
      </c>
      <c r="D3838" s="6">
        <v>200000</v>
      </c>
      <c r="E3838" s="8">
        <v>229802.31</v>
      </c>
      <c r="F3838" t="s">
        <v>8218</v>
      </c>
      <c r="G3838" t="s">
        <v>8223</v>
      </c>
      <c r="H3838" t="s">
        <v>8245</v>
      </c>
      <c r="I3838">
        <v>1447909140</v>
      </c>
      <c r="J3838">
        <v>1444734146</v>
      </c>
      <c r="K3838" t="b">
        <v>1</v>
      </c>
      <c r="L3838">
        <v>813</v>
      </c>
      <c r="M3838" t="b">
        <v>1</v>
      </c>
      <c r="N3838" t="s">
        <v>8293</v>
      </c>
      <c r="O3838">
        <f>ROUND(E3838/D3838*100,0)</f>
        <v>115</v>
      </c>
      <c r="P3838">
        <f>IFERROR(ROUND(E3838/L3838,2),0)</f>
        <v>282.66000000000003</v>
      </c>
      <c r="Q3838" s="10" t="s">
        <v>8317</v>
      </c>
      <c r="R3838" t="s">
        <v>8347</v>
      </c>
      <c r="S3838" s="15">
        <f>(((I3838/60)/60)/24)+DATE(1970,1,1)</f>
        <v>42327.207638888889</v>
      </c>
    </row>
    <row r="3839" spans="1:19" ht="60" x14ac:dyDescent="0.25">
      <c r="A3839">
        <v>1941</v>
      </c>
      <c r="B3839" s="3" t="s">
        <v>1942</v>
      </c>
      <c r="C3839" s="3" t="s">
        <v>6051</v>
      </c>
      <c r="D3839" s="6">
        <v>250000</v>
      </c>
      <c r="E3839" s="8">
        <v>315295.89</v>
      </c>
      <c r="F3839" t="s">
        <v>8218</v>
      </c>
      <c r="G3839" t="s">
        <v>8223</v>
      </c>
      <c r="H3839" t="s">
        <v>8245</v>
      </c>
      <c r="I3839">
        <v>1400137131</v>
      </c>
      <c r="J3839">
        <v>1397545131</v>
      </c>
      <c r="K3839" t="b">
        <v>1</v>
      </c>
      <c r="L3839">
        <v>4883</v>
      </c>
      <c r="M3839" t="b">
        <v>1</v>
      </c>
      <c r="N3839" t="s">
        <v>8293</v>
      </c>
      <c r="O3839">
        <f>ROUND(E3839/D3839*100,0)</f>
        <v>126</v>
      </c>
      <c r="P3839">
        <f>IFERROR(ROUND(E3839/L3839,2),0)</f>
        <v>64.569999999999993</v>
      </c>
      <c r="Q3839" s="10" t="s">
        <v>8317</v>
      </c>
      <c r="R3839" t="s">
        <v>8347</v>
      </c>
      <c r="S3839" s="15">
        <f>(((I3839/60)/60)/24)+DATE(1970,1,1)</f>
        <v>41774.290868055556</v>
      </c>
    </row>
    <row r="3840" spans="1:19" ht="60" x14ac:dyDescent="0.25">
      <c r="A3840">
        <v>2064</v>
      </c>
      <c r="B3840" s="3" t="s">
        <v>2065</v>
      </c>
      <c r="C3840" s="3" t="s">
        <v>6174</v>
      </c>
      <c r="D3840" s="6">
        <v>261962</v>
      </c>
      <c r="E3840" s="8">
        <v>500784.27</v>
      </c>
      <c r="F3840" t="s">
        <v>8218</v>
      </c>
      <c r="G3840" t="s">
        <v>8223</v>
      </c>
      <c r="H3840" t="s">
        <v>8245</v>
      </c>
      <c r="I3840">
        <v>1370001600</v>
      </c>
      <c r="J3840">
        <v>1366879523</v>
      </c>
      <c r="K3840" t="b">
        <v>0</v>
      </c>
      <c r="L3840">
        <v>5812</v>
      </c>
      <c r="M3840" t="b">
        <v>1</v>
      </c>
      <c r="N3840" t="s">
        <v>8293</v>
      </c>
      <c r="O3840">
        <f>ROUND(E3840/D3840*100,0)</f>
        <v>191</v>
      </c>
      <c r="P3840">
        <f>IFERROR(ROUND(E3840/L3840,2),0)</f>
        <v>86.16</v>
      </c>
      <c r="Q3840" s="10" t="s">
        <v>8317</v>
      </c>
      <c r="R3840" t="s">
        <v>8347</v>
      </c>
      <c r="S3840" s="15">
        <f>(((I3840/60)/60)/24)+DATE(1970,1,1)</f>
        <v>41425.5</v>
      </c>
    </row>
    <row r="3841" spans="1:19" ht="60" x14ac:dyDescent="0.25">
      <c r="A3841">
        <v>1515</v>
      </c>
      <c r="B3841" s="3" t="s">
        <v>1516</v>
      </c>
      <c r="C3841" s="3" t="s">
        <v>5625</v>
      </c>
      <c r="D3841" s="6">
        <v>300000</v>
      </c>
      <c r="E3841" s="8">
        <v>471567</v>
      </c>
      <c r="F3841" t="s">
        <v>8218</v>
      </c>
      <c r="G3841" t="s">
        <v>8233</v>
      </c>
      <c r="H3841" t="s">
        <v>8253</v>
      </c>
      <c r="I3841">
        <v>1458104697</v>
      </c>
      <c r="J3841">
        <v>1455516297</v>
      </c>
      <c r="K3841" t="b">
        <v>1</v>
      </c>
      <c r="L3841">
        <v>555</v>
      </c>
      <c r="M3841" t="b">
        <v>1</v>
      </c>
      <c r="N3841" t="s">
        <v>8283</v>
      </c>
      <c r="O3841">
        <f>ROUND(E3841/D3841*100,0)</f>
        <v>157</v>
      </c>
      <c r="P3841">
        <f>IFERROR(ROUND(E3841/L3841,2),0)</f>
        <v>849.67</v>
      </c>
      <c r="Q3841" s="10" t="s">
        <v>8336</v>
      </c>
      <c r="R3841" t="s">
        <v>8337</v>
      </c>
      <c r="S3841" s="15">
        <f>(((I3841/60)/60)/24)+DATE(1970,1,1)</f>
        <v>42445.211770833332</v>
      </c>
    </row>
    <row r="3842" spans="1:19" ht="60" x14ac:dyDescent="0.25">
      <c r="A3842">
        <v>1971</v>
      </c>
      <c r="B3842" s="3" t="s">
        <v>1972</v>
      </c>
      <c r="C3842" s="3" t="s">
        <v>6081</v>
      </c>
      <c r="D3842" s="6">
        <v>400000</v>
      </c>
      <c r="E3842" s="8">
        <v>1052110.8700000001</v>
      </c>
      <c r="F3842" t="s">
        <v>8218</v>
      </c>
      <c r="G3842" t="s">
        <v>8223</v>
      </c>
      <c r="H3842" t="s">
        <v>8245</v>
      </c>
      <c r="I3842">
        <v>1384488000</v>
      </c>
      <c r="J3842">
        <v>1381752061</v>
      </c>
      <c r="K3842" t="b">
        <v>1</v>
      </c>
      <c r="L3842">
        <v>3863</v>
      </c>
      <c r="M3842" t="b">
        <v>1</v>
      </c>
      <c r="N3842" t="s">
        <v>8293</v>
      </c>
      <c r="O3842">
        <f>ROUND(E3842/D3842*100,0)</f>
        <v>263</v>
      </c>
      <c r="P3842">
        <f>IFERROR(ROUND(E3842/L3842,2),0)</f>
        <v>272.36</v>
      </c>
      <c r="Q3842" s="10" t="s">
        <v>8317</v>
      </c>
      <c r="R3842" t="s">
        <v>8347</v>
      </c>
      <c r="S3842" s="15">
        <f>(((I3842/60)/60)/24)+DATE(1970,1,1)</f>
        <v>41593.166666666664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2:O3905" si="3">ROUND(E3843/D3843*100,0)</f>
        <v>9</v>
      </c>
      <c r="P3843">
        <f t="shared" ref="P3842:P3905" si="4">IFERROR(ROUND(E3843/L3843,2),0)</f>
        <v>25.65</v>
      </c>
      <c r="Q3843" s="10" t="s">
        <v>8315</v>
      </c>
      <c r="R3843" t="s">
        <v>8316</v>
      </c>
      <c r="S3843" s="15">
        <f t="shared" ref="S3843:S3906" si="5">(((I3843/60)/60)/24)+DATE(1970,1,1)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"/>
        <v>22</v>
      </c>
      <c r="P3844">
        <f t="shared" si="4"/>
        <v>47.7</v>
      </c>
      <c r="Q3844" s="10" t="s">
        <v>8315</v>
      </c>
      <c r="R3844" t="s">
        <v>8316</v>
      </c>
      <c r="S3844" s="15">
        <f t="shared" si="5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"/>
        <v>21</v>
      </c>
      <c r="P3845">
        <f t="shared" si="4"/>
        <v>56.05</v>
      </c>
      <c r="Q3845" s="10" t="s">
        <v>8315</v>
      </c>
      <c r="R3845" t="s">
        <v>8316</v>
      </c>
      <c r="S3845" s="15">
        <f t="shared" si="5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"/>
        <v>41</v>
      </c>
      <c r="P3846">
        <f t="shared" si="4"/>
        <v>81.319999999999993</v>
      </c>
      <c r="Q3846" s="10" t="s">
        <v>8315</v>
      </c>
      <c r="R3846" t="s">
        <v>8316</v>
      </c>
      <c r="S3846" s="15">
        <f t="shared" si="5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"/>
        <v>2</v>
      </c>
      <c r="P3847">
        <f t="shared" si="4"/>
        <v>70.17</v>
      </c>
      <c r="Q3847" s="10" t="s">
        <v>8315</v>
      </c>
      <c r="R3847" t="s">
        <v>8316</v>
      </c>
      <c r="S3847" s="15">
        <f t="shared" si="5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"/>
        <v>3</v>
      </c>
      <c r="P3848">
        <f t="shared" si="4"/>
        <v>23.63</v>
      </c>
      <c r="Q3848" s="10" t="s">
        <v>8315</v>
      </c>
      <c r="R3848" t="s">
        <v>8316</v>
      </c>
      <c r="S3848" s="15">
        <f t="shared" si="5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"/>
        <v>16</v>
      </c>
      <c r="P3849">
        <f t="shared" si="4"/>
        <v>188.56</v>
      </c>
      <c r="Q3849" s="10" t="s">
        <v>8315</v>
      </c>
      <c r="R3849" t="s">
        <v>8316</v>
      </c>
      <c r="S3849" s="15">
        <f t="shared" si="5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"/>
        <v>16</v>
      </c>
      <c r="P3850">
        <f t="shared" si="4"/>
        <v>49.51</v>
      </c>
      <c r="Q3850" s="10" t="s">
        <v>8315</v>
      </c>
      <c r="R3850" t="s">
        <v>8316</v>
      </c>
      <c r="S3850" s="15">
        <f t="shared" si="5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"/>
        <v>7</v>
      </c>
      <c r="P3851">
        <f t="shared" si="4"/>
        <v>75.459999999999994</v>
      </c>
      <c r="Q3851" s="10" t="s">
        <v>8315</v>
      </c>
      <c r="R3851" t="s">
        <v>8316</v>
      </c>
      <c r="S3851" s="15">
        <f t="shared" si="5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"/>
        <v>4</v>
      </c>
      <c r="P3852">
        <f t="shared" si="4"/>
        <v>9.5</v>
      </c>
      <c r="Q3852" s="10" t="s">
        <v>8315</v>
      </c>
      <c r="R3852" t="s">
        <v>8316</v>
      </c>
      <c r="S3852" s="15">
        <f t="shared" si="5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"/>
        <v>34</v>
      </c>
      <c r="P3853">
        <f t="shared" si="4"/>
        <v>35.5</v>
      </c>
      <c r="Q3853" s="10" t="s">
        <v>8315</v>
      </c>
      <c r="R3853" t="s">
        <v>8316</v>
      </c>
      <c r="S3853" s="15">
        <f t="shared" si="5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"/>
        <v>0</v>
      </c>
      <c r="P3854">
        <f t="shared" si="4"/>
        <v>10</v>
      </c>
      <c r="Q3854" s="10" t="s">
        <v>8315</v>
      </c>
      <c r="R3854" t="s">
        <v>8316</v>
      </c>
      <c r="S3854" s="15">
        <f t="shared" si="5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"/>
        <v>0</v>
      </c>
      <c r="P3855">
        <f t="shared" si="4"/>
        <v>13</v>
      </c>
      <c r="Q3855" s="10" t="s">
        <v>8315</v>
      </c>
      <c r="R3855" t="s">
        <v>8316</v>
      </c>
      <c r="S3855" s="15">
        <f t="shared" si="5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"/>
        <v>16</v>
      </c>
      <c r="P3856">
        <f t="shared" si="4"/>
        <v>89.4</v>
      </c>
      <c r="Q3856" s="10" t="s">
        <v>8315</v>
      </c>
      <c r="R3856" t="s">
        <v>8316</v>
      </c>
      <c r="S3856" s="15">
        <f t="shared" si="5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"/>
        <v>3</v>
      </c>
      <c r="P3857">
        <f t="shared" si="4"/>
        <v>25</v>
      </c>
      <c r="Q3857" s="10" t="s">
        <v>8315</v>
      </c>
      <c r="R3857" t="s">
        <v>8316</v>
      </c>
      <c r="S3857" s="15">
        <f t="shared" si="5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"/>
        <v>0</v>
      </c>
      <c r="P3858">
        <f t="shared" si="4"/>
        <v>1</v>
      </c>
      <c r="Q3858" s="10" t="s">
        <v>8315</v>
      </c>
      <c r="R3858" t="s">
        <v>8316</v>
      </c>
      <c r="S3858" s="15">
        <f t="shared" si="5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"/>
        <v>5</v>
      </c>
      <c r="P3859">
        <f t="shared" si="4"/>
        <v>65</v>
      </c>
      <c r="Q3859" s="10" t="s">
        <v>8315</v>
      </c>
      <c r="R3859" t="s">
        <v>8316</v>
      </c>
      <c r="S3859" s="15">
        <f t="shared" si="5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"/>
        <v>2</v>
      </c>
      <c r="P3860">
        <f t="shared" si="4"/>
        <v>10</v>
      </c>
      <c r="Q3860" s="10" t="s">
        <v>8315</v>
      </c>
      <c r="R3860" t="s">
        <v>8316</v>
      </c>
      <c r="S3860" s="15">
        <f t="shared" si="5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"/>
        <v>0</v>
      </c>
      <c r="P3861">
        <f t="shared" si="4"/>
        <v>1</v>
      </c>
      <c r="Q3861" s="10" t="s">
        <v>8315</v>
      </c>
      <c r="R3861" t="s">
        <v>8316</v>
      </c>
      <c r="S3861" s="15">
        <f t="shared" si="5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"/>
        <v>18</v>
      </c>
      <c r="P3862">
        <f t="shared" si="4"/>
        <v>81.540000000000006</v>
      </c>
      <c r="Q3862" s="10" t="s">
        <v>8315</v>
      </c>
      <c r="R3862" t="s">
        <v>8316</v>
      </c>
      <c r="S3862" s="15">
        <f t="shared" si="5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"/>
        <v>5</v>
      </c>
      <c r="P3863">
        <f t="shared" si="4"/>
        <v>100</v>
      </c>
      <c r="Q3863" s="10" t="s">
        <v>8315</v>
      </c>
      <c r="R3863" t="s">
        <v>8316</v>
      </c>
      <c r="S3863" s="15">
        <f t="shared" si="5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"/>
        <v>0</v>
      </c>
      <c r="P3864">
        <f t="shared" si="4"/>
        <v>1</v>
      </c>
      <c r="Q3864" s="10" t="s">
        <v>8315</v>
      </c>
      <c r="R3864" t="s">
        <v>8316</v>
      </c>
      <c r="S3864" s="15">
        <f t="shared" si="5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"/>
        <v>0</v>
      </c>
      <c r="P3865">
        <f t="shared" si="4"/>
        <v>0</v>
      </c>
      <c r="Q3865" s="10" t="s">
        <v>8315</v>
      </c>
      <c r="R3865" t="s">
        <v>8316</v>
      </c>
      <c r="S3865" s="15">
        <f t="shared" si="5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"/>
        <v>1</v>
      </c>
      <c r="P3866">
        <f t="shared" si="4"/>
        <v>20</v>
      </c>
      <c r="Q3866" s="10" t="s">
        <v>8315</v>
      </c>
      <c r="R3866" t="s">
        <v>8316</v>
      </c>
      <c r="S3866" s="15">
        <f t="shared" si="5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"/>
        <v>27</v>
      </c>
      <c r="P3867">
        <f t="shared" si="4"/>
        <v>46.43</v>
      </c>
      <c r="Q3867" s="10" t="s">
        <v>8315</v>
      </c>
      <c r="R3867" t="s">
        <v>8316</v>
      </c>
      <c r="S3867" s="15">
        <f t="shared" si="5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"/>
        <v>1</v>
      </c>
      <c r="P3868">
        <f t="shared" si="4"/>
        <v>5.5</v>
      </c>
      <c r="Q3868" s="10" t="s">
        <v>8315</v>
      </c>
      <c r="R3868" t="s">
        <v>8316</v>
      </c>
      <c r="S3868" s="15">
        <f t="shared" si="5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"/>
        <v>13</v>
      </c>
      <c r="P3869">
        <f t="shared" si="4"/>
        <v>50.2</v>
      </c>
      <c r="Q3869" s="10" t="s">
        <v>8315</v>
      </c>
      <c r="R3869" t="s">
        <v>8316</v>
      </c>
      <c r="S3869" s="15">
        <f t="shared" si="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"/>
        <v>0</v>
      </c>
      <c r="P3870">
        <f t="shared" si="4"/>
        <v>10</v>
      </c>
      <c r="Q3870" s="10" t="s">
        <v>8315</v>
      </c>
      <c r="R3870" t="s">
        <v>8357</v>
      </c>
      <c r="S3870" s="15">
        <f t="shared" si="5"/>
        <v>41890.659780092588</v>
      </c>
      <c r="T3870">
        <f>YEAR(S3870:S4831)</f>
        <v>2014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"/>
        <v>3</v>
      </c>
      <c r="P3871">
        <f t="shared" si="4"/>
        <v>30.13</v>
      </c>
      <c r="Q3871" s="10" t="s">
        <v>8315</v>
      </c>
      <c r="R3871" t="s">
        <v>8357</v>
      </c>
      <c r="S3871" s="15">
        <f t="shared" si="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"/>
        <v>15</v>
      </c>
      <c r="P3872">
        <f t="shared" si="4"/>
        <v>150</v>
      </c>
      <c r="Q3872" s="10" t="s">
        <v>8315</v>
      </c>
      <c r="R3872" t="s">
        <v>8357</v>
      </c>
      <c r="S3872" s="15">
        <f t="shared" si="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"/>
        <v>3</v>
      </c>
      <c r="P3873">
        <f t="shared" si="4"/>
        <v>13.33</v>
      </c>
      <c r="Q3873" s="10" t="s">
        <v>8315</v>
      </c>
      <c r="R3873" t="s">
        <v>8357</v>
      </c>
      <c r="S3873" s="15">
        <f t="shared" si="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"/>
        <v>0</v>
      </c>
      <c r="P3874">
        <f t="shared" si="4"/>
        <v>0</v>
      </c>
      <c r="Q3874" s="10" t="s">
        <v>8315</v>
      </c>
      <c r="R3874" t="s">
        <v>8357</v>
      </c>
      <c r="S3874" s="15">
        <f t="shared" si="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"/>
        <v>0</v>
      </c>
      <c r="P3875">
        <f t="shared" si="4"/>
        <v>0</v>
      </c>
      <c r="Q3875" s="10" t="s">
        <v>8315</v>
      </c>
      <c r="R3875" t="s">
        <v>8357</v>
      </c>
      <c r="S3875" s="15">
        <f t="shared" si="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"/>
        <v>0</v>
      </c>
      <c r="P3876">
        <f t="shared" si="4"/>
        <v>0</v>
      </c>
      <c r="Q3876" s="10" t="s">
        <v>8315</v>
      </c>
      <c r="R3876" t="s">
        <v>8357</v>
      </c>
      <c r="S3876" s="15">
        <f t="shared" si="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"/>
        <v>0</v>
      </c>
      <c r="P3877">
        <f t="shared" si="4"/>
        <v>0</v>
      </c>
      <c r="Q3877" s="10" t="s">
        <v>8315</v>
      </c>
      <c r="R3877" t="s">
        <v>8357</v>
      </c>
      <c r="S3877" s="15">
        <f t="shared" si="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"/>
        <v>53</v>
      </c>
      <c r="P3878">
        <f t="shared" si="4"/>
        <v>44.76</v>
      </c>
      <c r="Q3878" s="10" t="s">
        <v>8315</v>
      </c>
      <c r="R3878" t="s">
        <v>8357</v>
      </c>
      <c r="S3878" s="15">
        <f t="shared" si="5"/>
        <v>42402.624166666668</v>
      </c>
      <c r="T3878">
        <f>YEAR(S3878:S4839)</f>
        <v>2016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"/>
        <v>5</v>
      </c>
      <c r="P3879">
        <f t="shared" si="4"/>
        <v>88.64</v>
      </c>
      <c r="Q3879" s="10" t="s">
        <v>8315</v>
      </c>
      <c r="R3879" t="s">
        <v>8357</v>
      </c>
      <c r="S3879" s="15">
        <f t="shared" si="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"/>
        <v>0</v>
      </c>
      <c r="P3880">
        <f t="shared" si="4"/>
        <v>10</v>
      </c>
      <c r="Q3880" s="10" t="s">
        <v>8315</v>
      </c>
      <c r="R3880" t="s">
        <v>8357</v>
      </c>
      <c r="S3880" s="15">
        <f t="shared" si="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"/>
        <v>0</v>
      </c>
      <c r="P3881">
        <f t="shared" si="4"/>
        <v>0</v>
      </c>
      <c r="Q3881" s="10" t="s">
        <v>8315</v>
      </c>
      <c r="R3881" t="s">
        <v>8357</v>
      </c>
      <c r="S3881" s="15">
        <f t="shared" si="5"/>
        <v>42029.861064814817</v>
      </c>
      <c r="T3881">
        <f t="shared" ref="T3881:T3882" si="6">YEAR(S3881:S4842)</f>
        <v>2015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"/>
        <v>13</v>
      </c>
      <c r="P3882">
        <f t="shared" si="4"/>
        <v>57.65</v>
      </c>
      <c r="Q3882" s="10" t="s">
        <v>8315</v>
      </c>
      <c r="R3882" t="s">
        <v>8357</v>
      </c>
      <c r="S3882" s="15">
        <f t="shared" si="5"/>
        <v>41850.958333333336</v>
      </c>
      <c r="T3882">
        <f t="shared" si="6"/>
        <v>2014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"/>
        <v>5</v>
      </c>
      <c r="P3883">
        <f t="shared" si="4"/>
        <v>25</v>
      </c>
      <c r="Q3883" s="10" t="s">
        <v>8315</v>
      </c>
      <c r="R3883" t="s">
        <v>8357</v>
      </c>
      <c r="S3883" s="15">
        <f t="shared" si="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"/>
        <v>0</v>
      </c>
      <c r="P3884">
        <f t="shared" si="4"/>
        <v>0</v>
      </c>
      <c r="Q3884" s="10" t="s">
        <v>8315</v>
      </c>
      <c r="R3884" t="s">
        <v>8357</v>
      </c>
      <c r="S3884" s="15">
        <f t="shared" si="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"/>
        <v>0</v>
      </c>
      <c r="P3885">
        <f t="shared" si="4"/>
        <v>0</v>
      </c>
      <c r="Q3885" s="10" t="s">
        <v>8315</v>
      </c>
      <c r="R3885" t="s">
        <v>8357</v>
      </c>
      <c r="S3885" s="15">
        <f t="shared" si="5"/>
        <v>41884.602650462963</v>
      </c>
      <c r="T3885">
        <f>YEAR(S3885:S4846)</f>
        <v>2014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"/>
        <v>0</v>
      </c>
      <c r="P3886">
        <f t="shared" si="4"/>
        <v>0</v>
      </c>
      <c r="Q3886" s="10" t="s">
        <v>8315</v>
      </c>
      <c r="R3886" t="s">
        <v>8357</v>
      </c>
      <c r="S3886" s="15">
        <f t="shared" si="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"/>
        <v>0</v>
      </c>
      <c r="P3887">
        <f t="shared" si="4"/>
        <v>0</v>
      </c>
      <c r="Q3887" s="10" t="s">
        <v>8315</v>
      </c>
      <c r="R3887" t="s">
        <v>8357</v>
      </c>
      <c r="S3887" s="15">
        <f t="shared" si="5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"/>
        <v>0</v>
      </c>
      <c r="P3888">
        <f t="shared" si="4"/>
        <v>0</v>
      </c>
      <c r="Q3888" s="10" t="s">
        <v>8315</v>
      </c>
      <c r="R3888" t="s">
        <v>8357</v>
      </c>
      <c r="S3888" s="15">
        <f t="shared" si="5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"/>
        <v>2</v>
      </c>
      <c r="P3889">
        <f t="shared" si="4"/>
        <v>17.5</v>
      </c>
      <c r="Q3889" s="10" t="s">
        <v>8315</v>
      </c>
      <c r="R3889" t="s">
        <v>8357</v>
      </c>
      <c r="S3889" s="15">
        <f t="shared" si="5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"/>
        <v>27</v>
      </c>
      <c r="P3890">
        <f t="shared" si="4"/>
        <v>38.71</v>
      </c>
      <c r="Q3890" s="10" t="s">
        <v>8315</v>
      </c>
      <c r="R3890" t="s">
        <v>8316</v>
      </c>
      <c r="S3890" s="15">
        <f t="shared" si="5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"/>
        <v>1</v>
      </c>
      <c r="P3891">
        <f t="shared" si="4"/>
        <v>13.11</v>
      </c>
      <c r="Q3891" s="10" t="s">
        <v>8315</v>
      </c>
      <c r="R3891" t="s">
        <v>8316</v>
      </c>
      <c r="S3891" s="15">
        <f t="shared" si="5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"/>
        <v>17</v>
      </c>
      <c r="P3892">
        <f t="shared" si="4"/>
        <v>315.5</v>
      </c>
      <c r="Q3892" s="10" t="s">
        <v>8315</v>
      </c>
      <c r="R3892" t="s">
        <v>8316</v>
      </c>
      <c r="S3892" s="15">
        <f t="shared" si="5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"/>
        <v>33</v>
      </c>
      <c r="P3893">
        <f t="shared" si="4"/>
        <v>37.14</v>
      </c>
      <c r="Q3893" s="10" t="s">
        <v>8315</v>
      </c>
      <c r="R3893" t="s">
        <v>8316</v>
      </c>
      <c r="S3893" s="15">
        <f t="shared" si="5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"/>
        <v>0</v>
      </c>
      <c r="P3894">
        <f t="shared" si="4"/>
        <v>0</v>
      </c>
      <c r="Q3894" s="10" t="s">
        <v>8315</v>
      </c>
      <c r="R3894" t="s">
        <v>8316</v>
      </c>
      <c r="S3894" s="15">
        <f t="shared" si="5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"/>
        <v>22</v>
      </c>
      <c r="P3895">
        <f t="shared" si="4"/>
        <v>128.27000000000001</v>
      </c>
      <c r="Q3895" s="10" t="s">
        <v>8315</v>
      </c>
      <c r="R3895" t="s">
        <v>8316</v>
      </c>
      <c r="S3895" s="15">
        <f t="shared" si="5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"/>
        <v>3</v>
      </c>
      <c r="P3896">
        <f t="shared" si="4"/>
        <v>47.27</v>
      </c>
      <c r="Q3896" s="10" t="s">
        <v>8315</v>
      </c>
      <c r="R3896" t="s">
        <v>8316</v>
      </c>
      <c r="S3896" s="15">
        <f t="shared" si="5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"/>
        <v>5</v>
      </c>
      <c r="P3897">
        <f t="shared" si="4"/>
        <v>50</v>
      </c>
      <c r="Q3897" s="10" t="s">
        <v>8315</v>
      </c>
      <c r="R3897" t="s">
        <v>8316</v>
      </c>
      <c r="S3897" s="15">
        <f t="shared" si="5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"/>
        <v>11</v>
      </c>
      <c r="P3898">
        <f t="shared" si="4"/>
        <v>42.5</v>
      </c>
      <c r="Q3898" s="10" t="s">
        <v>8315</v>
      </c>
      <c r="R3898" t="s">
        <v>8316</v>
      </c>
      <c r="S3898" s="15">
        <f t="shared" si="5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"/>
        <v>18</v>
      </c>
      <c r="P3899">
        <f t="shared" si="4"/>
        <v>44</v>
      </c>
      <c r="Q3899" s="10" t="s">
        <v>8315</v>
      </c>
      <c r="R3899" t="s">
        <v>8316</v>
      </c>
      <c r="S3899" s="15">
        <f t="shared" si="5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"/>
        <v>33</v>
      </c>
      <c r="P3900">
        <f t="shared" si="4"/>
        <v>50.88</v>
      </c>
      <c r="Q3900" s="10" t="s">
        <v>8315</v>
      </c>
      <c r="R3900" t="s">
        <v>8316</v>
      </c>
      <c r="S3900" s="15">
        <f t="shared" si="5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"/>
        <v>1</v>
      </c>
      <c r="P3901">
        <f t="shared" si="4"/>
        <v>62.5</v>
      </c>
      <c r="Q3901" s="10" t="s">
        <v>8315</v>
      </c>
      <c r="R3901" t="s">
        <v>8316</v>
      </c>
      <c r="S3901" s="15">
        <f t="shared" si="5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"/>
        <v>5</v>
      </c>
      <c r="P3902">
        <f t="shared" si="4"/>
        <v>27</v>
      </c>
      <c r="Q3902" s="10" t="s">
        <v>8315</v>
      </c>
      <c r="R3902" t="s">
        <v>8316</v>
      </c>
      <c r="S3902" s="15">
        <f t="shared" si="5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"/>
        <v>1</v>
      </c>
      <c r="P3903">
        <f t="shared" si="4"/>
        <v>25</v>
      </c>
      <c r="Q3903" s="10" t="s">
        <v>8315</v>
      </c>
      <c r="R3903" t="s">
        <v>8316</v>
      </c>
      <c r="S3903" s="15">
        <f t="shared" si="5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"/>
        <v>49</v>
      </c>
      <c r="P3904">
        <f t="shared" si="4"/>
        <v>47.26</v>
      </c>
      <c r="Q3904" s="10" t="s">
        <v>8315</v>
      </c>
      <c r="R3904" t="s">
        <v>8316</v>
      </c>
      <c r="S3904" s="15">
        <f t="shared" si="5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"/>
        <v>0</v>
      </c>
      <c r="P3905">
        <f t="shared" si="4"/>
        <v>0</v>
      </c>
      <c r="Q3905" s="10" t="s">
        <v>8315</v>
      </c>
      <c r="R3905" t="s">
        <v>8316</v>
      </c>
      <c r="S3905" s="15">
        <f t="shared" si="5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7">ROUND(E3906/D3906*100,0)</f>
        <v>0</v>
      </c>
      <c r="P3906">
        <f t="shared" ref="P3906:P3969" si="8">IFERROR(ROUND(E3906/L3906,2),0)</f>
        <v>1.5</v>
      </c>
      <c r="Q3906" s="10" t="s">
        <v>8315</v>
      </c>
      <c r="R3906" t="s">
        <v>8316</v>
      </c>
      <c r="S3906" s="15">
        <f t="shared" si="5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7"/>
        <v>12</v>
      </c>
      <c r="P3907">
        <f t="shared" si="8"/>
        <v>24.71</v>
      </c>
      <c r="Q3907" s="10" t="s">
        <v>8315</v>
      </c>
      <c r="R3907" t="s">
        <v>8316</v>
      </c>
      <c r="S3907" s="15">
        <f t="shared" ref="S3907:S3970" si="9">(((I3907/60)/60)/24)+DATE(1970,1,1)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7"/>
        <v>67</v>
      </c>
      <c r="P3908">
        <f t="shared" si="8"/>
        <v>63.13</v>
      </c>
      <c r="Q3908" s="10" t="s">
        <v>8315</v>
      </c>
      <c r="R3908" t="s">
        <v>8316</v>
      </c>
      <c r="S3908" s="15">
        <f t="shared" si="9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7"/>
        <v>15</v>
      </c>
      <c r="P3909">
        <f t="shared" si="8"/>
        <v>38.25</v>
      </c>
      <c r="Q3909" s="10" t="s">
        <v>8315</v>
      </c>
      <c r="R3909" t="s">
        <v>8316</v>
      </c>
      <c r="S3909" s="15">
        <f t="shared" si="9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7"/>
        <v>9</v>
      </c>
      <c r="P3910">
        <f t="shared" si="8"/>
        <v>16.25</v>
      </c>
      <c r="Q3910" s="10" t="s">
        <v>8315</v>
      </c>
      <c r="R3910" t="s">
        <v>8316</v>
      </c>
      <c r="S3910" s="15">
        <f t="shared" si="9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7"/>
        <v>0</v>
      </c>
      <c r="P3911">
        <f t="shared" si="8"/>
        <v>33.75</v>
      </c>
      <c r="Q3911" s="10" t="s">
        <v>8315</v>
      </c>
      <c r="R3911" t="s">
        <v>8316</v>
      </c>
      <c r="S3911" s="15">
        <f t="shared" si="9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7"/>
        <v>3</v>
      </c>
      <c r="P3912">
        <f t="shared" si="8"/>
        <v>61.67</v>
      </c>
      <c r="Q3912" s="10" t="s">
        <v>8315</v>
      </c>
      <c r="R3912" t="s">
        <v>8316</v>
      </c>
      <c r="S3912" s="15">
        <f t="shared" si="9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7"/>
        <v>37</v>
      </c>
      <c r="P3913">
        <f t="shared" si="8"/>
        <v>83.14</v>
      </c>
      <c r="Q3913" s="10" t="s">
        <v>8315</v>
      </c>
      <c r="R3913" t="s">
        <v>8316</v>
      </c>
      <c r="S3913" s="15">
        <f t="shared" si="9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7"/>
        <v>0</v>
      </c>
      <c r="P3914">
        <f t="shared" si="8"/>
        <v>1</v>
      </c>
      <c r="Q3914" s="10" t="s">
        <v>8315</v>
      </c>
      <c r="R3914" t="s">
        <v>8316</v>
      </c>
      <c r="S3914" s="15">
        <f t="shared" si="9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7"/>
        <v>10</v>
      </c>
      <c r="P3915">
        <f t="shared" si="8"/>
        <v>142.86000000000001</v>
      </c>
      <c r="Q3915" s="10" t="s">
        <v>8315</v>
      </c>
      <c r="R3915" t="s">
        <v>8316</v>
      </c>
      <c r="S3915" s="15">
        <f t="shared" si="9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7"/>
        <v>36</v>
      </c>
      <c r="P3916">
        <f t="shared" si="8"/>
        <v>33.67</v>
      </c>
      <c r="Q3916" s="10" t="s">
        <v>8315</v>
      </c>
      <c r="R3916" t="s">
        <v>8316</v>
      </c>
      <c r="S3916" s="15">
        <f t="shared" si="9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7"/>
        <v>0</v>
      </c>
      <c r="P3917">
        <f t="shared" si="8"/>
        <v>5</v>
      </c>
      <c r="Q3917" s="10" t="s">
        <v>8315</v>
      </c>
      <c r="R3917" t="s">
        <v>8316</v>
      </c>
      <c r="S3917" s="15">
        <f t="shared" si="9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7"/>
        <v>0</v>
      </c>
      <c r="P3918">
        <f t="shared" si="8"/>
        <v>0</v>
      </c>
      <c r="Q3918" s="10" t="s">
        <v>8315</v>
      </c>
      <c r="R3918" t="s">
        <v>8316</v>
      </c>
      <c r="S3918" s="15">
        <f t="shared" si="9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7"/>
        <v>0</v>
      </c>
      <c r="P3919">
        <f t="shared" si="8"/>
        <v>10</v>
      </c>
      <c r="Q3919" s="10" t="s">
        <v>8315</v>
      </c>
      <c r="R3919" t="s">
        <v>8316</v>
      </c>
      <c r="S3919" s="15">
        <f t="shared" si="9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7"/>
        <v>0</v>
      </c>
      <c r="P3920">
        <f t="shared" si="8"/>
        <v>40</v>
      </c>
      <c r="Q3920" s="10" t="s">
        <v>8315</v>
      </c>
      <c r="R3920" t="s">
        <v>8316</v>
      </c>
      <c r="S3920" s="15">
        <f t="shared" si="9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7"/>
        <v>2</v>
      </c>
      <c r="P3921">
        <f t="shared" si="8"/>
        <v>30</v>
      </c>
      <c r="Q3921" s="10" t="s">
        <v>8315</v>
      </c>
      <c r="R3921" t="s">
        <v>8316</v>
      </c>
      <c r="S3921" s="15">
        <f t="shared" si="9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7"/>
        <v>5</v>
      </c>
      <c r="P3922">
        <f t="shared" si="8"/>
        <v>45</v>
      </c>
      <c r="Q3922" s="10" t="s">
        <v>8315</v>
      </c>
      <c r="R3922" t="s">
        <v>8316</v>
      </c>
      <c r="S3922" s="15">
        <f t="shared" si="9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7"/>
        <v>0</v>
      </c>
      <c r="P3923">
        <f t="shared" si="8"/>
        <v>0</v>
      </c>
      <c r="Q3923" s="10" t="s">
        <v>8315</v>
      </c>
      <c r="R3923" t="s">
        <v>8316</v>
      </c>
      <c r="S3923" s="15">
        <f t="shared" si="9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7"/>
        <v>8</v>
      </c>
      <c r="P3924">
        <f t="shared" si="8"/>
        <v>10.17</v>
      </c>
      <c r="Q3924" s="10" t="s">
        <v>8315</v>
      </c>
      <c r="R3924" t="s">
        <v>8316</v>
      </c>
      <c r="S3924" s="15">
        <f t="shared" si="9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7"/>
        <v>12</v>
      </c>
      <c r="P3925">
        <f t="shared" si="8"/>
        <v>81.41</v>
      </c>
      <c r="Q3925" s="10" t="s">
        <v>8315</v>
      </c>
      <c r="R3925" t="s">
        <v>8316</v>
      </c>
      <c r="S3925" s="15">
        <f t="shared" si="9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7"/>
        <v>15</v>
      </c>
      <c r="P3926">
        <f t="shared" si="8"/>
        <v>57.25</v>
      </c>
      <c r="Q3926" s="10" t="s">
        <v>8315</v>
      </c>
      <c r="R3926" t="s">
        <v>8316</v>
      </c>
      <c r="S3926" s="15">
        <f t="shared" si="9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7"/>
        <v>10</v>
      </c>
      <c r="P3927">
        <f t="shared" si="8"/>
        <v>5</v>
      </c>
      <c r="Q3927" s="10" t="s">
        <v>8315</v>
      </c>
      <c r="R3927" t="s">
        <v>8316</v>
      </c>
      <c r="S3927" s="15">
        <f t="shared" si="9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7"/>
        <v>0</v>
      </c>
      <c r="P3928">
        <f t="shared" si="8"/>
        <v>15</v>
      </c>
      <c r="Q3928" s="10" t="s">
        <v>8315</v>
      </c>
      <c r="R3928" t="s">
        <v>8316</v>
      </c>
      <c r="S3928" s="15">
        <f t="shared" si="9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7"/>
        <v>1</v>
      </c>
      <c r="P3929">
        <f t="shared" si="8"/>
        <v>12.5</v>
      </c>
      <c r="Q3929" s="10" t="s">
        <v>8315</v>
      </c>
      <c r="R3929" t="s">
        <v>8316</v>
      </c>
      <c r="S3929" s="15">
        <f t="shared" si="9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7"/>
        <v>13</v>
      </c>
      <c r="P3930">
        <f t="shared" si="8"/>
        <v>93</v>
      </c>
      <c r="Q3930" s="10" t="s">
        <v>8315</v>
      </c>
      <c r="R3930" t="s">
        <v>8316</v>
      </c>
      <c r="S3930" s="15">
        <f t="shared" si="9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7"/>
        <v>2</v>
      </c>
      <c r="P3931">
        <f t="shared" si="8"/>
        <v>32.36</v>
      </c>
      <c r="Q3931" s="10" t="s">
        <v>8315</v>
      </c>
      <c r="R3931" t="s">
        <v>8316</v>
      </c>
      <c r="S3931" s="15">
        <f t="shared" si="9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7"/>
        <v>0</v>
      </c>
      <c r="P3932">
        <f t="shared" si="8"/>
        <v>0</v>
      </c>
      <c r="Q3932" s="10" t="s">
        <v>8315</v>
      </c>
      <c r="R3932" t="s">
        <v>8316</v>
      </c>
      <c r="S3932" s="15">
        <f t="shared" si="9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7"/>
        <v>0</v>
      </c>
      <c r="P3933">
        <f t="shared" si="8"/>
        <v>0</v>
      </c>
      <c r="Q3933" s="10" t="s">
        <v>8315</v>
      </c>
      <c r="R3933" t="s">
        <v>8316</v>
      </c>
      <c r="S3933" s="15">
        <f t="shared" si="9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7"/>
        <v>0</v>
      </c>
      <c r="P3934">
        <f t="shared" si="8"/>
        <v>1</v>
      </c>
      <c r="Q3934" s="10" t="s">
        <v>8315</v>
      </c>
      <c r="R3934" t="s">
        <v>8316</v>
      </c>
      <c r="S3934" s="15">
        <f t="shared" si="9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7"/>
        <v>16</v>
      </c>
      <c r="P3935">
        <f t="shared" si="8"/>
        <v>91.83</v>
      </c>
      <c r="Q3935" s="10" t="s">
        <v>8315</v>
      </c>
      <c r="R3935" t="s">
        <v>8316</v>
      </c>
      <c r="S3935" s="15">
        <f t="shared" si="9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7"/>
        <v>11</v>
      </c>
      <c r="P3936">
        <f t="shared" si="8"/>
        <v>45.83</v>
      </c>
      <c r="Q3936" s="10" t="s">
        <v>8315</v>
      </c>
      <c r="R3936" t="s">
        <v>8316</v>
      </c>
      <c r="S3936" s="15">
        <f t="shared" si="9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7"/>
        <v>44</v>
      </c>
      <c r="P3937">
        <f t="shared" si="8"/>
        <v>57.17</v>
      </c>
      <c r="Q3937" s="10" t="s">
        <v>8315</v>
      </c>
      <c r="R3937" t="s">
        <v>8316</v>
      </c>
      <c r="S3937" s="15">
        <f t="shared" si="9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7"/>
        <v>0</v>
      </c>
      <c r="P3938">
        <f t="shared" si="8"/>
        <v>0</v>
      </c>
      <c r="Q3938" s="10" t="s">
        <v>8315</v>
      </c>
      <c r="R3938" t="s">
        <v>8316</v>
      </c>
      <c r="S3938" s="15">
        <f t="shared" si="9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7"/>
        <v>86</v>
      </c>
      <c r="P3939">
        <f t="shared" si="8"/>
        <v>248.5</v>
      </c>
      <c r="Q3939" s="10" t="s">
        <v>8315</v>
      </c>
      <c r="R3939" t="s">
        <v>8316</v>
      </c>
      <c r="S3939" s="15">
        <f t="shared" si="9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7"/>
        <v>12</v>
      </c>
      <c r="P3940">
        <f t="shared" si="8"/>
        <v>79.400000000000006</v>
      </c>
      <c r="Q3940" s="10" t="s">
        <v>8315</v>
      </c>
      <c r="R3940" t="s">
        <v>8316</v>
      </c>
      <c r="S3940" s="15">
        <f t="shared" si="9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7"/>
        <v>0</v>
      </c>
      <c r="P3941">
        <f t="shared" si="8"/>
        <v>5</v>
      </c>
      <c r="Q3941" s="10" t="s">
        <v>8315</v>
      </c>
      <c r="R3941" t="s">
        <v>8316</v>
      </c>
      <c r="S3941" s="15">
        <f t="shared" si="9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7"/>
        <v>0</v>
      </c>
      <c r="P3942">
        <f t="shared" si="8"/>
        <v>5.5</v>
      </c>
      <c r="Q3942" s="10" t="s">
        <v>8315</v>
      </c>
      <c r="R3942" t="s">
        <v>8316</v>
      </c>
      <c r="S3942" s="15">
        <f t="shared" si="9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7"/>
        <v>1</v>
      </c>
      <c r="P3943">
        <f t="shared" si="8"/>
        <v>25</v>
      </c>
      <c r="Q3943" s="10" t="s">
        <v>8315</v>
      </c>
      <c r="R3943" t="s">
        <v>8316</v>
      </c>
      <c r="S3943" s="15">
        <f t="shared" si="9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7"/>
        <v>0</v>
      </c>
      <c r="P3944">
        <f t="shared" si="8"/>
        <v>0</v>
      </c>
      <c r="Q3944" s="10" t="s">
        <v>8315</v>
      </c>
      <c r="R3944" t="s">
        <v>8316</v>
      </c>
      <c r="S3944" s="15">
        <f t="shared" si="9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7"/>
        <v>36</v>
      </c>
      <c r="P3945">
        <f t="shared" si="8"/>
        <v>137.08000000000001</v>
      </c>
      <c r="Q3945" s="10" t="s">
        <v>8315</v>
      </c>
      <c r="R3945" t="s">
        <v>8316</v>
      </c>
      <c r="S3945" s="15">
        <f t="shared" si="9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7"/>
        <v>0</v>
      </c>
      <c r="P3946">
        <f t="shared" si="8"/>
        <v>0</v>
      </c>
      <c r="Q3946" s="10" t="s">
        <v>8315</v>
      </c>
      <c r="R3946" t="s">
        <v>8316</v>
      </c>
      <c r="S3946" s="15">
        <f t="shared" si="9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7"/>
        <v>0</v>
      </c>
      <c r="P3947">
        <f t="shared" si="8"/>
        <v>5</v>
      </c>
      <c r="Q3947" s="10" t="s">
        <v>8315</v>
      </c>
      <c r="R3947" t="s">
        <v>8316</v>
      </c>
      <c r="S3947" s="15">
        <f t="shared" si="9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7"/>
        <v>3</v>
      </c>
      <c r="P3948">
        <f t="shared" si="8"/>
        <v>39</v>
      </c>
      <c r="Q3948" s="10" t="s">
        <v>8315</v>
      </c>
      <c r="R3948" t="s">
        <v>8316</v>
      </c>
      <c r="S3948" s="15">
        <f t="shared" si="9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7"/>
        <v>3</v>
      </c>
      <c r="P3949">
        <f t="shared" si="8"/>
        <v>50.5</v>
      </c>
      <c r="Q3949" s="10" t="s">
        <v>8315</v>
      </c>
      <c r="R3949" t="s">
        <v>8316</v>
      </c>
      <c r="S3949" s="15">
        <f t="shared" si="9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7"/>
        <v>0</v>
      </c>
      <c r="P3950">
        <f t="shared" si="8"/>
        <v>0</v>
      </c>
      <c r="Q3950" s="10" t="s">
        <v>8315</v>
      </c>
      <c r="R3950" t="s">
        <v>8316</v>
      </c>
      <c r="S3950" s="15">
        <f t="shared" si="9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7"/>
        <v>16</v>
      </c>
      <c r="P3951">
        <f t="shared" si="8"/>
        <v>49.28</v>
      </c>
      <c r="Q3951" s="10" t="s">
        <v>8315</v>
      </c>
      <c r="R3951" t="s">
        <v>8316</v>
      </c>
      <c r="S3951" s="15">
        <f t="shared" si="9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7"/>
        <v>1</v>
      </c>
      <c r="P3952">
        <f t="shared" si="8"/>
        <v>25</v>
      </c>
      <c r="Q3952" s="10" t="s">
        <v>8315</v>
      </c>
      <c r="R3952" t="s">
        <v>8316</v>
      </c>
      <c r="S3952" s="15">
        <f t="shared" si="9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7"/>
        <v>0</v>
      </c>
      <c r="P3953">
        <f t="shared" si="8"/>
        <v>1</v>
      </c>
      <c r="Q3953" s="10" t="s">
        <v>8315</v>
      </c>
      <c r="R3953" t="s">
        <v>8316</v>
      </c>
      <c r="S3953" s="15">
        <f t="shared" si="9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7"/>
        <v>0</v>
      </c>
      <c r="P3954">
        <f t="shared" si="8"/>
        <v>25</v>
      </c>
      <c r="Q3954" s="10" t="s">
        <v>8315</v>
      </c>
      <c r="R3954" t="s">
        <v>8316</v>
      </c>
      <c r="S3954" s="15">
        <f t="shared" si="9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7"/>
        <v>0</v>
      </c>
      <c r="P3955">
        <f t="shared" si="8"/>
        <v>0</v>
      </c>
      <c r="Q3955" s="10" t="s">
        <v>8315</v>
      </c>
      <c r="R3955" t="s">
        <v>8316</v>
      </c>
      <c r="S3955" s="15">
        <f t="shared" si="9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7"/>
        <v>0</v>
      </c>
      <c r="P3956">
        <f t="shared" si="8"/>
        <v>0</v>
      </c>
      <c r="Q3956" s="10" t="s">
        <v>8315</v>
      </c>
      <c r="R3956" t="s">
        <v>8316</v>
      </c>
      <c r="S3956" s="15">
        <f t="shared" si="9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7"/>
        <v>24</v>
      </c>
      <c r="P3957">
        <f t="shared" si="8"/>
        <v>53.13</v>
      </c>
      <c r="Q3957" s="10" t="s">
        <v>8315</v>
      </c>
      <c r="R3957" t="s">
        <v>8316</v>
      </c>
      <c r="S3957" s="15">
        <f t="shared" si="9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7"/>
        <v>0</v>
      </c>
      <c r="P3958">
        <f t="shared" si="8"/>
        <v>0</v>
      </c>
      <c r="Q3958" s="10" t="s">
        <v>8315</v>
      </c>
      <c r="R3958" t="s">
        <v>8316</v>
      </c>
      <c r="S3958" s="15">
        <f t="shared" si="9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7"/>
        <v>0</v>
      </c>
      <c r="P3959">
        <f t="shared" si="8"/>
        <v>7</v>
      </c>
      <c r="Q3959" s="10" t="s">
        <v>8315</v>
      </c>
      <c r="R3959" t="s">
        <v>8316</v>
      </c>
      <c r="S3959" s="15">
        <f t="shared" si="9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7"/>
        <v>32</v>
      </c>
      <c r="P3960">
        <f t="shared" si="8"/>
        <v>40.06</v>
      </c>
      <c r="Q3960" s="10" t="s">
        <v>8315</v>
      </c>
      <c r="R3960" t="s">
        <v>8316</v>
      </c>
      <c r="S3960" s="15">
        <f t="shared" si="9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7"/>
        <v>24</v>
      </c>
      <c r="P3961">
        <f t="shared" si="8"/>
        <v>24.33</v>
      </c>
      <c r="Q3961" s="10" t="s">
        <v>8315</v>
      </c>
      <c r="R3961" t="s">
        <v>8316</v>
      </c>
      <c r="S3961" s="15">
        <f t="shared" si="9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7"/>
        <v>2</v>
      </c>
      <c r="P3962">
        <f t="shared" si="8"/>
        <v>11.25</v>
      </c>
      <c r="Q3962" s="10" t="s">
        <v>8315</v>
      </c>
      <c r="R3962" t="s">
        <v>8316</v>
      </c>
      <c r="S3962" s="15">
        <f t="shared" si="9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7"/>
        <v>0</v>
      </c>
      <c r="P3963">
        <f t="shared" si="8"/>
        <v>10.5</v>
      </c>
      <c r="Q3963" s="10" t="s">
        <v>8315</v>
      </c>
      <c r="R3963" t="s">
        <v>8316</v>
      </c>
      <c r="S3963" s="15">
        <f t="shared" si="9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7"/>
        <v>3</v>
      </c>
      <c r="P3964">
        <f t="shared" si="8"/>
        <v>15</v>
      </c>
      <c r="Q3964" s="10" t="s">
        <v>8315</v>
      </c>
      <c r="R3964" t="s">
        <v>8316</v>
      </c>
      <c r="S3964" s="15">
        <f t="shared" si="9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7"/>
        <v>0</v>
      </c>
      <c r="P3965">
        <f t="shared" si="8"/>
        <v>0</v>
      </c>
      <c r="Q3965" s="10" t="s">
        <v>8315</v>
      </c>
      <c r="R3965" t="s">
        <v>8316</v>
      </c>
      <c r="S3965" s="15">
        <f t="shared" si="9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7"/>
        <v>6</v>
      </c>
      <c r="P3966">
        <f t="shared" si="8"/>
        <v>42</v>
      </c>
      <c r="Q3966" s="10" t="s">
        <v>8315</v>
      </c>
      <c r="R3966" t="s">
        <v>8316</v>
      </c>
      <c r="S3966" s="15">
        <f t="shared" si="9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7"/>
        <v>14</v>
      </c>
      <c r="P3967">
        <f t="shared" si="8"/>
        <v>71.25</v>
      </c>
      <c r="Q3967" s="10" t="s">
        <v>8315</v>
      </c>
      <c r="R3967" t="s">
        <v>8316</v>
      </c>
      <c r="S3967" s="15">
        <f t="shared" si="9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7"/>
        <v>1</v>
      </c>
      <c r="P3968">
        <f t="shared" si="8"/>
        <v>22.5</v>
      </c>
      <c r="Q3968" s="10" t="s">
        <v>8315</v>
      </c>
      <c r="R3968" t="s">
        <v>8316</v>
      </c>
      <c r="S3968" s="15">
        <f t="shared" si="9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7"/>
        <v>24</v>
      </c>
      <c r="P3969">
        <f t="shared" si="8"/>
        <v>41</v>
      </c>
      <c r="Q3969" s="10" t="s">
        <v>8315</v>
      </c>
      <c r="R3969" t="s">
        <v>8316</v>
      </c>
      <c r="S3969" s="15">
        <f t="shared" si="9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0">ROUND(E3970/D3970*100,0)</f>
        <v>11</v>
      </c>
      <c r="P3970">
        <f t="shared" ref="P3970:P4033" si="11">IFERROR(ROUND(E3970/L3970,2),0)</f>
        <v>47.91</v>
      </c>
      <c r="Q3970" s="10" t="s">
        <v>8315</v>
      </c>
      <c r="R3970" t="s">
        <v>8316</v>
      </c>
      <c r="S3970" s="15">
        <f t="shared" si="9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0"/>
        <v>7</v>
      </c>
      <c r="P3971">
        <f t="shared" si="11"/>
        <v>35.17</v>
      </c>
      <c r="Q3971" s="10" t="s">
        <v>8315</v>
      </c>
      <c r="R3971" t="s">
        <v>8316</v>
      </c>
      <c r="S3971" s="15">
        <f t="shared" ref="S3971:S4034" si="12">(((I3971/60)/60)/24)+DATE(1970,1,1)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0"/>
        <v>0</v>
      </c>
      <c r="P3972">
        <f t="shared" si="11"/>
        <v>5.5</v>
      </c>
      <c r="Q3972" s="10" t="s">
        <v>8315</v>
      </c>
      <c r="R3972" t="s">
        <v>8316</v>
      </c>
      <c r="S3972" s="15">
        <f t="shared" si="12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0"/>
        <v>1</v>
      </c>
      <c r="P3973">
        <f t="shared" si="11"/>
        <v>22.67</v>
      </c>
      <c r="Q3973" s="10" t="s">
        <v>8315</v>
      </c>
      <c r="R3973" t="s">
        <v>8316</v>
      </c>
      <c r="S3973" s="15">
        <f t="shared" si="12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0"/>
        <v>21</v>
      </c>
      <c r="P3974">
        <f t="shared" si="11"/>
        <v>26.38</v>
      </c>
      <c r="Q3974" s="10" t="s">
        <v>8315</v>
      </c>
      <c r="R3974" t="s">
        <v>8316</v>
      </c>
      <c r="S3974" s="15">
        <f t="shared" si="12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0"/>
        <v>78</v>
      </c>
      <c r="P3975">
        <f t="shared" si="11"/>
        <v>105.54</v>
      </c>
      <c r="Q3975" s="10" t="s">
        <v>8315</v>
      </c>
      <c r="R3975" t="s">
        <v>8316</v>
      </c>
      <c r="S3975" s="15">
        <f t="shared" si="12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0"/>
        <v>32</v>
      </c>
      <c r="P3976">
        <f t="shared" si="11"/>
        <v>29.09</v>
      </c>
      <c r="Q3976" s="10" t="s">
        <v>8315</v>
      </c>
      <c r="R3976" t="s">
        <v>8316</v>
      </c>
      <c r="S3976" s="15">
        <f t="shared" si="12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0"/>
        <v>0</v>
      </c>
      <c r="P3977">
        <f t="shared" si="11"/>
        <v>0</v>
      </c>
      <c r="Q3977" s="10" t="s">
        <v>8315</v>
      </c>
      <c r="R3977" t="s">
        <v>8316</v>
      </c>
      <c r="S3977" s="15">
        <f t="shared" si="12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0"/>
        <v>48</v>
      </c>
      <c r="P3978">
        <f t="shared" si="11"/>
        <v>62</v>
      </c>
      <c r="Q3978" s="10" t="s">
        <v>8315</v>
      </c>
      <c r="R3978" t="s">
        <v>8316</v>
      </c>
      <c r="S3978" s="15">
        <f t="shared" si="12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0"/>
        <v>1</v>
      </c>
      <c r="P3979">
        <f t="shared" si="11"/>
        <v>217.5</v>
      </c>
      <c r="Q3979" s="10" t="s">
        <v>8315</v>
      </c>
      <c r="R3979" t="s">
        <v>8316</v>
      </c>
      <c r="S3979" s="15">
        <f t="shared" si="12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0"/>
        <v>11</v>
      </c>
      <c r="P3980">
        <f t="shared" si="11"/>
        <v>26.75</v>
      </c>
      <c r="Q3980" s="10" t="s">
        <v>8315</v>
      </c>
      <c r="R3980" t="s">
        <v>8316</v>
      </c>
      <c r="S3980" s="15">
        <f t="shared" si="12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0"/>
        <v>2</v>
      </c>
      <c r="P3981">
        <f t="shared" si="11"/>
        <v>18.329999999999998</v>
      </c>
      <c r="Q3981" s="10" t="s">
        <v>8315</v>
      </c>
      <c r="R3981" t="s">
        <v>8316</v>
      </c>
      <c r="S3981" s="15">
        <f t="shared" si="12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0"/>
        <v>18</v>
      </c>
      <c r="P3982">
        <f t="shared" si="11"/>
        <v>64.290000000000006</v>
      </c>
      <c r="Q3982" s="10" t="s">
        <v>8315</v>
      </c>
      <c r="R3982" t="s">
        <v>8316</v>
      </c>
      <c r="S3982" s="15">
        <f t="shared" si="12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0"/>
        <v>4</v>
      </c>
      <c r="P3983">
        <f t="shared" si="11"/>
        <v>175</v>
      </c>
      <c r="Q3983" s="10" t="s">
        <v>8315</v>
      </c>
      <c r="R3983" t="s">
        <v>8316</v>
      </c>
      <c r="S3983" s="15">
        <f t="shared" si="12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0"/>
        <v>20</v>
      </c>
      <c r="P3984">
        <f t="shared" si="11"/>
        <v>34</v>
      </c>
      <c r="Q3984" s="10" t="s">
        <v>8315</v>
      </c>
      <c r="R3984" t="s">
        <v>8316</v>
      </c>
      <c r="S3984" s="15">
        <f t="shared" si="12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0"/>
        <v>35</v>
      </c>
      <c r="P3985">
        <f t="shared" si="11"/>
        <v>84.28</v>
      </c>
      <c r="Q3985" s="10" t="s">
        <v>8315</v>
      </c>
      <c r="R3985" t="s">
        <v>8316</v>
      </c>
      <c r="S3985" s="15">
        <f t="shared" si="12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0"/>
        <v>6</v>
      </c>
      <c r="P3986">
        <f t="shared" si="11"/>
        <v>9.5</v>
      </c>
      <c r="Q3986" s="10" t="s">
        <v>8315</v>
      </c>
      <c r="R3986" t="s">
        <v>8316</v>
      </c>
      <c r="S3986" s="15">
        <f t="shared" si="12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0"/>
        <v>32</v>
      </c>
      <c r="P3987">
        <f t="shared" si="11"/>
        <v>33.74</v>
      </c>
      <c r="Q3987" s="10" t="s">
        <v>8315</v>
      </c>
      <c r="R3987" t="s">
        <v>8316</v>
      </c>
      <c r="S3987" s="15">
        <f t="shared" si="12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0"/>
        <v>10</v>
      </c>
      <c r="P3988">
        <f t="shared" si="11"/>
        <v>37.54</v>
      </c>
      <c r="Q3988" s="10" t="s">
        <v>8315</v>
      </c>
      <c r="R3988" t="s">
        <v>8316</v>
      </c>
      <c r="S3988" s="15">
        <f t="shared" si="12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0"/>
        <v>38</v>
      </c>
      <c r="P3989">
        <f t="shared" si="11"/>
        <v>11.62</v>
      </c>
      <c r="Q3989" s="10" t="s">
        <v>8315</v>
      </c>
      <c r="R3989" t="s">
        <v>8316</v>
      </c>
      <c r="S3989" s="15">
        <f t="shared" si="12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0"/>
        <v>2</v>
      </c>
      <c r="P3990">
        <f t="shared" si="11"/>
        <v>8</v>
      </c>
      <c r="Q3990" s="10" t="s">
        <v>8315</v>
      </c>
      <c r="R3990" t="s">
        <v>8316</v>
      </c>
      <c r="S3990" s="15">
        <f t="shared" si="12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0"/>
        <v>0</v>
      </c>
      <c r="P3991">
        <f t="shared" si="11"/>
        <v>0</v>
      </c>
      <c r="Q3991" s="10" t="s">
        <v>8315</v>
      </c>
      <c r="R3991" t="s">
        <v>8316</v>
      </c>
      <c r="S3991" s="15">
        <f t="shared" si="12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0"/>
        <v>4</v>
      </c>
      <c r="P3992">
        <f t="shared" si="11"/>
        <v>23</v>
      </c>
      <c r="Q3992" s="10" t="s">
        <v>8315</v>
      </c>
      <c r="R3992" t="s">
        <v>8316</v>
      </c>
      <c r="S3992" s="15">
        <f t="shared" si="12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0"/>
        <v>20</v>
      </c>
      <c r="P3993">
        <f t="shared" si="11"/>
        <v>100</v>
      </c>
      <c r="Q3993" s="10" t="s">
        <v>8315</v>
      </c>
      <c r="R3993" t="s">
        <v>8316</v>
      </c>
      <c r="S3993" s="15">
        <f t="shared" si="12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0"/>
        <v>5</v>
      </c>
      <c r="P3994">
        <f t="shared" si="11"/>
        <v>60.11</v>
      </c>
      <c r="Q3994" s="10" t="s">
        <v>8315</v>
      </c>
      <c r="R3994" t="s">
        <v>8316</v>
      </c>
      <c r="S3994" s="15">
        <f t="shared" si="12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0"/>
        <v>0</v>
      </c>
      <c r="P3995">
        <f t="shared" si="11"/>
        <v>3</v>
      </c>
      <c r="Q3995" s="10" t="s">
        <v>8315</v>
      </c>
      <c r="R3995" t="s">
        <v>8316</v>
      </c>
      <c r="S3995" s="15">
        <f t="shared" si="12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0"/>
        <v>0</v>
      </c>
      <c r="P3996">
        <f t="shared" si="11"/>
        <v>5</v>
      </c>
      <c r="Q3996" s="10" t="s">
        <v>8315</v>
      </c>
      <c r="R3996" t="s">
        <v>8316</v>
      </c>
      <c r="S3996" s="15">
        <f t="shared" si="12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0"/>
        <v>35</v>
      </c>
      <c r="P3997">
        <f t="shared" si="11"/>
        <v>17.5</v>
      </c>
      <c r="Q3997" s="10" t="s">
        <v>8315</v>
      </c>
      <c r="R3997" t="s">
        <v>8316</v>
      </c>
      <c r="S3997" s="15">
        <f t="shared" si="12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0"/>
        <v>17</v>
      </c>
      <c r="P3998">
        <f t="shared" si="11"/>
        <v>29.24</v>
      </c>
      <c r="Q3998" s="10" t="s">
        <v>8315</v>
      </c>
      <c r="R3998" t="s">
        <v>8316</v>
      </c>
      <c r="S3998" s="15">
        <f t="shared" si="12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0"/>
        <v>0</v>
      </c>
      <c r="P3999">
        <f t="shared" si="11"/>
        <v>0</v>
      </c>
      <c r="Q3999" s="10" t="s">
        <v>8315</v>
      </c>
      <c r="R3999" t="s">
        <v>8316</v>
      </c>
      <c r="S3999" s="15">
        <f t="shared" si="12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0"/>
        <v>57</v>
      </c>
      <c r="P4000">
        <f t="shared" si="11"/>
        <v>59.58</v>
      </c>
      <c r="Q4000" s="10" t="s">
        <v>8315</v>
      </c>
      <c r="R4000" t="s">
        <v>8316</v>
      </c>
      <c r="S4000" s="15">
        <f t="shared" si="12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0"/>
        <v>17</v>
      </c>
      <c r="P4001">
        <f t="shared" si="11"/>
        <v>82.57</v>
      </c>
      <c r="Q4001" s="10" t="s">
        <v>8315</v>
      </c>
      <c r="R4001" t="s">
        <v>8316</v>
      </c>
      <c r="S4001" s="15">
        <f t="shared" si="12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0"/>
        <v>0</v>
      </c>
      <c r="P4002">
        <f t="shared" si="11"/>
        <v>10</v>
      </c>
      <c r="Q4002" s="10" t="s">
        <v>8315</v>
      </c>
      <c r="R4002" t="s">
        <v>8316</v>
      </c>
      <c r="S4002" s="15">
        <f t="shared" si="12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0"/>
        <v>38</v>
      </c>
      <c r="P4003">
        <f t="shared" si="11"/>
        <v>32.36</v>
      </c>
      <c r="Q4003" s="10" t="s">
        <v>8315</v>
      </c>
      <c r="R4003" t="s">
        <v>8316</v>
      </c>
      <c r="S4003" s="15">
        <f t="shared" si="12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0"/>
        <v>2</v>
      </c>
      <c r="P4004">
        <f t="shared" si="11"/>
        <v>5.75</v>
      </c>
      <c r="Q4004" s="10" t="s">
        <v>8315</v>
      </c>
      <c r="R4004" t="s">
        <v>8316</v>
      </c>
      <c r="S4004" s="15">
        <f t="shared" si="12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0"/>
        <v>10</v>
      </c>
      <c r="P4005">
        <f t="shared" si="11"/>
        <v>100.5</v>
      </c>
      <c r="Q4005" s="10" t="s">
        <v>8315</v>
      </c>
      <c r="R4005" t="s">
        <v>8316</v>
      </c>
      <c r="S4005" s="15">
        <f t="shared" si="12"/>
        <v>42050.587349537032</v>
      </c>
    </row>
    <row r="4006" spans="1:19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0"/>
        <v>0</v>
      </c>
      <c r="P4006">
        <f t="shared" si="11"/>
        <v>1</v>
      </c>
      <c r="Q4006" s="10" t="s">
        <v>8315</v>
      </c>
      <c r="R4006" t="s">
        <v>8316</v>
      </c>
      <c r="S4006" s="15">
        <f t="shared" si="12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0"/>
        <v>1</v>
      </c>
      <c r="P4007">
        <f t="shared" si="11"/>
        <v>20</v>
      </c>
      <c r="Q4007" s="10" t="s">
        <v>8315</v>
      </c>
      <c r="R4007" t="s">
        <v>8316</v>
      </c>
      <c r="S4007" s="15">
        <f t="shared" si="12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0"/>
        <v>0</v>
      </c>
      <c r="P4008">
        <f t="shared" si="11"/>
        <v>2</v>
      </c>
      <c r="Q4008" s="10" t="s">
        <v>8315</v>
      </c>
      <c r="R4008" t="s">
        <v>8316</v>
      </c>
      <c r="S4008" s="15">
        <f t="shared" si="12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0"/>
        <v>0</v>
      </c>
      <c r="P4009">
        <f t="shared" si="11"/>
        <v>5</v>
      </c>
      <c r="Q4009" s="10" t="s">
        <v>8315</v>
      </c>
      <c r="R4009" t="s">
        <v>8316</v>
      </c>
      <c r="S4009" s="15">
        <f t="shared" si="12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0"/>
        <v>6</v>
      </c>
      <c r="P4010">
        <f t="shared" si="11"/>
        <v>15</v>
      </c>
      <c r="Q4010" s="10" t="s">
        <v>8315</v>
      </c>
      <c r="R4010" t="s">
        <v>8316</v>
      </c>
      <c r="S4010" s="15">
        <f t="shared" si="12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0"/>
        <v>4</v>
      </c>
      <c r="P4011">
        <f t="shared" si="11"/>
        <v>25</v>
      </c>
      <c r="Q4011" s="10" t="s">
        <v>8315</v>
      </c>
      <c r="R4011" t="s">
        <v>8316</v>
      </c>
      <c r="S4011" s="15">
        <f t="shared" si="12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0"/>
        <v>24</v>
      </c>
      <c r="P4012">
        <f t="shared" si="11"/>
        <v>45.84</v>
      </c>
      <c r="Q4012" s="10" t="s">
        <v>8315</v>
      </c>
      <c r="R4012" t="s">
        <v>8316</v>
      </c>
      <c r="S4012" s="15">
        <f t="shared" si="12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0"/>
        <v>8</v>
      </c>
      <c r="P4013">
        <f t="shared" si="11"/>
        <v>4.75</v>
      </c>
      <c r="Q4013" s="10" t="s">
        <v>8315</v>
      </c>
      <c r="R4013" t="s">
        <v>8316</v>
      </c>
      <c r="S4013" s="15">
        <f t="shared" si="12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0"/>
        <v>0</v>
      </c>
      <c r="P4014">
        <f t="shared" si="11"/>
        <v>0</v>
      </c>
      <c r="Q4014" s="10" t="s">
        <v>8315</v>
      </c>
      <c r="R4014" t="s">
        <v>8316</v>
      </c>
      <c r="S4014" s="15">
        <f t="shared" si="12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0"/>
        <v>1</v>
      </c>
      <c r="P4015">
        <f t="shared" si="11"/>
        <v>13</v>
      </c>
      <c r="Q4015" s="10" t="s">
        <v>8315</v>
      </c>
      <c r="R4015" t="s">
        <v>8316</v>
      </c>
      <c r="S4015" s="15">
        <f t="shared" si="12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0"/>
        <v>0</v>
      </c>
      <c r="P4016">
        <f t="shared" si="11"/>
        <v>0</v>
      </c>
      <c r="Q4016" s="10" t="s">
        <v>8315</v>
      </c>
      <c r="R4016" t="s">
        <v>8316</v>
      </c>
      <c r="S4016" s="15">
        <f t="shared" si="12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0"/>
        <v>0</v>
      </c>
      <c r="P4017">
        <f t="shared" si="11"/>
        <v>1</v>
      </c>
      <c r="Q4017" s="10" t="s">
        <v>8315</v>
      </c>
      <c r="R4017" t="s">
        <v>8316</v>
      </c>
      <c r="S4017" s="15">
        <f t="shared" si="12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0"/>
        <v>14</v>
      </c>
      <c r="P4018">
        <f t="shared" si="11"/>
        <v>10</v>
      </c>
      <c r="Q4018" s="10" t="s">
        <v>8315</v>
      </c>
      <c r="R4018" t="s">
        <v>8316</v>
      </c>
      <c r="S4018" s="15">
        <f t="shared" si="12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0"/>
        <v>1</v>
      </c>
      <c r="P4019">
        <f t="shared" si="11"/>
        <v>52.5</v>
      </c>
      <c r="Q4019" s="10" t="s">
        <v>8315</v>
      </c>
      <c r="R4019" t="s">
        <v>8316</v>
      </c>
      <c r="S4019" s="15">
        <f t="shared" si="12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0"/>
        <v>9</v>
      </c>
      <c r="P4020">
        <f t="shared" si="11"/>
        <v>32.5</v>
      </c>
      <c r="Q4020" s="10" t="s">
        <v>8315</v>
      </c>
      <c r="R4020" t="s">
        <v>8316</v>
      </c>
      <c r="S4020" s="15">
        <f t="shared" si="12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0"/>
        <v>1</v>
      </c>
      <c r="P4021">
        <f t="shared" si="11"/>
        <v>7.25</v>
      </c>
      <c r="Q4021" s="10" t="s">
        <v>8315</v>
      </c>
      <c r="R4021" t="s">
        <v>8316</v>
      </c>
      <c r="S4021" s="15">
        <f t="shared" si="12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0"/>
        <v>17</v>
      </c>
      <c r="P4022">
        <f t="shared" si="11"/>
        <v>33.33</v>
      </c>
      <c r="Q4022" s="10" t="s">
        <v>8315</v>
      </c>
      <c r="R4022" t="s">
        <v>8316</v>
      </c>
      <c r="S4022" s="15">
        <f t="shared" si="12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0"/>
        <v>1</v>
      </c>
      <c r="P4023">
        <f t="shared" si="11"/>
        <v>62.5</v>
      </c>
      <c r="Q4023" s="10" t="s">
        <v>8315</v>
      </c>
      <c r="R4023" t="s">
        <v>8316</v>
      </c>
      <c r="S4023" s="15">
        <f t="shared" si="12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0"/>
        <v>70</v>
      </c>
      <c r="P4024">
        <f t="shared" si="11"/>
        <v>63.56</v>
      </c>
      <c r="Q4024" s="10" t="s">
        <v>8315</v>
      </c>
      <c r="R4024" t="s">
        <v>8316</v>
      </c>
      <c r="S4024" s="15">
        <f t="shared" si="12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0"/>
        <v>0</v>
      </c>
      <c r="P4025">
        <f t="shared" si="11"/>
        <v>0</v>
      </c>
      <c r="Q4025" s="10" t="s">
        <v>8315</v>
      </c>
      <c r="R4025" t="s">
        <v>8316</v>
      </c>
      <c r="S4025" s="15">
        <f t="shared" si="12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0"/>
        <v>1</v>
      </c>
      <c r="P4026">
        <f t="shared" si="11"/>
        <v>10</v>
      </c>
      <c r="Q4026" s="10" t="s">
        <v>8315</v>
      </c>
      <c r="R4026" t="s">
        <v>8316</v>
      </c>
      <c r="S4026" s="15">
        <f t="shared" si="12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0"/>
        <v>5</v>
      </c>
      <c r="P4027">
        <f t="shared" si="11"/>
        <v>62.5</v>
      </c>
      <c r="Q4027" s="10" t="s">
        <v>8315</v>
      </c>
      <c r="R4027" t="s">
        <v>8316</v>
      </c>
      <c r="S4027" s="15">
        <f t="shared" si="12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0"/>
        <v>0</v>
      </c>
      <c r="P4028">
        <f t="shared" si="11"/>
        <v>0</v>
      </c>
      <c r="Q4028" s="10" t="s">
        <v>8315</v>
      </c>
      <c r="R4028" t="s">
        <v>8316</v>
      </c>
      <c r="S4028" s="15">
        <f t="shared" si="12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0"/>
        <v>7</v>
      </c>
      <c r="P4029">
        <f t="shared" si="11"/>
        <v>30.71</v>
      </c>
      <c r="Q4029" s="10" t="s">
        <v>8315</v>
      </c>
      <c r="R4029" t="s">
        <v>8316</v>
      </c>
      <c r="S4029" s="15">
        <f t="shared" si="12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0"/>
        <v>28</v>
      </c>
      <c r="P4030">
        <f t="shared" si="11"/>
        <v>51</v>
      </c>
      <c r="Q4030" s="10" t="s">
        <v>8315</v>
      </c>
      <c r="R4030" t="s">
        <v>8316</v>
      </c>
      <c r="S4030" s="15">
        <f t="shared" si="12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0"/>
        <v>0</v>
      </c>
      <c r="P4031">
        <f t="shared" si="11"/>
        <v>0</v>
      </c>
      <c r="Q4031" s="10" t="s">
        <v>8315</v>
      </c>
      <c r="R4031" t="s">
        <v>8316</v>
      </c>
      <c r="S4031" s="15">
        <f t="shared" si="12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0"/>
        <v>16</v>
      </c>
      <c r="P4032">
        <f t="shared" si="11"/>
        <v>66.67</v>
      </c>
      <c r="Q4032" s="10" t="s">
        <v>8315</v>
      </c>
      <c r="R4032" t="s">
        <v>8316</v>
      </c>
      <c r="S4032" s="15">
        <f t="shared" si="12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0"/>
        <v>0</v>
      </c>
      <c r="P4033">
        <f t="shared" si="11"/>
        <v>0</v>
      </c>
      <c r="Q4033" s="10" t="s">
        <v>8315</v>
      </c>
      <c r="R4033" t="s">
        <v>8316</v>
      </c>
      <c r="S4033" s="15">
        <f t="shared" si="12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3">ROUND(E4034/D4034*100,0)</f>
        <v>7</v>
      </c>
      <c r="P4034">
        <f t="shared" ref="P4034:P4097" si="14">IFERROR(ROUND(E4034/L4034,2),0)</f>
        <v>59</v>
      </c>
      <c r="Q4034" s="10" t="s">
        <v>8315</v>
      </c>
      <c r="R4034" t="s">
        <v>8316</v>
      </c>
      <c r="S4034" s="15">
        <f t="shared" si="12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3"/>
        <v>26</v>
      </c>
      <c r="P4035">
        <f t="shared" si="14"/>
        <v>65.34</v>
      </c>
      <c r="Q4035" s="10" t="s">
        <v>8315</v>
      </c>
      <c r="R4035" t="s">
        <v>8316</v>
      </c>
      <c r="S4035" s="15">
        <f t="shared" ref="S4035:S4098" si="15">(((I4035/60)/60)/24)+DATE(1970,1,1)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3"/>
        <v>1</v>
      </c>
      <c r="P4036">
        <f t="shared" si="14"/>
        <v>100</v>
      </c>
      <c r="Q4036" s="10" t="s">
        <v>8315</v>
      </c>
      <c r="R4036" t="s">
        <v>8316</v>
      </c>
      <c r="S4036" s="15">
        <f t="shared" si="15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3"/>
        <v>37</v>
      </c>
      <c r="P4037">
        <f t="shared" si="14"/>
        <v>147.4</v>
      </c>
      <c r="Q4037" s="10" t="s">
        <v>8315</v>
      </c>
      <c r="R4037" t="s">
        <v>8316</v>
      </c>
      <c r="S4037" s="15">
        <f t="shared" si="15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3"/>
        <v>47</v>
      </c>
      <c r="P4038">
        <f t="shared" si="14"/>
        <v>166.06</v>
      </c>
      <c r="Q4038" s="10" t="s">
        <v>8315</v>
      </c>
      <c r="R4038" t="s">
        <v>8316</v>
      </c>
      <c r="S4038" s="15">
        <f t="shared" si="15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3"/>
        <v>11</v>
      </c>
      <c r="P4039">
        <f t="shared" si="14"/>
        <v>40</v>
      </c>
      <c r="Q4039" s="10" t="s">
        <v>8315</v>
      </c>
      <c r="R4039" t="s">
        <v>8316</v>
      </c>
      <c r="S4039" s="15">
        <f t="shared" si="15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3"/>
        <v>12</v>
      </c>
      <c r="P4040">
        <f t="shared" si="14"/>
        <v>75.25</v>
      </c>
      <c r="Q4040" s="10" t="s">
        <v>8315</v>
      </c>
      <c r="R4040" t="s">
        <v>8316</v>
      </c>
      <c r="S4040" s="15">
        <f t="shared" si="15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3"/>
        <v>60</v>
      </c>
      <c r="P4041">
        <f t="shared" si="14"/>
        <v>60</v>
      </c>
      <c r="Q4041" s="10" t="s">
        <v>8315</v>
      </c>
      <c r="R4041" t="s">
        <v>8316</v>
      </c>
      <c r="S4041" s="15">
        <f t="shared" si="15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3"/>
        <v>31</v>
      </c>
      <c r="P4042">
        <f t="shared" si="14"/>
        <v>1250</v>
      </c>
      <c r="Q4042" s="10" t="s">
        <v>8315</v>
      </c>
      <c r="R4042" t="s">
        <v>8316</v>
      </c>
      <c r="S4042" s="15">
        <f t="shared" si="15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3"/>
        <v>0</v>
      </c>
      <c r="P4043">
        <f t="shared" si="14"/>
        <v>10.5</v>
      </c>
      <c r="Q4043" s="10" t="s">
        <v>8315</v>
      </c>
      <c r="R4043" t="s">
        <v>8316</v>
      </c>
      <c r="S4043" s="15">
        <f t="shared" si="15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3"/>
        <v>0</v>
      </c>
      <c r="P4044">
        <f t="shared" si="14"/>
        <v>7</v>
      </c>
      <c r="Q4044" s="10" t="s">
        <v>8315</v>
      </c>
      <c r="R4044" t="s">
        <v>8316</v>
      </c>
      <c r="S4044" s="15">
        <f t="shared" si="15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3"/>
        <v>0</v>
      </c>
      <c r="P4045">
        <f t="shared" si="14"/>
        <v>0</v>
      </c>
      <c r="Q4045" s="10" t="s">
        <v>8315</v>
      </c>
      <c r="R4045" t="s">
        <v>8316</v>
      </c>
      <c r="S4045" s="15">
        <f t="shared" si="15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3"/>
        <v>38</v>
      </c>
      <c r="P4046">
        <f t="shared" si="14"/>
        <v>56.25</v>
      </c>
      <c r="Q4046" s="10" t="s">
        <v>8315</v>
      </c>
      <c r="R4046" t="s">
        <v>8316</v>
      </c>
      <c r="S4046" s="15">
        <f t="shared" si="15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3"/>
        <v>0</v>
      </c>
      <c r="P4047">
        <f t="shared" si="14"/>
        <v>1</v>
      </c>
      <c r="Q4047" s="10" t="s">
        <v>8315</v>
      </c>
      <c r="R4047" t="s">
        <v>8316</v>
      </c>
      <c r="S4047" s="15">
        <f t="shared" si="15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3"/>
        <v>8</v>
      </c>
      <c r="P4048">
        <f t="shared" si="14"/>
        <v>38.33</v>
      </c>
      <c r="Q4048" s="10" t="s">
        <v>8315</v>
      </c>
      <c r="R4048" t="s">
        <v>8316</v>
      </c>
      <c r="S4048" s="15">
        <f t="shared" si="15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3"/>
        <v>2</v>
      </c>
      <c r="P4049">
        <f t="shared" si="14"/>
        <v>27.5</v>
      </c>
      <c r="Q4049" s="10" t="s">
        <v>8315</v>
      </c>
      <c r="R4049" t="s">
        <v>8316</v>
      </c>
      <c r="S4049" s="15">
        <f t="shared" si="15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3"/>
        <v>18</v>
      </c>
      <c r="P4050">
        <f t="shared" si="14"/>
        <v>32.979999999999997</v>
      </c>
      <c r="Q4050" s="10" t="s">
        <v>8315</v>
      </c>
      <c r="R4050" t="s">
        <v>8316</v>
      </c>
      <c r="S4050" s="15">
        <f t="shared" si="15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3"/>
        <v>0</v>
      </c>
      <c r="P4051">
        <f t="shared" si="14"/>
        <v>16</v>
      </c>
      <c r="Q4051" s="10" t="s">
        <v>8315</v>
      </c>
      <c r="R4051" t="s">
        <v>8316</v>
      </c>
      <c r="S4051" s="15">
        <f t="shared" si="15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3"/>
        <v>0</v>
      </c>
      <c r="P4052">
        <f t="shared" si="14"/>
        <v>1</v>
      </c>
      <c r="Q4052" s="10" t="s">
        <v>8315</v>
      </c>
      <c r="R4052" t="s">
        <v>8316</v>
      </c>
      <c r="S4052" s="15">
        <f t="shared" si="15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3"/>
        <v>0</v>
      </c>
      <c r="P4053">
        <f t="shared" si="14"/>
        <v>0</v>
      </c>
      <c r="Q4053" s="10" t="s">
        <v>8315</v>
      </c>
      <c r="R4053" t="s">
        <v>8316</v>
      </c>
      <c r="S4053" s="15">
        <f t="shared" si="15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3"/>
        <v>38</v>
      </c>
      <c r="P4054">
        <f t="shared" si="14"/>
        <v>86.62</v>
      </c>
      <c r="Q4054" s="10" t="s">
        <v>8315</v>
      </c>
      <c r="R4054" t="s">
        <v>8316</v>
      </c>
      <c r="S4054" s="15">
        <f t="shared" si="15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3"/>
        <v>22</v>
      </c>
      <c r="P4055">
        <f t="shared" si="14"/>
        <v>55</v>
      </c>
      <c r="Q4055" s="10" t="s">
        <v>8315</v>
      </c>
      <c r="R4055" t="s">
        <v>8316</v>
      </c>
      <c r="S4055" s="15">
        <f t="shared" si="15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3"/>
        <v>0</v>
      </c>
      <c r="P4056">
        <f t="shared" si="14"/>
        <v>0</v>
      </c>
      <c r="Q4056" s="10" t="s">
        <v>8315</v>
      </c>
      <c r="R4056" t="s">
        <v>8316</v>
      </c>
      <c r="S4056" s="15">
        <f t="shared" si="15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3"/>
        <v>18</v>
      </c>
      <c r="P4057">
        <f t="shared" si="14"/>
        <v>41.95</v>
      </c>
      <c r="Q4057" s="10" t="s">
        <v>8315</v>
      </c>
      <c r="R4057" t="s">
        <v>8316</v>
      </c>
      <c r="S4057" s="15">
        <f t="shared" si="15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3"/>
        <v>53</v>
      </c>
      <c r="P4058">
        <f t="shared" si="14"/>
        <v>88.33</v>
      </c>
      <c r="Q4058" s="10" t="s">
        <v>8315</v>
      </c>
      <c r="R4058" t="s">
        <v>8316</v>
      </c>
      <c r="S4058" s="15">
        <f t="shared" si="15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3"/>
        <v>22</v>
      </c>
      <c r="P4059">
        <f t="shared" si="14"/>
        <v>129.16999999999999</v>
      </c>
      <c r="Q4059" s="10" t="s">
        <v>8315</v>
      </c>
      <c r="R4059" t="s">
        <v>8316</v>
      </c>
      <c r="S4059" s="15">
        <f t="shared" si="15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3"/>
        <v>3</v>
      </c>
      <c r="P4060">
        <f t="shared" si="14"/>
        <v>23.75</v>
      </c>
      <c r="Q4060" s="10" t="s">
        <v>8315</v>
      </c>
      <c r="R4060" t="s">
        <v>8316</v>
      </c>
      <c r="S4060" s="15">
        <f t="shared" si="15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3"/>
        <v>3</v>
      </c>
      <c r="P4061">
        <f t="shared" si="14"/>
        <v>35.71</v>
      </c>
      <c r="Q4061" s="10" t="s">
        <v>8315</v>
      </c>
      <c r="R4061" t="s">
        <v>8316</v>
      </c>
      <c r="S4061" s="15">
        <f t="shared" si="15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3"/>
        <v>3</v>
      </c>
      <c r="P4062">
        <f t="shared" si="14"/>
        <v>57</v>
      </c>
      <c r="Q4062" s="10" t="s">
        <v>8315</v>
      </c>
      <c r="R4062" t="s">
        <v>8316</v>
      </c>
      <c r="S4062" s="15">
        <f t="shared" si="15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3"/>
        <v>0</v>
      </c>
      <c r="P4063">
        <f t="shared" si="14"/>
        <v>0</v>
      </c>
      <c r="Q4063" s="10" t="s">
        <v>8315</v>
      </c>
      <c r="R4063" t="s">
        <v>8316</v>
      </c>
      <c r="S4063" s="15">
        <f t="shared" si="15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3"/>
        <v>2</v>
      </c>
      <c r="P4064">
        <f t="shared" si="14"/>
        <v>163.33000000000001</v>
      </c>
      <c r="Q4064" s="10" t="s">
        <v>8315</v>
      </c>
      <c r="R4064" t="s">
        <v>8316</v>
      </c>
      <c r="S4064" s="15">
        <f t="shared" si="15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3"/>
        <v>1</v>
      </c>
      <c r="P4065">
        <f t="shared" si="14"/>
        <v>15</v>
      </c>
      <c r="Q4065" s="10" t="s">
        <v>8315</v>
      </c>
      <c r="R4065" t="s">
        <v>8316</v>
      </c>
      <c r="S4065" s="15">
        <f t="shared" si="15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3"/>
        <v>19</v>
      </c>
      <c r="P4066">
        <f t="shared" si="14"/>
        <v>64.17</v>
      </c>
      <c r="Q4066" s="10" t="s">
        <v>8315</v>
      </c>
      <c r="R4066" t="s">
        <v>8316</v>
      </c>
      <c r="S4066" s="15">
        <f t="shared" si="15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3"/>
        <v>1</v>
      </c>
      <c r="P4067">
        <f t="shared" si="14"/>
        <v>6.75</v>
      </c>
      <c r="Q4067" s="10" t="s">
        <v>8315</v>
      </c>
      <c r="R4067" t="s">
        <v>8316</v>
      </c>
      <c r="S4067" s="15">
        <f t="shared" si="15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3"/>
        <v>0</v>
      </c>
      <c r="P4068">
        <f t="shared" si="14"/>
        <v>25</v>
      </c>
      <c r="Q4068" s="10" t="s">
        <v>8315</v>
      </c>
      <c r="R4068" t="s">
        <v>8316</v>
      </c>
      <c r="S4068" s="15">
        <f t="shared" si="15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3"/>
        <v>61</v>
      </c>
      <c r="P4069">
        <f t="shared" si="14"/>
        <v>179.12</v>
      </c>
      <c r="Q4069" s="10" t="s">
        <v>8315</v>
      </c>
      <c r="R4069" t="s">
        <v>8316</v>
      </c>
      <c r="S4069" s="15">
        <f t="shared" si="15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3"/>
        <v>1</v>
      </c>
      <c r="P4070">
        <f t="shared" si="14"/>
        <v>34.950000000000003</v>
      </c>
      <c r="Q4070" s="10" t="s">
        <v>8315</v>
      </c>
      <c r="R4070" t="s">
        <v>8316</v>
      </c>
      <c r="S4070" s="15">
        <f t="shared" si="15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3"/>
        <v>34</v>
      </c>
      <c r="P4071">
        <f t="shared" si="14"/>
        <v>33.08</v>
      </c>
      <c r="Q4071" s="10" t="s">
        <v>8315</v>
      </c>
      <c r="R4071" t="s">
        <v>8316</v>
      </c>
      <c r="S4071" s="15">
        <f t="shared" si="15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3"/>
        <v>17</v>
      </c>
      <c r="P4072">
        <f t="shared" si="14"/>
        <v>27.5</v>
      </c>
      <c r="Q4072" s="10" t="s">
        <v>8315</v>
      </c>
      <c r="R4072" t="s">
        <v>8316</v>
      </c>
      <c r="S4072" s="15">
        <f t="shared" si="15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3"/>
        <v>0</v>
      </c>
      <c r="P4073">
        <f t="shared" si="14"/>
        <v>0</v>
      </c>
      <c r="Q4073" s="10" t="s">
        <v>8315</v>
      </c>
      <c r="R4073" t="s">
        <v>8316</v>
      </c>
      <c r="S4073" s="15">
        <f t="shared" si="15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3"/>
        <v>0</v>
      </c>
      <c r="P4074">
        <f t="shared" si="14"/>
        <v>2</v>
      </c>
      <c r="Q4074" s="10" t="s">
        <v>8315</v>
      </c>
      <c r="R4074" t="s">
        <v>8316</v>
      </c>
      <c r="S4074" s="15">
        <f t="shared" si="15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3"/>
        <v>1</v>
      </c>
      <c r="P4075">
        <f t="shared" si="14"/>
        <v>18.5</v>
      </c>
      <c r="Q4075" s="10" t="s">
        <v>8315</v>
      </c>
      <c r="R4075" t="s">
        <v>8316</v>
      </c>
      <c r="S4075" s="15">
        <f t="shared" si="15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3"/>
        <v>27</v>
      </c>
      <c r="P4076">
        <f t="shared" si="14"/>
        <v>35</v>
      </c>
      <c r="Q4076" s="10" t="s">
        <v>8315</v>
      </c>
      <c r="R4076" t="s">
        <v>8316</v>
      </c>
      <c r="S4076" s="15">
        <f t="shared" si="15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3"/>
        <v>29</v>
      </c>
      <c r="P4077">
        <f t="shared" si="14"/>
        <v>44.31</v>
      </c>
      <c r="Q4077" s="10" t="s">
        <v>8315</v>
      </c>
      <c r="R4077" t="s">
        <v>8316</v>
      </c>
      <c r="S4077" s="15">
        <f t="shared" si="15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3"/>
        <v>0</v>
      </c>
      <c r="P4078">
        <f t="shared" si="14"/>
        <v>0</v>
      </c>
      <c r="Q4078" s="10" t="s">
        <v>8315</v>
      </c>
      <c r="R4078" t="s">
        <v>8316</v>
      </c>
      <c r="S4078" s="15">
        <f t="shared" si="15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3"/>
        <v>9</v>
      </c>
      <c r="P4079">
        <f t="shared" si="14"/>
        <v>222.5</v>
      </c>
      <c r="Q4079" s="10" t="s">
        <v>8315</v>
      </c>
      <c r="R4079" t="s">
        <v>8316</v>
      </c>
      <c r="S4079" s="15">
        <f t="shared" si="15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3"/>
        <v>0</v>
      </c>
      <c r="P4080">
        <f t="shared" si="14"/>
        <v>0</v>
      </c>
      <c r="Q4080" s="10" t="s">
        <v>8315</v>
      </c>
      <c r="R4080" t="s">
        <v>8316</v>
      </c>
      <c r="S4080" s="15">
        <f t="shared" si="15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3"/>
        <v>0</v>
      </c>
      <c r="P4081">
        <f t="shared" si="14"/>
        <v>5</v>
      </c>
      <c r="Q4081" s="10" t="s">
        <v>8315</v>
      </c>
      <c r="R4081" t="s">
        <v>8316</v>
      </c>
      <c r="S4081" s="15">
        <f t="shared" si="15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3"/>
        <v>0</v>
      </c>
      <c r="P4082">
        <f t="shared" si="14"/>
        <v>0</v>
      </c>
      <c r="Q4082" s="10" t="s">
        <v>8315</v>
      </c>
      <c r="R4082" t="s">
        <v>8316</v>
      </c>
      <c r="S4082" s="15">
        <f t="shared" si="15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3"/>
        <v>16</v>
      </c>
      <c r="P4083">
        <f t="shared" si="14"/>
        <v>29.17</v>
      </c>
      <c r="Q4083" s="10" t="s">
        <v>8315</v>
      </c>
      <c r="R4083" t="s">
        <v>8316</v>
      </c>
      <c r="S4083" s="15">
        <f t="shared" si="15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3"/>
        <v>2</v>
      </c>
      <c r="P4084">
        <f t="shared" si="14"/>
        <v>1.5</v>
      </c>
      <c r="Q4084" s="10" t="s">
        <v>8315</v>
      </c>
      <c r="R4084" t="s">
        <v>8316</v>
      </c>
      <c r="S4084" s="15">
        <f t="shared" si="15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3"/>
        <v>22</v>
      </c>
      <c r="P4085">
        <f t="shared" si="14"/>
        <v>126.5</v>
      </c>
      <c r="Q4085" s="10" t="s">
        <v>8315</v>
      </c>
      <c r="R4085" t="s">
        <v>8316</v>
      </c>
      <c r="S4085" s="15">
        <f t="shared" si="15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3"/>
        <v>0</v>
      </c>
      <c r="P4086">
        <f t="shared" si="14"/>
        <v>10</v>
      </c>
      <c r="Q4086" s="10" t="s">
        <v>8315</v>
      </c>
      <c r="R4086" t="s">
        <v>8316</v>
      </c>
      <c r="S4086" s="15">
        <f t="shared" si="15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3"/>
        <v>0</v>
      </c>
      <c r="P4087">
        <f t="shared" si="14"/>
        <v>10</v>
      </c>
      <c r="Q4087" s="10" t="s">
        <v>8315</v>
      </c>
      <c r="R4087" t="s">
        <v>8316</v>
      </c>
      <c r="S4087" s="15">
        <f t="shared" si="15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3"/>
        <v>5</v>
      </c>
      <c r="P4088">
        <f t="shared" si="14"/>
        <v>9.4</v>
      </c>
      <c r="Q4088" s="10" t="s">
        <v>8315</v>
      </c>
      <c r="R4088" t="s">
        <v>8316</v>
      </c>
      <c r="S4088" s="15">
        <f t="shared" si="15"/>
        <v>42329.166666666672</v>
      </c>
    </row>
    <row r="4089" spans="1:19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3"/>
        <v>0</v>
      </c>
      <c r="P4089">
        <f t="shared" si="14"/>
        <v>0</v>
      </c>
      <c r="Q4089" s="10" t="s">
        <v>8315</v>
      </c>
      <c r="R4089" t="s">
        <v>8316</v>
      </c>
      <c r="S4089" s="15">
        <f t="shared" si="15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3"/>
        <v>11</v>
      </c>
      <c r="P4090">
        <f t="shared" si="14"/>
        <v>72</v>
      </c>
      <c r="Q4090" s="10" t="s">
        <v>8315</v>
      </c>
      <c r="R4090" t="s">
        <v>8316</v>
      </c>
      <c r="S4090" s="15">
        <f t="shared" si="15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3"/>
        <v>5</v>
      </c>
      <c r="P4091">
        <f t="shared" si="14"/>
        <v>30</v>
      </c>
      <c r="Q4091" s="10" t="s">
        <v>8315</v>
      </c>
      <c r="R4091" t="s">
        <v>8316</v>
      </c>
      <c r="S4091" s="15">
        <f t="shared" si="15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3"/>
        <v>3</v>
      </c>
      <c r="P4092">
        <f t="shared" si="14"/>
        <v>10.67</v>
      </c>
      <c r="Q4092" s="10" t="s">
        <v>8315</v>
      </c>
      <c r="R4092" t="s">
        <v>8316</v>
      </c>
      <c r="S4092" s="15">
        <f t="shared" si="15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3"/>
        <v>13</v>
      </c>
      <c r="P4093">
        <f t="shared" si="14"/>
        <v>25.5</v>
      </c>
      <c r="Q4093" s="10" t="s">
        <v>8315</v>
      </c>
      <c r="R4093" t="s">
        <v>8316</v>
      </c>
      <c r="S4093" s="15">
        <f t="shared" si="15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3"/>
        <v>0</v>
      </c>
      <c r="P4094">
        <f t="shared" si="14"/>
        <v>20</v>
      </c>
      <c r="Q4094" s="10" t="s">
        <v>8315</v>
      </c>
      <c r="R4094" t="s">
        <v>8316</v>
      </c>
      <c r="S4094" s="15">
        <f t="shared" si="15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3"/>
        <v>2</v>
      </c>
      <c r="P4095">
        <f t="shared" si="14"/>
        <v>15</v>
      </c>
      <c r="Q4095" s="10" t="s">
        <v>8315</v>
      </c>
      <c r="R4095" t="s">
        <v>8316</v>
      </c>
      <c r="S4095" s="15">
        <f t="shared" si="15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3"/>
        <v>37</v>
      </c>
      <c r="P4096">
        <f t="shared" si="14"/>
        <v>91.25</v>
      </c>
      <c r="Q4096" s="10" t="s">
        <v>8315</v>
      </c>
      <c r="R4096" t="s">
        <v>8316</v>
      </c>
      <c r="S4096" s="15">
        <f t="shared" si="15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3"/>
        <v>3</v>
      </c>
      <c r="P4097">
        <f t="shared" si="14"/>
        <v>800</v>
      </c>
      <c r="Q4097" s="10" t="s">
        <v>8315</v>
      </c>
      <c r="R4097" t="s">
        <v>8316</v>
      </c>
      <c r="S4097" s="15">
        <f t="shared" si="15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6">ROUND(E4098/D4098*100,0)</f>
        <v>11</v>
      </c>
      <c r="P4098">
        <f t="shared" ref="P4098:P4115" si="17">IFERROR(ROUND(E4098/L4098,2),0)</f>
        <v>80</v>
      </c>
      <c r="Q4098" s="10" t="s">
        <v>8315</v>
      </c>
      <c r="R4098" t="s">
        <v>8316</v>
      </c>
      <c r="S4098" s="15">
        <f t="shared" si="15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6"/>
        <v>0</v>
      </c>
      <c r="P4099">
        <f t="shared" si="17"/>
        <v>0</v>
      </c>
      <c r="Q4099" s="10" t="s">
        <v>8315</v>
      </c>
      <c r="R4099" t="s">
        <v>8316</v>
      </c>
      <c r="S4099" s="15">
        <f t="shared" ref="S4099:S4115" si="18">(((I4099/60)/60)/24)+DATE(1970,1,1)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6"/>
        <v>0</v>
      </c>
      <c r="P4100">
        <f t="shared" si="17"/>
        <v>0</v>
      </c>
      <c r="Q4100" s="10" t="s">
        <v>8315</v>
      </c>
      <c r="R4100" t="s">
        <v>8316</v>
      </c>
      <c r="S4100" s="15">
        <f t="shared" si="18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6"/>
        <v>1</v>
      </c>
      <c r="P4101">
        <f t="shared" si="17"/>
        <v>50</v>
      </c>
      <c r="Q4101" s="10" t="s">
        <v>8315</v>
      </c>
      <c r="R4101" t="s">
        <v>8316</v>
      </c>
      <c r="S4101" s="15">
        <f t="shared" si="18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6"/>
        <v>0</v>
      </c>
      <c r="P4102">
        <f t="shared" si="17"/>
        <v>0</v>
      </c>
      <c r="Q4102" s="10" t="s">
        <v>8315</v>
      </c>
      <c r="R4102" t="s">
        <v>8316</v>
      </c>
      <c r="S4102" s="15">
        <f t="shared" si="18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6"/>
        <v>0</v>
      </c>
      <c r="P4103">
        <f t="shared" si="17"/>
        <v>0</v>
      </c>
      <c r="Q4103" s="10" t="s">
        <v>8315</v>
      </c>
      <c r="R4103" t="s">
        <v>8316</v>
      </c>
      <c r="S4103" s="15">
        <f t="shared" si="18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6"/>
        <v>27</v>
      </c>
      <c r="P4104">
        <f t="shared" si="17"/>
        <v>22.83</v>
      </c>
      <c r="Q4104" s="10" t="s">
        <v>8315</v>
      </c>
      <c r="R4104" t="s">
        <v>8316</v>
      </c>
      <c r="S4104" s="15">
        <f t="shared" si="18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6"/>
        <v>10</v>
      </c>
      <c r="P4105">
        <f t="shared" si="17"/>
        <v>16.670000000000002</v>
      </c>
      <c r="Q4105" s="10" t="s">
        <v>8315</v>
      </c>
      <c r="R4105" t="s">
        <v>8316</v>
      </c>
      <c r="S4105" s="15">
        <f t="shared" si="18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6"/>
        <v>21</v>
      </c>
      <c r="P4106">
        <f t="shared" si="17"/>
        <v>45.79</v>
      </c>
      <c r="Q4106" s="10" t="s">
        <v>8315</v>
      </c>
      <c r="R4106" t="s">
        <v>8316</v>
      </c>
      <c r="S4106" s="15">
        <f t="shared" si="18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6"/>
        <v>7</v>
      </c>
      <c r="P4107">
        <f t="shared" si="17"/>
        <v>383.33</v>
      </c>
      <c r="Q4107" s="10" t="s">
        <v>8315</v>
      </c>
      <c r="R4107" t="s">
        <v>8316</v>
      </c>
      <c r="S4107" s="15">
        <f t="shared" si="18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6"/>
        <v>71</v>
      </c>
      <c r="P4108">
        <f t="shared" si="17"/>
        <v>106.97</v>
      </c>
      <c r="Q4108" s="10" t="s">
        <v>8315</v>
      </c>
      <c r="R4108" t="s">
        <v>8316</v>
      </c>
      <c r="S4108" s="15">
        <f t="shared" si="18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6"/>
        <v>2</v>
      </c>
      <c r="P4109">
        <f t="shared" si="17"/>
        <v>10.25</v>
      </c>
      <c r="Q4109" s="10" t="s">
        <v>8315</v>
      </c>
      <c r="R4109" t="s">
        <v>8316</v>
      </c>
      <c r="S4109" s="15">
        <f t="shared" si="18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6"/>
        <v>2</v>
      </c>
      <c r="P4110">
        <f t="shared" si="17"/>
        <v>59</v>
      </c>
      <c r="Q4110" s="10" t="s">
        <v>8315</v>
      </c>
      <c r="R4110" t="s">
        <v>8316</v>
      </c>
      <c r="S4110" s="15">
        <f t="shared" si="18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6"/>
        <v>0</v>
      </c>
      <c r="P4111">
        <f t="shared" si="17"/>
        <v>0</v>
      </c>
      <c r="Q4111" s="10" t="s">
        <v>8315</v>
      </c>
      <c r="R4111" t="s">
        <v>8316</v>
      </c>
      <c r="S4111" s="15">
        <f t="shared" si="18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6"/>
        <v>29</v>
      </c>
      <c r="P4112">
        <f t="shared" si="17"/>
        <v>14.33</v>
      </c>
      <c r="Q4112" s="10" t="s">
        <v>8315</v>
      </c>
      <c r="R4112" t="s">
        <v>8316</v>
      </c>
      <c r="S4112" s="15">
        <f t="shared" si="18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6"/>
        <v>3</v>
      </c>
      <c r="P4113">
        <f t="shared" si="17"/>
        <v>15.67</v>
      </c>
      <c r="Q4113" s="10" t="s">
        <v>8315</v>
      </c>
      <c r="R4113" t="s">
        <v>8316</v>
      </c>
      <c r="S4113" s="15">
        <f t="shared" si="18"/>
        <v>42059.135879629626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6"/>
        <v>0</v>
      </c>
      <c r="P4114">
        <f t="shared" si="17"/>
        <v>1</v>
      </c>
      <c r="Q4114" s="10" t="s">
        <v>8315</v>
      </c>
      <c r="R4114" t="s">
        <v>8316</v>
      </c>
      <c r="S4114" s="15">
        <f t="shared" si="18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6"/>
        <v>0</v>
      </c>
      <c r="P4115">
        <f t="shared" si="17"/>
        <v>1</v>
      </c>
      <c r="Q4115" s="10" t="s">
        <v>8315</v>
      </c>
      <c r="R4115" t="s">
        <v>8316</v>
      </c>
      <c r="S4115" s="15">
        <f t="shared" si="18"/>
        <v>42377.273611111115</v>
      </c>
    </row>
  </sheetData>
  <autoFilter ref="A1:S4115">
    <filterColumn colId="5">
      <filters>
        <filter val="successful"/>
      </filters>
    </filterColumn>
    <sortState ref="A2:S3842">
      <sortCondition ref="D1:D4115"/>
    </sortState>
  </autoFilter>
  <conditionalFormatting sqref="F1:F1048576">
    <cfRule type="cellIs" dxfId="30" priority="2" operator="equal">
      <formula>"Canceled"</formula>
    </cfRule>
    <cfRule type="cellIs" dxfId="29" priority="3" operator="equal">
      <formula>"Failed"</formula>
    </cfRule>
    <cfRule type="cellIs" dxfId="28" priority="4" operator="equal">
      <formula>"Successful"</formula>
    </cfRule>
    <cfRule type="cellIs" dxfId="27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showGridLines="0" workbookViewId="0">
      <selection activeCell="O20" sqref="O20"/>
    </sheetView>
  </sheetViews>
  <sheetFormatPr defaultRowHeight="15" x14ac:dyDescent="0.25"/>
  <cols>
    <col min="1" max="1" width="18" customWidth="1"/>
    <col min="2" max="2" width="16.28515625" customWidth="1"/>
    <col min="3" max="3" width="11.28515625" customWidth="1"/>
    <col min="4" max="4" width="8.85546875" bestFit="1" customWidth="1"/>
    <col min="5" max="5" width="11.28515625" customWidth="1"/>
    <col min="6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2" t="s">
        <v>8362</v>
      </c>
      <c r="B5" s="13" t="s">
        <v>8218</v>
      </c>
      <c r="C5" s="13" t="s">
        <v>8220</v>
      </c>
      <c r="D5" s="13" t="s">
        <v>8219</v>
      </c>
      <c r="E5" s="13" t="s">
        <v>8361</v>
      </c>
    </row>
    <row r="6" spans="1:5" x14ac:dyDescent="0.25">
      <c r="A6" s="16" t="s">
        <v>8371</v>
      </c>
      <c r="B6" s="14">
        <v>42</v>
      </c>
      <c r="C6" s="14">
        <v>38</v>
      </c>
      <c r="D6" s="14">
        <v>4</v>
      </c>
      <c r="E6" s="14">
        <v>84</v>
      </c>
    </row>
    <row r="7" spans="1:5" x14ac:dyDescent="0.25">
      <c r="A7" s="16" t="s">
        <v>8372</v>
      </c>
      <c r="B7" s="14">
        <v>56</v>
      </c>
      <c r="C7" s="14">
        <v>31</v>
      </c>
      <c r="D7" s="14">
        <v>3</v>
      </c>
      <c r="E7" s="14">
        <v>90</v>
      </c>
    </row>
    <row r="8" spans="1:5" x14ac:dyDescent="0.25">
      <c r="A8" s="16" t="s">
        <v>8373</v>
      </c>
      <c r="B8" s="14">
        <v>63</v>
      </c>
      <c r="C8" s="14">
        <v>34</v>
      </c>
      <c r="D8" s="14">
        <v>7</v>
      </c>
      <c r="E8" s="14">
        <v>104</v>
      </c>
    </row>
    <row r="9" spans="1:5" x14ac:dyDescent="0.25">
      <c r="A9" s="16" t="s">
        <v>8374</v>
      </c>
      <c r="B9" s="14">
        <v>62</v>
      </c>
      <c r="C9" s="14">
        <v>35</v>
      </c>
      <c r="D9" s="14"/>
      <c r="E9" s="14">
        <v>97</v>
      </c>
    </row>
    <row r="10" spans="1:5" x14ac:dyDescent="0.25">
      <c r="A10" s="16" t="s">
        <v>8375</v>
      </c>
      <c r="B10" s="14">
        <v>75</v>
      </c>
      <c r="C10" s="14">
        <v>46</v>
      </c>
      <c r="D10" s="14">
        <v>4</v>
      </c>
      <c r="E10" s="14">
        <v>125</v>
      </c>
    </row>
    <row r="11" spans="1:5" x14ac:dyDescent="0.25">
      <c r="A11" s="16" t="s">
        <v>8376</v>
      </c>
      <c r="B11" s="14">
        <v>101</v>
      </c>
      <c r="C11" s="14">
        <v>45</v>
      </c>
      <c r="D11" s="14">
        <v>3</v>
      </c>
      <c r="E11" s="14">
        <v>149</v>
      </c>
    </row>
    <row r="12" spans="1:5" x14ac:dyDescent="0.25">
      <c r="A12" s="16" t="s">
        <v>8377</v>
      </c>
      <c r="B12" s="14">
        <v>109</v>
      </c>
      <c r="C12" s="14">
        <v>50</v>
      </c>
      <c r="D12" s="14">
        <v>3</v>
      </c>
      <c r="E12" s="14">
        <v>162</v>
      </c>
    </row>
    <row r="13" spans="1:5" x14ac:dyDescent="0.25">
      <c r="A13" s="16" t="s">
        <v>8366</v>
      </c>
      <c r="B13" s="14">
        <v>94</v>
      </c>
      <c r="C13" s="14">
        <v>51</v>
      </c>
      <c r="D13" s="14">
        <v>1</v>
      </c>
      <c r="E13" s="14">
        <v>146</v>
      </c>
    </row>
    <row r="14" spans="1:5" x14ac:dyDescent="0.25">
      <c r="A14" s="16" t="s">
        <v>8367</v>
      </c>
      <c r="B14" s="14">
        <v>62</v>
      </c>
      <c r="C14" s="14">
        <v>45</v>
      </c>
      <c r="D14" s="14">
        <v>5</v>
      </c>
      <c r="E14" s="14">
        <v>112</v>
      </c>
    </row>
    <row r="15" spans="1:5" x14ac:dyDescent="0.25">
      <c r="A15" s="16" t="s">
        <v>8368</v>
      </c>
      <c r="B15" s="14">
        <v>65</v>
      </c>
      <c r="C15" s="14">
        <v>49</v>
      </c>
      <c r="D15" s="14">
        <v>4</v>
      </c>
      <c r="E15" s="14">
        <v>118</v>
      </c>
    </row>
    <row r="16" spans="1:5" x14ac:dyDescent="0.25">
      <c r="A16" s="16" t="s">
        <v>8369</v>
      </c>
      <c r="B16" s="14">
        <v>58</v>
      </c>
      <c r="C16" s="14">
        <v>38</v>
      </c>
      <c r="D16" s="14">
        <v>1</v>
      </c>
      <c r="E16" s="14">
        <v>97</v>
      </c>
    </row>
    <row r="17" spans="1:5" x14ac:dyDescent="0.25">
      <c r="A17" s="16" t="s">
        <v>8370</v>
      </c>
      <c r="B17" s="14">
        <v>52</v>
      </c>
      <c r="C17" s="14">
        <v>31</v>
      </c>
      <c r="D17" s="14">
        <v>2</v>
      </c>
      <c r="E17" s="14">
        <v>85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O21" sqref="O21"/>
    </sheetView>
  </sheetViews>
  <sheetFormatPr defaultRowHeight="15" x14ac:dyDescent="0.25"/>
  <cols>
    <col min="1" max="1" width="22.28515625" customWidth="1"/>
    <col min="2" max="2" width="18" bestFit="1" customWidth="1"/>
    <col min="3" max="3" width="13.7109375" bestFit="1" customWidth="1"/>
    <col min="4" max="4" width="17.5703125" bestFit="1" customWidth="1"/>
    <col min="5" max="5" width="13.140625" bestFit="1" customWidth="1"/>
    <col min="6" max="6" width="12.140625" bestFit="1" customWidth="1"/>
    <col min="8" max="8" width="11.140625" bestFit="1" customWidth="1"/>
  </cols>
  <sheetData>
    <row r="1" spans="1:9" x14ac:dyDescent="0.25">
      <c r="A1" t="s">
        <v>8381</v>
      </c>
      <c r="B1" t="s">
        <v>8400</v>
      </c>
      <c r="C1" t="s">
        <v>8402</v>
      </c>
      <c r="D1" t="s">
        <v>8401</v>
      </c>
      <c r="E1" t="s">
        <v>8403</v>
      </c>
      <c r="F1" t="s">
        <v>8404</v>
      </c>
      <c r="G1" t="s">
        <v>8405</v>
      </c>
      <c r="H1" t="s">
        <v>8406</v>
      </c>
      <c r="I1" t="s">
        <v>8419</v>
      </c>
    </row>
    <row r="2" spans="1:9" x14ac:dyDescent="0.25">
      <c r="A2" t="s">
        <v>8407</v>
      </c>
      <c r="B2">
        <f>COUNTIFS(Kickstarter!$D:$D,"&lt;1000", Kickstarter!$F:$F, "Successful")</f>
        <v>322</v>
      </c>
      <c r="C2">
        <f>COUNTIFS(Kickstarter!$D:$D,"&lt;1000", Kickstarter!$F:$F, "Failed")</f>
        <v>113</v>
      </c>
      <c r="D2">
        <f>COUNTIFS(Kickstarter!$D:$D,"&lt;1000", Kickstarter!$F:$F, "Canceled")</f>
        <v>18</v>
      </c>
      <c r="E2">
        <f>SUM(B2:D2)</f>
        <v>453</v>
      </c>
      <c r="F2" s="31">
        <f>B2/E2</f>
        <v>0.71081677704194257</v>
      </c>
      <c r="G2" s="31">
        <f>C2/E2</f>
        <v>0.24944812362030905</v>
      </c>
      <c r="H2" s="31">
        <f>D2/E2</f>
        <v>3.9735099337748346E-2</v>
      </c>
      <c r="I2" s="32">
        <f>SUM(F2:H2)</f>
        <v>1</v>
      </c>
    </row>
    <row r="3" spans="1:9" x14ac:dyDescent="0.25">
      <c r="A3" t="s">
        <v>8408</v>
      </c>
      <c r="B3">
        <f>COUNTIFS(Kickstarter!$D:$D,"&gt;=1000", Kickstarter!$F:$F, "Successful",Kickstarter!$D:$D,"&lt;=4999" )</f>
        <v>932</v>
      </c>
      <c r="C3">
        <f>COUNTIFS(Kickstarter!$D:$D,"&gt;=1000", Kickstarter!$F:$F, "Failed",Kickstarter!$D:$D,"&lt;=4999" )</f>
        <v>420</v>
      </c>
      <c r="D3">
        <f>COUNTIFS(Kickstarter!$D:$D,"&gt;=1000", Kickstarter!$F:$F, "Canceled",Kickstarter!$D:$D,"&lt;=4999" )</f>
        <v>60</v>
      </c>
      <c r="E3">
        <f t="shared" ref="E3:E13" si="0">SUM(B3:D3)</f>
        <v>1412</v>
      </c>
      <c r="F3" s="31">
        <f t="shared" ref="F3:F13" si="1">B3/E3</f>
        <v>0.66005665722379603</v>
      </c>
      <c r="G3" s="31">
        <f t="shared" ref="G3:G13" si="2">C3/E3</f>
        <v>0.29745042492917845</v>
      </c>
      <c r="H3" s="31">
        <f t="shared" ref="H3:H13" si="3">D3/E3</f>
        <v>4.2492917847025496E-2</v>
      </c>
      <c r="I3" s="32">
        <f t="shared" ref="I3:I13" si="4">SUM(F3:H3)</f>
        <v>1</v>
      </c>
    </row>
    <row r="4" spans="1:9" x14ac:dyDescent="0.25">
      <c r="A4" t="s">
        <v>8409</v>
      </c>
      <c r="B4">
        <f>COUNTIFS(Kickstarter!$D:$D,"&gt;=5000", Kickstarter!$F:$F, "Successful",Kickstarter!$D:$D,"&lt;=9999" )</f>
        <v>381</v>
      </c>
      <c r="C4">
        <f>COUNTIFS(Kickstarter!$D:$D,"&gt;=5000", Kickstarter!$F:$F, "Failed",Kickstarter!$D:$D,"&lt;=9999" )</f>
        <v>283</v>
      </c>
      <c r="D4">
        <f>COUNTIFS(Kickstarter!$D:$D,"&gt;=1000", Kickstarter!$F:$F, "Canceled",Kickstarter!$D:$D,"&lt;=4999" )</f>
        <v>60</v>
      </c>
      <c r="E4">
        <f t="shared" si="0"/>
        <v>724</v>
      </c>
      <c r="F4" s="31">
        <f t="shared" si="1"/>
        <v>0.52624309392265189</v>
      </c>
      <c r="G4" s="31">
        <f t="shared" si="2"/>
        <v>0.39088397790055246</v>
      </c>
      <c r="H4" s="31">
        <f t="shared" si="3"/>
        <v>8.2872928176795577E-2</v>
      </c>
      <c r="I4" s="32">
        <f t="shared" si="4"/>
        <v>0.99999999999999989</v>
      </c>
    </row>
    <row r="5" spans="1:9" x14ac:dyDescent="0.25">
      <c r="A5" t="s">
        <v>8410</v>
      </c>
      <c r="B5">
        <f>COUNTIFS(Kickstarter!$D:$D,"&gt;=10000", Kickstarter!$F:$F, "Successful",Kickstarter!$D:$D,"&lt;=14999" )</f>
        <v>168</v>
      </c>
      <c r="C5">
        <f>COUNTIFS(Kickstarter!$D:$D,"&gt;=10000", Kickstarter!$F:$F, "Successful",Kickstarter!$D:$D,"&lt;=14999" )</f>
        <v>168</v>
      </c>
      <c r="D5">
        <f>COUNTIFS(Kickstarter!$D:$D,"&gt;=10000", Kickstarter!$F:$F, "Canceled",Kickstarter!$D:$D,"&lt;=14999" )</f>
        <v>40</v>
      </c>
      <c r="E5">
        <f t="shared" si="0"/>
        <v>376</v>
      </c>
      <c r="F5" s="31">
        <f t="shared" si="1"/>
        <v>0.44680851063829785</v>
      </c>
      <c r="G5" s="31">
        <f t="shared" si="2"/>
        <v>0.44680851063829785</v>
      </c>
      <c r="H5" s="31">
        <f t="shared" si="3"/>
        <v>0.10638297872340426</v>
      </c>
      <c r="I5" s="32">
        <f t="shared" si="4"/>
        <v>1</v>
      </c>
    </row>
    <row r="6" spans="1:9" x14ac:dyDescent="0.25">
      <c r="A6" t="s">
        <v>8411</v>
      </c>
      <c r="B6">
        <f>COUNTIFS(Kickstarter!$D:$D,"&gt;=15000", Kickstarter!$F:$F, "Successful",Kickstarter!$D:$D,"&lt;=19999" )</f>
        <v>94</v>
      </c>
      <c r="C6">
        <f>COUNTIFS(Kickstarter!$D:$D,"&gt;=15000", Kickstarter!$F:$F, "Failed",Kickstarter!$D:$D,"&lt;=19999" )</f>
        <v>90</v>
      </c>
      <c r="D6">
        <f>COUNTIFS(Kickstarter!$D:$D,"&gt;=15000", Kickstarter!$F:$F,"Canceled",Kickstarter!$D:$D,"&lt;=19999" )</f>
        <v>17</v>
      </c>
      <c r="E6">
        <f t="shared" si="0"/>
        <v>201</v>
      </c>
      <c r="F6" s="31">
        <f t="shared" si="1"/>
        <v>0.46766169154228854</v>
      </c>
      <c r="G6" s="31">
        <f t="shared" si="2"/>
        <v>0.44776119402985076</v>
      </c>
      <c r="H6" s="31">
        <f t="shared" si="3"/>
        <v>8.45771144278607E-2</v>
      </c>
      <c r="I6" s="32">
        <f t="shared" si="4"/>
        <v>1</v>
      </c>
    </row>
    <row r="7" spans="1:9" x14ac:dyDescent="0.25">
      <c r="A7" t="s">
        <v>8412</v>
      </c>
      <c r="B7">
        <f>COUNTIFS(Kickstarter!$D:$D,"&gt;=20000", Kickstarter!$F:$F, "Successful",Kickstarter!$D:$D,"&lt;=24999" )</f>
        <v>62</v>
      </c>
      <c r="C7">
        <f>COUNTIFS(Kickstarter!$D:$D,"&gt;=20000", Kickstarter!$F:$F, "Failed",Kickstarter!$D:$D,"&lt;=24999" )</f>
        <v>72</v>
      </c>
      <c r="D7">
        <f>COUNTIFS(Kickstarter!$D:$D,"&gt;=20000", Kickstarter!$F:$F, "Canceled",Kickstarter!$D:$D,"&lt;=24999" )</f>
        <v>14</v>
      </c>
      <c r="E7">
        <f t="shared" si="0"/>
        <v>148</v>
      </c>
      <c r="F7" s="31">
        <f t="shared" si="1"/>
        <v>0.41891891891891891</v>
      </c>
      <c r="G7" s="31">
        <f t="shared" si="2"/>
        <v>0.48648648648648651</v>
      </c>
      <c r="H7" s="31">
        <f t="shared" si="3"/>
        <v>9.45945945945946E-2</v>
      </c>
      <c r="I7" s="32">
        <f t="shared" si="4"/>
        <v>1</v>
      </c>
    </row>
    <row r="8" spans="1:9" x14ac:dyDescent="0.25">
      <c r="A8" t="s">
        <v>8413</v>
      </c>
      <c r="B8">
        <f>COUNTIFS(Kickstarter!$D:$D,"&gt;=25000", Kickstarter!$F:$F, "Successful",Kickstarter!$D:$D,"&lt;=29999" )</f>
        <v>55</v>
      </c>
      <c r="C8">
        <f>COUNTIFS(Kickstarter!$D:$D,"&gt;=25000", Kickstarter!$F:$F, "Failed",Kickstarter!$D:$D,"&lt;=29999" )</f>
        <v>64</v>
      </c>
      <c r="D8">
        <f>COUNTIFS(Kickstarter!$D:$D,"&gt;=25000", Kickstarter!$F:$F, "Canceled",Kickstarter!$D:$D,"&lt;=29999" )</f>
        <v>18</v>
      </c>
      <c r="E8">
        <f t="shared" si="0"/>
        <v>137</v>
      </c>
      <c r="F8" s="31">
        <f t="shared" si="1"/>
        <v>0.40145985401459855</v>
      </c>
      <c r="G8" s="31">
        <f t="shared" si="2"/>
        <v>0.46715328467153283</v>
      </c>
      <c r="H8" s="31">
        <f t="shared" si="3"/>
        <v>0.13138686131386862</v>
      </c>
      <c r="I8" s="32">
        <f t="shared" si="4"/>
        <v>1</v>
      </c>
    </row>
    <row r="9" spans="1:9" x14ac:dyDescent="0.25">
      <c r="A9" t="s">
        <v>8414</v>
      </c>
      <c r="B9">
        <f>COUNTIFS(Kickstarter!$D:$D,"&gt;=30000", Kickstarter!$F:$F, "Successful",Kickstarter!$D:$D,"&lt;=34999" )</f>
        <v>32</v>
      </c>
      <c r="C9">
        <f>COUNTIFS(Kickstarter!$D:$D,"&gt;=30000", Kickstarter!$F:$F, "Failed",Kickstarter!$D:$D,"&lt;=34999" )</f>
        <v>37</v>
      </c>
      <c r="D9">
        <f>COUNTIFS(Kickstarter!$D:$D,"&gt;=30000", Kickstarter!$F:$F, "Canceled",Kickstarter!$D:$D,"&lt;=34999" )</f>
        <v>13</v>
      </c>
      <c r="E9">
        <f t="shared" si="0"/>
        <v>82</v>
      </c>
      <c r="F9" s="31">
        <f t="shared" si="1"/>
        <v>0.3902439024390244</v>
      </c>
      <c r="G9" s="31">
        <f t="shared" si="2"/>
        <v>0.45121951219512196</v>
      </c>
      <c r="H9" s="31">
        <f t="shared" si="3"/>
        <v>0.15853658536585366</v>
      </c>
      <c r="I9" s="32">
        <f t="shared" si="4"/>
        <v>1</v>
      </c>
    </row>
    <row r="10" spans="1:9" x14ac:dyDescent="0.25">
      <c r="A10" t="s">
        <v>8415</v>
      </c>
      <c r="B10">
        <f>COUNTIFS(Kickstarter!$D:$D,"&gt;=35000", Kickstarter!$F:$F, "Successful",Kickstarter!$D:$D,"&lt;=39999" )</f>
        <v>26</v>
      </c>
      <c r="C10">
        <f>COUNTIFS(Kickstarter!$D:$D,"&gt;=35000", Kickstarter!$F:$F, "Failed",Kickstarter!$D:$D,"&lt;=39999" )</f>
        <v>22</v>
      </c>
      <c r="D10">
        <f>COUNTIFS(Kickstarter!$D:$D,"&gt;=35000", Kickstarter!$F:$F, "Canceled",Kickstarter!$D:$D,"&lt;=39999" )</f>
        <v>7</v>
      </c>
      <c r="E10">
        <f t="shared" si="0"/>
        <v>55</v>
      </c>
      <c r="F10" s="31">
        <f t="shared" si="1"/>
        <v>0.47272727272727272</v>
      </c>
      <c r="G10" s="31">
        <f t="shared" si="2"/>
        <v>0.4</v>
      </c>
      <c r="H10" s="31">
        <f t="shared" si="3"/>
        <v>0.12727272727272726</v>
      </c>
      <c r="I10" s="32">
        <f t="shared" si="4"/>
        <v>1</v>
      </c>
    </row>
    <row r="11" spans="1:9" x14ac:dyDescent="0.25">
      <c r="A11" t="s">
        <v>8416</v>
      </c>
      <c r="B11">
        <f>COUNTIFS(Kickstarter!$D:$D,"&gt;=40000", Kickstarter!$F:$F, "Successful",Kickstarter!$D:$D,"&lt;=44999" )</f>
        <v>21</v>
      </c>
      <c r="C11">
        <f>COUNTIFS(Kickstarter!$D:$D,"&gt;=40000", Kickstarter!$F:$F, "Failed",Kickstarter!$D:$D,"&lt;=44999" )</f>
        <v>16</v>
      </c>
      <c r="D11">
        <f>COUNTIFS(Kickstarter!$D:$D,"&gt;=40000", Kickstarter!$F:$F, "Canceled",Kickstarter!$D:$D,"&lt;=44999" )</f>
        <v>6</v>
      </c>
      <c r="E11">
        <f t="shared" si="0"/>
        <v>43</v>
      </c>
      <c r="F11" s="31">
        <f t="shared" si="1"/>
        <v>0.48837209302325579</v>
      </c>
      <c r="G11" s="31">
        <f t="shared" si="2"/>
        <v>0.37209302325581395</v>
      </c>
      <c r="H11" s="31">
        <f t="shared" si="3"/>
        <v>0.13953488372093023</v>
      </c>
      <c r="I11" s="32">
        <f t="shared" si="4"/>
        <v>1</v>
      </c>
    </row>
    <row r="12" spans="1:9" x14ac:dyDescent="0.25">
      <c r="A12" t="s">
        <v>8417</v>
      </c>
      <c r="B12">
        <f>COUNTIFS(Kickstarter!$D:$D,"&gt;=45000", Kickstarter!$F:$F, "Successful",Kickstarter!$D:$D,"&lt;=49999" )</f>
        <v>6</v>
      </c>
      <c r="C12">
        <f>COUNTIFS(Kickstarter!$D:$D,"&gt;=45000", Kickstarter!$F:$F, "Failed",Kickstarter!$D:$D,"&lt;=49999" )</f>
        <v>11</v>
      </c>
      <c r="D12">
        <f>COUNTIFS(Kickstarter!$D:$D,"&gt;=45000", Kickstarter!$F:$F,"Canceled",Kickstarter!$D:$D,"&lt;=49999" )</f>
        <v>4</v>
      </c>
      <c r="E12">
        <f t="shared" si="0"/>
        <v>21</v>
      </c>
      <c r="F12" s="31">
        <f t="shared" si="1"/>
        <v>0.2857142857142857</v>
      </c>
      <c r="G12" s="31">
        <f t="shared" si="2"/>
        <v>0.52380952380952384</v>
      </c>
      <c r="H12" s="31">
        <f t="shared" si="3"/>
        <v>0.19047619047619047</v>
      </c>
      <c r="I12" s="32">
        <f t="shared" si="4"/>
        <v>1</v>
      </c>
    </row>
    <row r="13" spans="1:9" x14ac:dyDescent="0.25">
      <c r="A13" t="s">
        <v>8418</v>
      </c>
      <c r="B13">
        <f>COUNTIFS(Kickstarter!$D:$D,"&gt;50000", Kickstarter!$F:$F, "Successful" )</f>
        <v>55</v>
      </c>
      <c r="C13">
        <f>COUNTIFS(Kickstarter!$D:$D,"&gt;50000", Kickstarter!$F:$F, "Failed" )</f>
        <v>198</v>
      </c>
      <c r="D13">
        <f>COUNTIFS(Kickstarter!$D:$D,"&gt;50000", Kickstarter!$F:$F, "Canceled" )</f>
        <v>83</v>
      </c>
      <c r="E13">
        <f t="shared" si="0"/>
        <v>336</v>
      </c>
      <c r="F13" s="31">
        <f t="shared" si="1"/>
        <v>0.16369047619047619</v>
      </c>
      <c r="G13" s="31">
        <f t="shared" si="2"/>
        <v>0.5892857142857143</v>
      </c>
      <c r="H13" s="31">
        <f t="shared" si="3"/>
        <v>0.24702380952380953</v>
      </c>
      <c r="I13" s="32">
        <f t="shared" si="4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showGridLines="0" workbookViewId="0">
      <selection activeCell="G5" sqref="G5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2" t="s">
        <v>8362</v>
      </c>
      <c r="B4" s="13" t="s">
        <v>8219</v>
      </c>
      <c r="C4" s="13" t="s">
        <v>8220</v>
      </c>
      <c r="D4" s="13" t="s">
        <v>8221</v>
      </c>
      <c r="E4" s="13" t="s">
        <v>8218</v>
      </c>
      <c r="F4" s="13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showGridLines="0" workbookViewId="0">
      <selection activeCell="R22" sqref="R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3.85546875" customWidth="1"/>
    <col min="5" max="5" width="10" bestFit="1" customWidth="1"/>
    <col min="6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2" t="s">
        <v>8362</v>
      </c>
      <c r="B5" s="13" t="s">
        <v>8220</v>
      </c>
      <c r="C5" s="13" t="s">
        <v>8221</v>
      </c>
      <c r="D5" s="13" t="s">
        <v>8218</v>
      </c>
      <c r="E5" s="13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showGridLines="0" workbookViewId="0">
      <selection activeCell="B22" sqref="B22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7" t="s">
        <v>8378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s="13" t="s">
        <v>8219</v>
      </c>
      <c r="C5" s="13" t="s">
        <v>8220</v>
      </c>
      <c r="D5" s="13" t="s">
        <v>8221</v>
      </c>
      <c r="E5" s="13" t="s">
        <v>8218</v>
      </c>
      <c r="F5" s="13" t="s">
        <v>8361</v>
      </c>
    </row>
    <row r="6" spans="1:6" x14ac:dyDescent="0.25">
      <c r="A6" s="16" t="s">
        <v>8371</v>
      </c>
      <c r="B6" s="14">
        <v>4</v>
      </c>
      <c r="C6" s="14">
        <v>38</v>
      </c>
      <c r="D6" s="14"/>
      <c r="E6" s="14">
        <v>42</v>
      </c>
      <c r="F6" s="14">
        <v>84</v>
      </c>
    </row>
    <row r="7" spans="1:6" x14ac:dyDescent="0.25">
      <c r="A7" s="16" t="s">
        <v>8372</v>
      </c>
      <c r="B7" s="14">
        <v>3</v>
      </c>
      <c r="C7" s="14">
        <v>31</v>
      </c>
      <c r="D7" s="14"/>
      <c r="E7" s="14">
        <v>56</v>
      </c>
      <c r="F7" s="14">
        <v>90</v>
      </c>
    </row>
    <row r="8" spans="1:6" x14ac:dyDescent="0.25">
      <c r="A8" s="16" t="s">
        <v>8373</v>
      </c>
      <c r="B8" s="14">
        <v>7</v>
      </c>
      <c r="C8" s="14">
        <v>34</v>
      </c>
      <c r="D8" s="14">
        <v>10</v>
      </c>
      <c r="E8" s="14">
        <v>63</v>
      </c>
      <c r="F8" s="14">
        <v>114</v>
      </c>
    </row>
    <row r="9" spans="1:6" x14ac:dyDescent="0.25">
      <c r="A9" s="16" t="s">
        <v>8374</v>
      </c>
      <c r="B9" s="14"/>
      <c r="C9" s="14">
        <v>35</v>
      </c>
      <c r="D9" s="14">
        <v>13</v>
      </c>
      <c r="E9" s="14">
        <v>62</v>
      </c>
      <c r="F9" s="14">
        <v>110</v>
      </c>
    </row>
    <row r="10" spans="1:6" x14ac:dyDescent="0.25">
      <c r="A10" s="16" t="s">
        <v>8375</v>
      </c>
      <c r="B10" s="14">
        <v>4</v>
      </c>
      <c r="C10" s="14">
        <v>46</v>
      </c>
      <c r="D10" s="14">
        <v>1</v>
      </c>
      <c r="E10" s="14">
        <v>75</v>
      </c>
      <c r="F10" s="14">
        <v>126</v>
      </c>
    </row>
    <row r="11" spans="1:6" x14ac:dyDescent="0.25">
      <c r="A11" s="16" t="s">
        <v>8376</v>
      </c>
      <c r="B11" s="14">
        <v>3</v>
      </c>
      <c r="C11" s="14">
        <v>45</v>
      </c>
      <c r="D11" s="14"/>
      <c r="E11" s="14">
        <v>101</v>
      </c>
      <c r="F11" s="14">
        <v>149</v>
      </c>
    </row>
    <row r="12" spans="1:6" x14ac:dyDescent="0.25">
      <c r="A12" s="16" t="s">
        <v>8377</v>
      </c>
      <c r="B12" s="14">
        <v>3</v>
      </c>
      <c r="C12" s="14">
        <v>50</v>
      </c>
      <c r="D12" s="14"/>
      <c r="E12" s="14">
        <v>109</v>
      </c>
      <c r="F12" s="14">
        <v>162</v>
      </c>
    </row>
    <row r="13" spans="1:6" x14ac:dyDescent="0.25">
      <c r="A13" s="16" t="s">
        <v>8366</v>
      </c>
      <c r="B13" s="14">
        <v>1</v>
      </c>
      <c r="C13" s="14">
        <v>51</v>
      </c>
      <c r="D13" s="14"/>
      <c r="E13" s="14">
        <v>94</v>
      </c>
      <c r="F13" s="14">
        <v>146</v>
      </c>
    </row>
    <row r="14" spans="1:6" x14ac:dyDescent="0.25">
      <c r="A14" s="16" t="s">
        <v>8367</v>
      </c>
      <c r="B14" s="14">
        <v>5</v>
      </c>
      <c r="C14" s="14">
        <v>45</v>
      </c>
      <c r="D14" s="14"/>
      <c r="E14" s="14">
        <v>62</v>
      </c>
      <c r="F14" s="14">
        <v>112</v>
      </c>
    </row>
    <row r="15" spans="1:6" x14ac:dyDescent="0.25">
      <c r="A15" s="16" t="s">
        <v>8368</v>
      </c>
      <c r="B15" s="14">
        <v>4</v>
      </c>
      <c r="C15" s="14">
        <v>49</v>
      </c>
      <c r="D15" s="14"/>
      <c r="E15" s="14">
        <v>65</v>
      </c>
      <c r="F15" s="14">
        <v>118</v>
      </c>
    </row>
    <row r="16" spans="1:6" x14ac:dyDescent="0.25">
      <c r="A16" s="16" t="s">
        <v>8369</v>
      </c>
      <c r="B16" s="14">
        <v>1</v>
      </c>
      <c r="C16" s="14">
        <v>38</v>
      </c>
      <c r="D16" s="14"/>
      <c r="E16" s="14">
        <v>58</v>
      </c>
      <c r="F16" s="14">
        <v>97</v>
      </c>
    </row>
    <row r="17" spans="1:6" x14ac:dyDescent="0.25">
      <c r="A17" s="16" t="s">
        <v>8370</v>
      </c>
      <c r="B17" s="14">
        <v>2</v>
      </c>
      <c r="C17" s="14">
        <v>31</v>
      </c>
      <c r="D17" s="14"/>
      <c r="E17" s="14">
        <v>52</v>
      </c>
      <c r="F17" s="14">
        <v>85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"/>
  <sheetViews>
    <sheetView workbookViewId="0">
      <selection activeCell="K3" sqref="K3"/>
    </sheetView>
  </sheetViews>
  <sheetFormatPr defaultRowHeight="15" x14ac:dyDescent="0.25"/>
  <cols>
    <col min="1" max="1" width="24.7109375" customWidth="1"/>
    <col min="2" max="2" width="29.28515625" customWidth="1"/>
    <col min="3" max="3" width="20.85546875" customWidth="1"/>
    <col min="4" max="4" width="21.28515625" customWidth="1"/>
    <col min="5" max="5" width="17" bestFit="1" customWidth="1"/>
    <col min="6" max="6" width="17.85546875" customWidth="1"/>
  </cols>
  <sheetData>
    <row r="1" spans="1:19" x14ac:dyDescent="0.25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</row>
    <row r="2" spans="1:19" ht="126" x14ac:dyDescent="0.25">
      <c r="A2" s="24" t="s">
        <v>3473</v>
      </c>
      <c r="B2" s="25" t="str">
        <f>VLOOKUP(A2, Kickstarter!B:C, 2, FALSE)</f>
        <v>Help us get actor-writer Ian Bonar's debut play - a hilarious, heartbreaking story of grief and loss - to the 2016 Edinburgh Fringe.</v>
      </c>
      <c r="C2" s="26">
        <f>VLOOKUP(A2, Kickstarter!B:E, 3, FALSE)</f>
        <v>2000</v>
      </c>
      <c r="D2" s="26">
        <f>VLOOKUP(A2, Kickstarter!B:E, 4, FALSE)</f>
        <v>2020</v>
      </c>
      <c r="E2" s="3">
        <f>VLOOKUP(A2, Kickstarter!B:P, 15, FALSE)</f>
        <v>51.79</v>
      </c>
      <c r="F2" s="3">
        <f>VLOOKUP(A2,Kickstarter!B:L, 11,FALSE)</f>
        <v>39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26" x14ac:dyDescent="0.25">
      <c r="A3" s="24" t="s">
        <v>3616</v>
      </c>
      <c r="B3" s="25" t="str">
        <f>VLOOKUP(A3, Kickstarter!B:C, 2, FALSE)</f>
        <v>The play yet to be described as "A surefire Edinburgh Fringe Festival Cult Hit". Coming to the Underbelly, Edinburgh, 5th-30th August.</v>
      </c>
      <c r="C3" s="26">
        <f>VLOOKUP(A3, Kickstarter!B:E, 3, FALSE)</f>
        <v>2000</v>
      </c>
      <c r="D3" s="26">
        <f>VLOOKUP(A3, Kickstarter!B:E, 4, FALSE)</f>
        <v>2020</v>
      </c>
      <c r="E3" s="3">
        <f>VLOOKUP(A3, Kickstarter!B:P, 15, FALSE)</f>
        <v>36.07</v>
      </c>
      <c r="F3" s="3">
        <f>VLOOKUP(A3,Kickstarter!B:L, 11,FALSE)</f>
        <v>56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110.25" x14ac:dyDescent="0.25">
      <c r="A4" s="24" t="s">
        <v>3178</v>
      </c>
      <c r="B4" s="25" t="str">
        <f>VLOOKUP(A4, Kickstarter!B:C, 2, FALSE)</f>
        <v>Cutting Off Kate Bush is a one-woman show written &amp; performed by Lucy Benson-Brown, premiering at the Edinburgh Fringe Festival 2014</v>
      </c>
      <c r="C4" s="26">
        <f>VLOOKUP(A4, Kickstarter!B:E, 3, FALSE)</f>
        <v>1500</v>
      </c>
      <c r="D4" s="26">
        <f>VLOOKUP(A4, Kickstarter!B:E, 4, FALSE)</f>
        <v>2576</v>
      </c>
      <c r="E4" s="3">
        <f>VLOOKUP(A4, Kickstarter!B:P, 15, FALSE)</f>
        <v>33.03</v>
      </c>
      <c r="F4" s="3">
        <f>VLOOKUP(A4,Kickstarter!B:L, 11,FALSE)</f>
        <v>78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ht="78.75" x14ac:dyDescent="0.25">
      <c r="A5" s="24" t="s">
        <v>3329</v>
      </c>
      <c r="B5" s="25" t="str">
        <f>VLOOKUP(A5, Kickstarter!B:C, 2, FALSE)</f>
        <v>Jestia and Raedon is a brand new romantic comedy play going to the Edinburgh Fringe Festival this summer.</v>
      </c>
      <c r="C5" s="26">
        <f>VLOOKUP(A5, Kickstarter!B:E, 3, FALSE)</f>
        <v>1000</v>
      </c>
      <c r="D5" s="26">
        <f>VLOOKUP(A5, Kickstarter!B:E, 4, FALSE)</f>
        <v>1168</v>
      </c>
      <c r="E5" s="3">
        <f>VLOOKUP(A5, Kickstarter!B:P, 15, FALSE)</f>
        <v>44.92</v>
      </c>
      <c r="F5" s="3">
        <f>VLOOKUP(A5,Kickstarter!B:L, 11,FALSE)</f>
        <v>26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 ht="110.25" x14ac:dyDescent="0.25">
      <c r="A6" s="24" t="s">
        <v>3221</v>
      </c>
      <c r="B6" s="25" t="str">
        <f>VLOOKUP(A6, Kickstarter!B:C, 2, FALSE)</f>
        <v>A one-man show about love, loss, and motorways, written &amp; performed by Ben Norris. Help us get to the 2015 Edinburgh Fringe and beyond!</v>
      </c>
      <c r="C6" s="26">
        <f>VLOOKUP(A6, Kickstarter!B:E, 3, FALSE)</f>
        <v>4000</v>
      </c>
      <c r="D6" s="26">
        <f>VLOOKUP(A6, Kickstarter!B:E, 4, FALSE)</f>
        <v>4137</v>
      </c>
      <c r="E6" s="3">
        <f>VLOOKUP(A6, Kickstarter!B:P, 15, FALSE)</f>
        <v>36.61</v>
      </c>
      <c r="F6" s="3">
        <f>VLOOKUP(A6,Kickstarter!B:L, 11,FALSE)</f>
        <v>113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F17" sqref="F17"/>
    </sheetView>
  </sheetViews>
  <sheetFormatPr defaultRowHeight="15" x14ac:dyDescent="0.25"/>
  <cols>
    <col min="1" max="1" width="29.5703125" customWidth="1"/>
    <col min="2" max="2" width="20.85546875" customWidth="1"/>
    <col min="3" max="3" width="23.5703125" customWidth="1"/>
  </cols>
  <sheetData>
    <row r="1" spans="1:3" x14ac:dyDescent="0.25">
      <c r="B1" s="1" t="s">
        <v>8385</v>
      </c>
      <c r="C1" s="1" t="s">
        <v>8386</v>
      </c>
    </row>
    <row r="2" spans="1:3" x14ac:dyDescent="0.25">
      <c r="A2" t="s">
        <v>8387</v>
      </c>
      <c r="B2" s="27" t="e">
        <f>AVERAGE(#REF!)</f>
        <v>#REF!</v>
      </c>
      <c r="C2" s="27" t="e">
        <f>AVERAGE(#REF!)</f>
        <v>#REF!</v>
      </c>
    </row>
    <row r="3" spans="1:3" x14ac:dyDescent="0.25">
      <c r="A3" t="s">
        <v>8388</v>
      </c>
      <c r="B3" s="28" t="e">
        <f>MEDIAN(#REF!)</f>
        <v>#REF!</v>
      </c>
      <c r="C3" s="28" t="e">
        <f>MEDIAN(#REF!)</f>
        <v>#REF!</v>
      </c>
    </row>
    <row r="4" spans="1:3" ht="15.75" x14ac:dyDescent="0.25">
      <c r="A4" t="s">
        <v>8391</v>
      </c>
      <c r="B4" s="29" t="e">
        <f>_xlfn.STDEV.P(#REF!)</f>
        <v>#REF!</v>
      </c>
      <c r="C4" s="28" t="e">
        <f>_xlfn.STDEV.P(#REF!)</f>
        <v>#REF!</v>
      </c>
    </row>
    <row r="5" spans="1:3" x14ac:dyDescent="0.25">
      <c r="A5" t="s">
        <v>8392</v>
      </c>
      <c r="B5" s="28" t="e">
        <f>_xlfn.QUARTILE.EXC(#REF!,3)</f>
        <v>#REF!</v>
      </c>
      <c r="C5" s="28" t="e">
        <f>_xlfn.QUARTILE.EXC(#REF!,3)</f>
        <v>#REF!</v>
      </c>
    </row>
    <row r="6" spans="1:3" x14ac:dyDescent="0.25">
      <c r="A6" t="s">
        <v>8393</v>
      </c>
      <c r="B6" s="28" t="e">
        <f>_xlfn.QUARTILE.EXC(#REF!,1)</f>
        <v>#REF!</v>
      </c>
      <c r="C6" s="28" t="e">
        <f>_xlfn.QUARTILE.EXC(#REF!, 1)</f>
        <v>#REF!</v>
      </c>
    </row>
    <row r="7" spans="1:3" x14ac:dyDescent="0.25">
      <c r="A7" t="s">
        <v>8394</v>
      </c>
      <c r="B7" s="28" t="e">
        <f>B5-B6</f>
        <v>#REF!</v>
      </c>
      <c r="C7" s="28" t="e">
        <f>C5-C6</f>
        <v>#REF!</v>
      </c>
    </row>
    <row r="8" spans="1:3" x14ac:dyDescent="0.25">
      <c r="B8" s="28"/>
      <c r="C8" s="28"/>
    </row>
    <row r="9" spans="1:3" x14ac:dyDescent="0.25">
      <c r="A9" t="s">
        <v>8389</v>
      </c>
      <c r="B9" s="28" t="e">
        <f>AVERAGE(#REF!)</f>
        <v>#REF!</v>
      </c>
      <c r="C9" s="28" t="e">
        <f>AVERAGE(#REF!)</f>
        <v>#REF!</v>
      </c>
    </row>
    <row r="10" spans="1:3" x14ac:dyDescent="0.25">
      <c r="A10" t="s">
        <v>8390</v>
      </c>
      <c r="B10" s="28" t="e">
        <f>MEDIAN(#REF!)</f>
        <v>#REF!</v>
      </c>
      <c r="C10" s="28" t="e">
        <f>MEDIAN(#REF!)</f>
        <v>#REF!</v>
      </c>
    </row>
    <row r="11" spans="1:3" x14ac:dyDescent="0.25">
      <c r="A11" t="s">
        <v>8395</v>
      </c>
      <c r="B11" s="27" t="e">
        <f>_xlfn.STDEV.P(#REF!)</f>
        <v>#REF!</v>
      </c>
      <c r="C11" s="30" t="e">
        <f>_xlfn.STDEV.P(#REF!)</f>
        <v>#REF!</v>
      </c>
    </row>
    <row r="12" spans="1:3" x14ac:dyDescent="0.25">
      <c r="A12" t="s">
        <v>8396</v>
      </c>
      <c r="B12" s="27" t="e">
        <f>_xlfn.QUARTILE.EXC(#REF!, 3)</f>
        <v>#REF!</v>
      </c>
      <c r="C12" s="30" t="e">
        <f>_xlfn.QUARTILE.EXC(#REF!,3)</f>
        <v>#REF!</v>
      </c>
    </row>
    <row r="13" spans="1:3" x14ac:dyDescent="0.25">
      <c r="A13" t="s">
        <v>8397</v>
      </c>
      <c r="B13" s="27" t="e">
        <f>_xlfn.QUARTILE.EXC(#REF!,1)</f>
        <v>#REF!</v>
      </c>
      <c r="C13" s="30" t="e">
        <f>_xlfn.QUARTILE.EXC(#REF!,1)</f>
        <v>#REF!</v>
      </c>
    </row>
    <row r="14" spans="1:3" x14ac:dyDescent="0.25">
      <c r="A14" t="s">
        <v>8398</v>
      </c>
      <c r="B14" s="27" t="e">
        <f>B12-B13</f>
        <v>#REF!</v>
      </c>
      <c r="C14" s="30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Theatre outcomes by launch date</vt:lpstr>
      <vt:lpstr>Outcomes based on goals</vt:lpstr>
      <vt:lpstr>Category statistics</vt:lpstr>
      <vt:lpstr>Subcategory Stats</vt:lpstr>
      <vt:lpstr>Outcome based on launch date</vt:lpstr>
      <vt:lpstr>Edinburg Search</vt:lpstr>
      <vt:lpstr>Descriptive Stats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Jaggi, Karanpreet</cp:lastModifiedBy>
  <dcterms:created xsi:type="dcterms:W3CDTF">2017-04-20T15:17:24Z</dcterms:created>
  <dcterms:modified xsi:type="dcterms:W3CDTF">2021-01-02T05:43:45Z</dcterms:modified>
</cp:coreProperties>
</file>