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ec65a32b619a1f40/Desktop/Predictive Analytics Semester II/Final Project/Prediction Model/"/>
    </mc:Choice>
  </mc:AlternateContent>
  <xr:revisionPtr revIDLastSave="2066" documentId="13_ncr:1_{CABF89F2-5B19-46B2-A2CC-F97BC4109D3C}" xr6:coauthVersionLast="47" xr6:coauthVersionMax="47" xr10:uidLastSave="{3E490070-658E-42E0-A712-95DC90CA9391}"/>
  <bookViews>
    <workbookView xWindow="-108" yWindow="-108" windowWidth="23256" windowHeight="12456" activeTab="3" xr2:uid="{00000000-000D-0000-FFFF-FFFF00000000}"/>
  </bookViews>
  <sheets>
    <sheet name="PL Goals Model" sheetId="1" r:id="rId1"/>
    <sheet name="PL Tables" sheetId="2" r:id="rId2"/>
    <sheet name="PL xG Model" sheetId="3" r:id="rId3"/>
    <sheet name="La Liga Goals Model" sheetId="4" r:id="rId4"/>
    <sheet name="La Liga Tables" sheetId="5" r:id="rId5"/>
    <sheet name="La Liga xG Model" sheetId="6" r:id="rId6"/>
  </sheets>
  <definedNames>
    <definedName name="_xlnm._FilterDatabase" localSheetId="3" hidden="1">'La Liga Goals Model'!$Z$2:$AJ$22</definedName>
    <definedName name="_xlnm._FilterDatabase" localSheetId="4" hidden="1">'La Liga Tables'!$A$98:$L$120</definedName>
    <definedName name="_xlnm._FilterDatabase" localSheetId="5" hidden="1">'La Liga xG Model'!$Z$2:$AJ$22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4" l="1"/>
  <c r="AI3" i="4" l="1"/>
  <c r="W3" i="4"/>
  <c r="X3" i="4"/>
  <c r="W3" i="6" l="1"/>
  <c r="X3" i="6"/>
  <c r="AI3" i="6"/>
  <c r="AJ3" i="6"/>
  <c r="W4" i="6"/>
  <c r="X4" i="6"/>
  <c r="AI4" i="6"/>
  <c r="AJ4" i="6"/>
  <c r="AJ22" i="6"/>
  <c r="AI22" i="6"/>
  <c r="AJ21" i="6"/>
  <c r="AI21" i="6"/>
  <c r="AJ20" i="6"/>
  <c r="AI20" i="6"/>
  <c r="AJ19" i="6"/>
  <c r="AI19" i="6"/>
  <c r="AJ18" i="6"/>
  <c r="AI18" i="6"/>
  <c r="AJ17" i="6"/>
  <c r="AI17" i="6"/>
  <c r="AJ16" i="6"/>
  <c r="AI16" i="6"/>
  <c r="AJ15" i="6"/>
  <c r="AI15" i="6"/>
  <c r="AJ14" i="6"/>
  <c r="AI14" i="6"/>
  <c r="AJ13" i="6"/>
  <c r="AI13" i="6"/>
  <c r="AJ12" i="6"/>
  <c r="AI12" i="6"/>
  <c r="AJ11" i="6"/>
  <c r="AI11" i="6"/>
  <c r="AJ10" i="6"/>
  <c r="AI10" i="6"/>
  <c r="AJ9" i="6"/>
  <c r="AI9" i="6"/>
  <c r="AJ8" i="6"/>
  <c r="AI8" i="6"/>
  <c r="AJ7" i="6"/>
  <c r="AI7" i="6"/>
  <c r="AJ6" i="6"/>
  <c r="AI6" i="6"/>
  <c r="AJ5" i="6"/>
  <c r="AI5" i="6"/>
  <c r="AJ8" i="4"/>
  <c r="W14" i="4"/>
  <c r="X14" i="4"/>
  <c r="W15" i="4"/>
  <c r="X15" i="4"/>
  <c r="AD790" i="5"/>
  <c r="AC790" i="5"/>
  <c r="AD789" i="5"/>
  <c r="AC789" i="5"/>
  <c r="AD788" i="5"/>
  <c r="AC788" i="5"/>
  <c r="AD787" i="5"/>
  <c r="AC787" i="5"/>
  <c r="AD786" i="5"/>
  <c r="AC786" i="5"/>
  <c r="AD785" i="5"/>
  <c r="AC785" i="5"/>
  <c r="AD784" i="5"/>
  <c r="AC784" i="5"/>
  <c r="AD783" i="5"/>
  <c r="AC783" i="5"/>
  <c r="AD782" i="5"/>
  <c r="AC782" i="5"/>
  <c r="AD781" i="5"/>
  <c r="AC781" i="5"/>
  <c r="AD780" i="5"/>
  <c r="AC780" i="5"/>
  <c r="AD779" i="5"/>
  <c r="AC779" i="5"/>
  <c r="AD778" i="5"/>
  <c r="AC778" i="5"/>
  <c r="AD777" i="5"/>
  <c r="AC777" i="5"/>
  <c r="AD776" i="5"/>
  <c r="AC776" i="5"/>
  <c r="AD775" i="5"/>
  <c r="AC775" i="5"/>
  <c r="AD774" i="5"/>
  <c r="AC774" i="5"/>
  <c r="AD773" i="5"/>
  <c r="AC773" i="5"/>
  <c r="AD772" i="5"/>
  <c r="AC772" i="5"/>
  <c r="AD771" i="5"/>
  <c r="AC771" i="5"/>
  <c r="N790" i="5"/>
  <c r="M790" i="5"/>
  <c r="N789" i="5"/>
  <c r="M789" i="5"/>
  <c r="N788" i="5"/>
  <c r="M788" i="5"/>
  <c r="N787" i="5"/>
  <c r="M787" i="5"/>
  <c r="N786" i="5"/>
  <c r="M786" i="5"/>
  <c r="N785" i="5"/>
  <c r="M785" i="5"/>
  <c r="N784" i="5"/>
  <c r="M784" i="5"/>
  <c r="N783" i="5"/>
  <c r="M783" i="5"/>
  <c r="N782" i="5"/>
  <c r="M782" i="5"/>
  <c r="N781" i="5"/>
  <c r="M781" i="5"/>
  <c r="N780" i="5"/>
  <c r="M780" i="5"/>
  <c r="N779" i="5"/>
  <c r="M779" i="5"/>
  <c r="N778" i="5"/>
  <c r="M778" i="5"/>
  <c r="N777" i="5"/>
  <c r="M777" i="5"/>
  <c r="N776" i="5"/>
  <c r="M776" i="5"/>
  <c r="N775" i="5"/>
  <c r="M775" i="5"/>
  <c r="N774" i="5"/>
  <c r="M774" i="5"/>
  <c r="N773" i="5"/>
  <c r="M773" i="5"/>
  <c r="N772" i="5"/>
  <c r="M772" i="5"/>
  <c r="N771" i="5"/>
  <c r="M771" i="5"/>
  <c r="AD767" i="5"/>
  <c r="AC767" i="5"/>
  <c r="AD766" i="5"/>
  <c r="AC766" i="5"/>
  <c r="AD765" i="5"/>
  <c r="AC765" i="5"/>
  <c r="AD764" i="5"/>
  <c r="AC764" i="5"/>
  <c r="AD763" i="5"/>
  <c r="AC763" i="5"/>
  <c r="AD762" i="5"/>
  <c r="AC762" i="5"/>
  <c r="AD761" i="5"/>
  <c r="AC761" i="5"/>
  <c r="AD760" i="5"/>
  <c r="AC760" i="5"/>
  <c r="AD759" i="5"/>
  <c r="AC759" i="5"/>
  <c r="AD758" i="5"/>
  <c r="AC758" i="5"/>
  <c r="AD757" i="5"/>
  <c r="AC757" i="5"/>
  <c r="AD756" i="5"/>
  <c r="AC756" i="5"/>
  <c r="AD755" i="5"/>
  <c r="AC755" i="5"/>
  <c r="AD754" i="5"/>
  <c r="AC754" i="5"/>
  <c r="AD753" i="5"/>
  <c r="AC753" i="5"/>
  <c r="AD752" i="5"/>
  <c r="AC752" i="5"/>
  <c r="AD751" i="5"/>
  <c r="AC751" i="5"/>
  <c r="AD750" i="5"/>
  <c r="AC750" i="5"/>
  <c r="AD749" i="5"/>
  <c r="AC749" i="5"/>
  <c r="AD748" i="5"/>
  <c r="AC748" i="5"/>
  <c r="N767" i="5"/>
  <c r="M767" i="5"/>
  <c r="N766" i="5"/>
  <c r="M766" i="5"/>
  <c r="N765" i="5"/>
  <c r="M765" i="5"/>
  <c r="N764" i="5"/>
  <c r="M764" i="5"/>
  <c r="N763" i="5"/>
  <c r="M763" i="5"/>
  <c r="N762" i="5"/>
  <c r="M762" i="5"/>
  <c r="N761" i="5"/>
  <c r="M761" i="5"/>
  <c r="N760" i="5"/>
  <c r="M760" i="5"/>
  <c r="N759" i="5"/>
  <c r="M759" i="5"/>
  <c r="N758" i="5"/>
  <c r="M758" i="5"/>
  <c r="N757" i="5"/>
  <c r="M757" i="5"/>
  <c r="N756" i="5"/>
  <c r="M756" i="5"/>
  <c r="N755" i="5"/>
  <c r="M755" i="5"/>
  <c r="N754" i="5"/>
  <c r="M754" i="5"/>
  <c r="N753" i="5"/>
  <c r="M753" i="5"/>
  <c r="N752" i="5"/>
  <c r="M752" i="5"/>
  <c r="N751" i="5"/>
  <c r="M751" i="5"/>
  <c r="N750" i="5"/>
  <c r="M750" i="5"/>
  <c r="N749" i="5"/>
  <c r="M749" i="5"/>
  <c r="N748" i="5"/>
  <c r="M748" i="5"/>
  <c r="AD743" i="5"/>
  <c r="AC743" i="5"/>
  <c r="AD742" i="5"/>
  <c r="AC742" i="5"/>
  <c r="AD741" i="5"/>
  <c r="AC741" i="5"/>
  <c r="AD740" i="5"/>
  <c r="AC740" i="5"/>
  <c r="AD739" i="5"/>
  <c r="AC739" i="5"/>
  <c r="AD738" i="5"/>
  <c r="AC738" i="5"/>
  <c r="AD737" i="5"/>
  <c r="AC737" i="5"/>
  <c r="AD736" i="5"/>
  <c r="AC736" i="5"/>
  <c r="AD735" i="5"/>
  <c r="AC735" i="5"/>
  <c r="AD734" i="5"/>
  <c r="AC734" i="5"/>
  <c r="AD733" i="5"/>
  <c r="AC733" i="5"/>
  <c r="AD732" i="5"/>
  <c r="AC732" i="5"/>
  <c r="AD731" i="5"/>
  <c r="AC731" i="5"/>
  <c r="AD730" i="5"/>
  <c r="AC730" i="5"/>
  <c r="AD729" i="5"/>
  <c r="AC729" i="5"/>
  <c r="AD728" i="5"/>
  <c r="AC728" i="5"/>
  <c r="AD727" i="5"/>
  <c r="AC727" i="5"/>
  <c r="AD726" i="5"/>
  <c r="AC726" i="5"/>
  <c r="AD725" i="5"/>
  <c r="AC725" i="5"/>
  <c r="AD724" i="5"/>
  <c r="AC724" i="5"/>
  <c r="N743" i="5"/>
  <c r="M743" i="5"/>
  <c r="N742" i="5"/>
  <c r="M742" i="5"/>
  <c r="N741" i="5"/>
  <c r="M741" i="5"/>
  <c r="N740" i="5"/>
  <c r="M740" i="5"/>
  <c r="N739" i="5"/>
  <c r="M739" i="5"/>
  <c r="N738" i="5"/>
  <c r="M738" i="5"/>
  <c r="N737" i="5"/>
  <c r="M737" i="5"/>
  <c r="N736" i="5"/>
  <c r="M736" i="5"/>
  <c r="N735" i="5"/>
  <c r="M735" i="5"/>
  <c r="N734" i="5"/>
  <c r="M734" i="5"/>
  <c r="N733" i="5"/>
  <c r="M733" i="5"/>
  <c r="N732" i="5"/>
  <c r="M732" i="5"/>
  <c r="N731" i="5"/>
  <c r="M731" i="5"/>
  <c r="N730" i="5"/>
  <c r="M730" i="5"/>
  <c r="N729" i="5"/>
  <c r="M729" i="5"/>
  <c r="N728" i="5"/>
  <c r="M728" i="5"/>
  <c r="N727" i="5"/>
  <c r="M727" i="5"/>
  <c r="N726" i="5"/>
  <c r="M726" i="5"/>
  <c r="N725" i="5"/>
  <c r="M725" i="5"/>
  <c r="N724" i="5"/>
  <c r="M724" i="5"/>
  <c r="AD719" i="5"/>
  <c r="AC719" i="5"/>
  <c r="AD718" i="5"/>
  <c r="AC718" i="5"/>
  <c r="AD717" i="5"/>
  <c r="AC717" i="5"/>
  <c r="AD716" i="5"/>
  <c r="AC716" i="5"/>
  <c r="AD715" i="5"/>
  <c r="AC715" i="5"/>
  <c r="AD714" i="5"/>
  <c r="AC714" i="5"/>
  <c r="AD713" i="5"/>
  <c r="AC713" i="5"/>
  <c r="AD712" i="5"/>
  <c r="AC712" i="5"/>
  <c r="AD711" i="5"/>
  <c r="AC711" i="5"/>
  <c r="AD710" i="5"/>
  <c r="AC710" i="5"/>
  <c r="AD709" i="5"/>
  <c r="AC709" i="5"/>
  <c r="AD708" i="5"/>
  <c r="AC708" i="5"/>
  <c r="AD707" i="5"/>
  <c r="AC707" i="5"/>
  <c r="AD706" i="5"/>
  <c r="AC706" i="5"/>
  <c r="AD705" i="5"/>
  <c r="AC705" i="5"/>
  <c r="AD704" i="5"/>
  <c r="AC704" i="5"/>
  <c r="AD703" i="5"/>
  <c r="AC703" i="5"/>
  <c r="AD702" i="5"/>
  <c r="AC702" i="5"/>
  <c r="AD701" i="5"/>
  <c r="AC701" i="5"/>
  <c r="AD700" i="5"/>
  <c r="AC700" i="5"/>
  <c r="N719" i="5"/>
  <c r="M719" i="5"/>
  <c r="N718" i="5"/>
  <c r="M718" i="5"/>
  <c r="N717" i="5"/>
  <c r="M717" i="5"/>
  <c r="N716" i="5"/>
  <c r="M716" i="5"/>
  <c r="N715" i="5"/>
  <c r="M715" i="5"/>
  <c r="N714" i="5"/>
  <c r="M714" i="5"/>
  <c r="N713" i="5"/>
  <c r="M713" i="5"/>
  <c r="N712" i="5"/>
  <c r="M712" i="5"/>
  <c r="N711" i="5"/>
  <c r="M711" i="5"/>
  <c r="N710" i="5"/>
  <c r="M710" i="5"/>
  <c r="N709" i="5"/>
  <c r="M709" i="5"/>
  <c r="N708" i="5"/>
  <c r="M708" i="5"/>
  <c r="N707" i="5"/>
  <c r="M707" i="5"/>
  <c r="N706" i="5"/>
  <c r="M706" i="5"/>
  <c r="N705" i="5"/>
  <c r="M705" i="5"/>
  <c r="N704" i="5"/>
  <c r="M704" i="5"/>
  <c r="N703" i="5"/>
  <c r="M703" i="5"/>
  <c r="N702" i="5"/>
  <c r="M702" i="5"/>
  <c r="N701" i="5"/>
  <c r="M701" i="5"/>
  <c r="N700" i="5"/>
  <c r="M700" i="5"/>
  <c r="AD695" i="5"/>
  <c r="AC695" i="5"/>
  <c r="AD694" i="5"/>
  <c r="AC694" i="5"/>
  <c r="AD693" i="5"/>
  <c r="AC693" i="5"/>
  <c r="AD692" i="5"/>
  <c r="AC692" i="5"/>
  <c r="AD691" i="5"/>
  <c r="AC691" i="5"/>
  <c r="AD690" i="5"/>
  <c r="AC690" i="5"/>
  <c r="AD689" i="5"/>
  <c r="AC689" i="5"/>
  <c r="AD688" i="5"/>
  <c r="AC688" i="5"/>
  <c r="AD687" i="5"/>
  <c r="AC687" i="5"/>
  <c r="AD686" i="5"/>
  <c r="AC686" i="5"/>
  <c r="AD685" i="5"/>
  <c r="AC685" i="5"/>
  <c r="AD684" i="5"/>
  <c r="AC684" i="5"/>
  <c r="AD683" i="5"/>
  <c r="AC683" i="5"/>
  <c r="AD682" i="5"/>
  <c r="AC682" i="5"/>
  <c r="AD681" i="5"/>
  <c r="AC681" i="5"/>
  <c r="AD680" i="5"/>
  <c r="AC680" i="5"/>
  <c r="AD679" i="5"/>
  <c r="AC679" i="5"/>
  <c r="AD678" i="5"/>
  <c r="AC678" i="5"/>
  <c r="AD677" i="5"/>
  <c r="AC677" i="5"/>
  <c r="AD676" i="5"/>
  <c r="AC676" i="5"/>
  <c r="N695" i="5"/>
  <c r="M695" i="5"/>
  <c r="N694" i="5"/>
  <c r="M694" i="5"/>
  <c r="N693" i="5"/>
  <c r="M693" i="5"/>
  <c r="N692" i="5"/>
  <c r="M692" i="5"/>
  <c r="N691" i="5"/>
  <c r="M691" i="5"/>
  <c r="N690" i="5"/>
  <c r="M690" i="5"/>
  <c r="N689" i="5"/>
  <c r="M689" i="5"/>
  <c r="N688" i="5"/>
  <c r="M688" i="5"/>
  <c r="N687" i="5"/>
  <c r="M687" i="5"/>
  <c r="N686" i="5"/>
  <c r="M686" i="5"/>
  <c r="N685" i="5"/>
  <c r="M685" i="5"/>
  <c r="N684" i="5"/>
  <c r="M684" i="5"/>
  <c r="N683" i="5"/>
  <c r="M683" i="5"/>
  <c r="N682" i="5"/>
  <c r="M682" i="5"/>
  <c r="N681" i="5"/>
  <c r="M681" i="5"/>
  <c r="N680" i="5"/>
  <c r="M680" i="5"/>
  <c r="N679" i="5"/>
  <c r="M679" i="5"/>
  <c r="N678" i="5"/>
  <c r="M678" i="5"/>
  <c r="N677" i="5"/>
  <c r="M677" i="5"/>
  <c r="N676" i="5"/>
  <c r="M676" i="5"/>
  <c r="AD671" i="5"/>
  <c r="AC671" i="5"/>
  <c r="AD670" i="5"/>
  <c r="AC670" i="5"/>
  <c r="AD669" i="5"/>
  <c r="AC669" i="5"/>
  <c r="AD668" i="5"/>
  <c r="AC668" i="5"/>
  <c r="AD667" i="5"/>
  <c r="AC667" i="5"/>
  <c r="AD666" i="5"/>
  <c r="AC666" i="5"/>
  <c r="AD665" i="5"/>
  <c r="AC665" i="5"/>
  <c r="AD664" i="5"/>
  <c r="AC664" i="5"/>
  <c r="AD663" i="5"/>
  <c r="AC663" i="5"/>
  <c r="AD662" i="5"/>
  <c r="AC662" i="5"/>
  <c r="AD661" i="5"/>
  <c r="AC661" i="5"/>
  <c r="AD660" i="5"/>
  <c r="AC660" i="5"/>
  <c r="AD659" i="5"/>
  <c r="AC659" i="5"/>
  <c r="AD658" i="5"/>
  <c r="AC658" i="5"/>
  <c r="AD657" i="5"/>
  <c r="AC657" i="5"/>
  <c r="AD656" i="5"/>
  <c r="AC656" i="5"/>
  <c r="AD655" i="5"/>
  <c r="AC655" i="5"/>
  <c r="AD654" i="5"/>
  <c r="AC654" i="5"/>
  <c r="AD653" i="5"/>
  <c r="AC653" i="5"/>
  <c r="AD652" i="5"/>
  <c r="AC652" i="5"/>
  <c r="N671" i="5"/>
  <c r="M671" i="5"/>
  <c r="N670" i="5"/>
  <c r="M670" i="5"/>
  <c r="N669" i="5"/>
  <c r="M669" i="5"/>
  <c r="N668" i="5"/>
  <c r="M668" i="5"/>
  <c r="N667" i="5"/>
  <c r="M667" i="5"/>
  <c r="N666" i="5"/>
  <c r="M666" i="5"/>
  <c r="N665" i="5"/>
  <c r="M665" i="5"/>
  <c r="N664" i="5"/>
  <c r="M664" i="5"/>
  <c r="N663" i="5"/>
  <c r="M663" i="5"/>
  <c r="N662" i="5"/>
  <c r="M662" i="5"/>
  <c r="N661" i="5"/>
  <c r="M661" i="5"/>
  <c r="N660" i="5"/>
  <c r="M660" i="5"/>
  <c r="N659" i="5"/>
  <c r="M659" i="5"/>
  <c r="N658" i="5"/>
  <c r="M658" i="5"/>
  <c r="N657" i="5"/>
  <c r="M657" i="5"/>
  <c r="N656" i="5"/>
  <c r="M656" i="5"/>
  <c r="N655" i="5"/>
  <c r="M655" i="5"/>
  <c r="N654" i="5"/>
  <c r="M654" i="5"/>
  <c r="N653" i="5"/>
  <c r="M653" i="5"/>
  <c r="N652" i="5"/>
  <c r="M652" i="5"/>
  <c r="AD647" i="5"/>
  <c r="AC647" i="5"/>
  <c r="AD646" i="5"/>
  <c r="AC646" i="5"/>
  <c r="AD645" i="5"/>
  <c r="AC645" i="5"/>
  <c r="AD644" i="5"/>
  <c r="AC644" i="5"/>
  <c r="AD643" i="5"/>
  <c r="AC643" i="5"/>
  <c r="AD642" i="5"/>
  <c r="AC642" i="5"/>
  <c r="AD641" i="5"/>
  <c r="AC641" i="5"/>
  <c r="AD640" i="5"/>
  <c r="AC640" i="5"/>
  <c r="AD639" i="5"/>
  <c r="AC639" i="5"/>
  <c r="AD638" i="5"/>
  <c r="AC638" i="5"/>
  <c r="AD637" i="5"/>
  <c r="AC637" i="5"/>
  <c r="AD636" i="5"/>
  <c r="AC636" i="5"/>
  <c r="AD635" i="5"/>
  <c r="AC635" i="5"/>
  <c r="AD634" i="5"/>
  <c r="AC634" i="5"/>
  <c r="AD633" i="5"/>
  <c r="AC633" i="5"/>
  <c r="AD632" i="5"/>
  <c r="AC632" i="5"/>
  <c r="AD631" i="5"/>
  <c r="AC631" i="5"/>
  <c r="AD630" i="5"/>
  <c r="AC630" i="5"/>
  <c r="AD629" i="5"/>
  <c r="AC629" i="5"/>
  <c r="AD628" i="5"/>
  <c r="AC628" i="5"/>
  <c r="N647" i="5"/>
  <c r="M647" i="5"/>
  <c r="N646" i="5"/>
  <c r="M646" i="5"/>
  <c r="N645" i="5"/>
  <c r="M645" i="5"/>
  <c r="N644" i="5"/>
  <c r="M644" i="5"/>
  <c r="N643" i="5"/>
  <c r="M643" i="5"/>
  <c r="N642" i="5"/>
  <c r="M642" i="5"/>
  <c r="N641" i="5"/>
  <c r="M641" i="5"/>
  <c r="N640" i="5"/>
  <c r="M640" i="5"/>
  <c r="N639" i="5"/>
  <c r="M639" i="5"/>
  <c r="N638" i="5"/>
  <c r="M638" i="5"/>
  <c r="N637" i="5"/>
  <c r="M637" i="5"/>
  <c r="N636" i="5"/>
  <c r="M636" i="5"/>
  <c r="N635" i="5"/>
  <c r="M635" i="5"/>
  <c r="N634" i="5"/>
  <c r="M634" i="5"/>
  <c r="N633" i="5"/>
  <c r="M633" i="5"/>
  <c r="N632" i="5"/>
  <c r="M632" i="5"/>
  <c r="N631" i="5"/>
  <c r="M631" i="5"/>
  <c r="N630" i="5"/>
  <c r="M630" i="5"/>
  <c r="N629" i="5"/>
  <c r="M629" i="5"/>
  <c r="N628" i="5"/>
  <c r="M628" i="5"/>
  <c r="AD623" i="5"/>
  <c r="AC623" i="5"/>
  <c r="AD622" i="5"/>
  <c r="AC622" i="5"/>
  <c r="AD621" i="5"/>
  <c r="AC621" i="5"/>
  <c r="AD620" i="5"/>
  <c r="AC620" i="5"/>
  <c r="AD619" i="5"/>
  <c r="AC619" i="5"/>
  <c r="AD618" i="5"/>
  <c r="AC618" i="5"/>
  <c r="AD617" i="5"/>
  <c r="AC617" i="5"/>
  <c r="AD616" i="5"/>
  <c r="AC616" i="5"/>
  <c r="AD615" i="5"/>
  <c r="AC615" i="5"/>
  <c r="AD614" i="5"/>
  <c r="AC614" i="5"/>
  <c r="AD613" i="5"/>
  <c r="AC613" i="5"/>
  <c r="AD612" i="5"/>
  <c r="AC612" i="5"/>
  <c r="AD611" i="5"/>
  <c r="AC611" i="5"/>
  <c r="AD610" i="5"/>
  <c r="AC610" i="5"/>
  <c r="AD609" i="5"/>
  <c r="AC609" i="5"/>
  <c r="AD608" i="5"/>
  <c r="AC608" i="5"/>
  <c r="AD607" i="5"/>
  <c r="AC607" i="5"/>
  <c r="AD606" i="5"/>
  <c r="AC606" i="5"/>
  <c r="AD605" i="5"/>
  <c r="AC605" i="5"/>
  <c r="AD604" i="5"/>
  <c r="AC604" i="5"/>
  <c r="N623" i="5"/>
  <c r="M623" i="5"/>
  <c r="N622" i="5"/>
  <c r="M622" i="5"/>
  <c r="N621" i="5"/>
  <c r="M621" i="5"/>
  <c r="N620" i="5"/>
  <c r="M620" i="5"/>
  <c r="N619" i="5"/>
  <c r="M619" i="5"/>
  <c r="N618" i="5"/>
  <c r="M618" i="5"/>
  <c r="N617" i="5"/>
  <c r="M617" i="5"/>
  <c r="N616" i="5"/>
  <c r="M616" i="5"/>
  <c r="N615" i="5"/>
  <c r="M615" i="5"/>
  <c r="N614" i="5"/>
  <c r="M614" i="5"/>
  <c r="N613" i="5"/>
  <c r="M613" i="5"/>
  <c r="N612" i="5"/>
  <c r="M612" i="5"/>
  <c r="N611" i="5"/>
  <c r="M611" i="5"/>
  <c r="N610" i="5"/>
  <c r="M610" i="5"/>
  <c r="N609" i="5"/>
  <c r="M609" i="5"/>
  <c r="N608" i="5"/>
  <c r="M608" i="5"/>
  <c r="N607" i="5"/>
  <c r="M607" i="5"/>
  <c r="N606" i="5"/>
  <c r="M606" i="5"/>
  <c r="N605" i="5"/>
  <c r="M605" i="5"/>
  <c r="N604" i="5"/>
  <c r="M604" i="5"/>
  <c r="AD599" i="5"/>
  <c r="AC599" i="5"/>
  <c r="AD598" i="5"/>
  <c r="AC598" i="5"/>
  <c r="AD597" i="5"/>
  <c r="AC597" i="5"/>
  <c r="AD596" i="5"/>
  <c r="AC596" i="5"/>
  <c r="AD595" i="5"/>
  <c r="AC595" i="5"/>
  <c r="AD594" i="5"/>
  <c r="AC594" i="5"/>
  <c r="AD593" i="5"/>
  <c r="AC593" i="5"/>
  <c r="AD592" i="5"/>
  <c r="AC592" i="5"/>
  <c r="AD591" i="5"/>
  <c r="AC591" i="5"/>
  <c r="AD590" i="5"/>
  <c r="AC590" i="5"/>
  <c r="AD589" i="5"/>
  <c r="AC589" i="5"/>
  <c r="AD588" i="5"/>
  <c r="AC588" i="5"/>
  <c r="AD587" i="5"/>
  <c r="AC587" i="5"/>
  <c r="AD586" i="5"/>
  <c r="AC586" i="5"/>
  <c r="AD585" i="5"/>
  <c r="AC585" i="5"/>
  <c r="AD584" i="5"/>
  <c r="AC584" i="5"/>
  <c r="AD583" i="5"/>
  <c r="AC583" i="5"/>
  <c r="AD582" i="5"/>
  <c r="AC582" i="5"/>
  <c r="AD581" i="5"/>
  <c r="AC581" i="5"/>
  <c r="AD580" i="5"/>
  <c r="AC580" i="5"/>
  <c r="N599" i="5"/>
  <c r="M599" i="5"/>
  <c r="N598" i="5"/>
  <c r="M598" i="5"/>
  <c r="N597" i="5"/>
  <c r="M597" i="5"/>
  <c r="N596" i="5"/>
  <c r="M596" i="5"/>
  <c r="N595" i="5"/>
  <c r="M595" i="5"/>
  <c r="N594" i="5"/>
  <c r="M594" i="5"/>
  <c r="N593" i="5"/>
  <c r="M593" i="5"/>
  <c r="N592" i="5"/>
  <c r="M592" i="5"/>
  <c r="N591" i="5"/>
  <c r="M591" i="5"/>
  <c r="N590" i="5"/>
  <c r="M590" i="5"/>
  <c r="N589" i="5"/>
  <c r="M589" i="5"/>
  <c r="N588" i="5"/>
  <c r="M588" i="5"/>
  <c r="N587" i="5"/>
  <c r="M587" i="5"/>
  <c r="N586" i="5"/>
  <c r="M586" i="5"/>
  <c r="N585" i="5"/>
  <c r="M585" i="5"/>
  <c r="N584" i="5"/>
  <c r="M584" i="5"/>
  <c r="N583" i="5"/>
  <c r="M583" i="5"/>
  <c r="N582" i="5"/>
  <c r="M582" i="5"/>
  <c r="N581" i="5"/>
  <c r="M581" i="5"/>
  <c r="N580" i="5"/>
  <c r="M580" i="5"/>
  <c r="AD575" i="5"/>
  <c r="AC575" i="5"/>
  <c r="AD574" i="5"/>
  <c r="AC574" i="5"/>
  <c r="AD573" i="5"/>
  <c r="AC573" i="5"/>
  <c r="AD572" i="5"/>
  <c r="AC572" i="5"/>
  <c r="AD571" i="5"/>
  <c r="AC571" i="5"/>
  <c r="AD570" i="5"/>
  <c r="AC570" i="5"/>
  <c r="AD569" i="5"/>
  <c r="AC569" i="5"/>
  <c r="AD568" i="5"/>
  <c r="AC568" i="5"/>
  <c r="AD567" i="5"/>
  <c r="AC567" i="5"/>
  <c r="AD566" i="5"/>
  <c r="AC566" i="5"/>
  <c r="AD565" i="5"/>
  <c r="AC565" i="5"/>
  <c r="AD564" i="5"/>
  <c r="AC564" i="5"/>
  <c r="AD563" i="5"/>
  <c r="AC563" i="5"/>
  <c r="AD562" i="5"/>
  <c r="AC562" i="5"/>
  <c r="AD561" i="5"/>
  <c r="AC561" i="5"/>
  <c r="AD560" i="5"/>
  <c r="AC560" i="5"/>
  <c r="AD559" i="5"/>
  <c r="AC559" i="5"/>
  <c r="AD558" i="5"/>
  <c r="AC558" i="5"/>
  <c r="AD557" i="5"/>
  <c r="AC557" i="5"/>
  <c r="AD556" i="5"/>
  <c r="AC556" i="5"/>
  <c r="N575" i="5"/>
  <c r="M575" i="5"/>
  <c r="N574" i="5"/>
  <c r="M574" i="5"/>
  <c r="N573" i="5"/>
  <c r="M573" i="5"/>
  <c r="N572" i="5"/>
  <c r="M572" i="5"/>
  <c r="N571" i="5"/>
  <c r="M571" i="5"/>
  <c r="N570" i="5"/>
  <c r="M570" i="5"/>
  <c r="N569" i="5"/>
  <c r="M569" i="5"/>
  <c r="N568" i="5"/>
  <c r="M568" i="5"/>
  <c r="N567" i="5"/>
  <c r="M567" i="5"/>
  <c r="N566" i="5"/>
  <c r="M566" i="5"/>
  <c r="N565" i="5"/>
  <c r="M565" i="5"/>
  <c r="N564" i="5"/>
  <c r="M564" i="5"/>
  <c r="N563" i="5"/>
  <c r="M563" i="5"/>
  <c r="N562" i="5"/>
  <c r="M562" i="5"/>
  <c r="N561" i="5"/>
  <c r="M561" i="5"/>
  <c r="N560" i="5"/>
  <c r="M560" i="5"/>
  <c r="N559" i="5"/>
  <c r="M559" i="5"/>
  <c r="N558" i="5"/>
  <c r="M558" i="5"/>
  <c r="N557" i="5"/>
  <c r="M557" i="5"/>
  <c r="N556" i="5"/>
  <c r="M556" i="5"/>
  <c r="AD551" i="5"/>
  <c r="AC551" i="5"/>
  <c r="AD550" i="5"/>
  <c r="AC550" i="5"/>
  <c r="AD549" i="5"/>
  <c r="AC549" i="5"/>
  <c r="AD548" i="5"/>
  <c r="AC548" i="5"/>
  <c r="AD547" i="5"/>
  <c r="AC547" i="5"/>
  <c r="AD546" i="5"/>
  <c r="AC546" i="5"/>
  <c r="AD545" i="5"/>
  <c r="AC545" i="5"/>
  <c r="AD544" i="5"/>
  <c r="AC544" i="5"/>
  <c r="AD543" i="5"/>
  <c r="AC543" i="5"/>
  <c r="AD542" i="5"/>
  <c r="AC542" i="5"/>
  <c r="AD541" i="5"/>
  <c r="AC541" i="5"/>
  <c r="AD540" i="5"/>
  <c r="AC540" i="5"/>
  <c r="AD539" i="5"/>
  <c r="AC539" i="5"/>
  <c r="AD538" i="5"/>
  <c r="AC538" i="5"/>
  <c r="AD537" i="5"/>
  <c r="AC537" i="5"/>
  <c r="AD536" i="5"/>
  <c r="AC536" i="5"/>
  <c r="AD535" i="5"/>
  <c r="AC535" i="5"/>
  <c r="AD534" i="5"/>
  <c r="AC534" i="5"/>
  <c r="AD533" i="5"/>
  <c r="AC533" i="5"/>
  <c r="AD532" i="5"/>
  <c r="AC532" i="5"/>
  <c r="N551" i="5"/>
  <c r="M551" i="5"/>
  <c r="N550" i="5"/>
  <c r="M550" i="5"/>
  <c r="N549" i="5"/>
  <c r="M549" i="5"/>
  <c r="N548" i="5"/>
  <c r="M548" i="5"/>
  <c r="N547" i="5"/>
  <c r="M547" i="5"/>
  <c r="N546" i="5"/>
  <c r="M546" i="5"/>
  <c r="N545" i="5"/>
  <c r="M545" i="5"/>
  <c r="N544" i="5"/>
  <c r="M544" i="5"/>
  <c r="N543" i="5"/>
  <c r="M543" i="5"/>
  <c r="N542" i="5"/>
  <c r="M542" i="5"/>
  <c r="N541" i="5"/>
  <c r="M541" i="5"/>
  <c r="N540" i="5"/>
  <c r="M540" i="5"/>
  <c r="N539" i="5"/>
  <c r="M539" i="5"/>
  <c r="N538" i="5"/>
  <c r="M538" i="5"/>
  <c r="N537" i="5"/>
  <c r="M537" i="5"/>
  <c r="N536" i="5"/>
  <c r="M536" i="5"/>
  <c r="N535" i="5"/>
  <c r="M535" i="5"/>
  <c r="N534" i="5"/>
  <c r="M534" i="5"/>
  <c r="N533" i="5"/>
  <c r="M533" i="5"/>
  <c r="N532" i="5"/>
  <c r="M532" i="5"/>
  <c r="AD527" i="5"/>
  <c r="AC527" i="5"/>
  <c r="AD526" i="5"/>
  <c r="AC526" i="5"/>
  <c r="AD525" i="5"/>
  <c r="AC525" i="5"/>
  <c r="AD524" i="5"/>
  <c r="AC524" i="5"/>
  <c r="AD523" i="5"/>
  <c r="AC523" i="5"/>
  <c r="AD522" i="5"/>
  <c r="AC522" i="5"/>
  <c r="AD521" i="5"/>
  <c r="AC521" i="5"/>
  <c r="AD520" i="5"/>
  <c r="AC520" i="5"/>
  <c r="AD519" i="5"/>
  <c r="AC519" i="5"/>
  <c r="AD518" i="5"/>
  <c r="AC518" i="5"/>
  <c r="AD517" i="5"/>
  <c r="AC517" i="5"/>
  <c r="AD516" i="5"/>
  <c r="AC516" i="5"/>
  <c r="AD515" i="5"/>
  <c r="AC515" i="5"/>
  <c r="AD514" i="5"/>
  <c r="AC514" i="5"/>
  <c r="AD513" i="5"/>
  <c r="AC513" i="5"/>
  <c r="AD512" i="5"/>
  <c r="AC512" i="5"/>
  <c r="AD511" i="5"/>
  <c r="AC511" i="5"/>
  <c r="AD510" i="5"/>
  <c r="AC510" i="5"/>
  <c r="AD509" i="5"/>
  <c r="AC509" i="5"/>
  <c r="AD508" i="5"/>
  <c r="AC508" i="5"/>
  <c r="N527" i="5"/>
  <c r="M527" i="5"/>
  <c r="N526" i="5"/>
  <c r="M526" i="5"/>
  <c r="N525" i="5"/>
  <c r="M525" i="5"/>
  <c r="N524" i="5"/>
  <c r="M524" i="5"/>
  <c r="N523" i="5"/>
  <c r="M523" i="5"/>
  <c r="N522" i="5"/>
  <c r="M522" i="5"/>
  <c r="N521" i="5"/>
  <c r="M521" i="5"/>
  <c r="N520" i="5"/>
  <c r="M520" i="5"/>
  <c r="N519" i="5"/>
  <c r="M519" i="5"/>
  <c r="N518" i="5"/>
  <c r="M518" i="5"/>
  <c r="N517" i="5"/>
  <c r="M517" i="5"/>
  <c r="N516" i="5"/>
  <c r="M516" i="5"/>
  <c r="N515" i="5"/>
  <c r="M515" i="5"/>
  <c r="N514" i="5"/>
  <c r="M514" i="5"/>
  <c r="N513" i="5"/>
  <c r="M513" i="5"/>
  <c r="N512" i="5"/>
  <c r="M512" i="5"/>
  <c r="N511" i="5"/>
  <c r="M511" i="5"/>
  <c r="N510" i="5"/>
  <c r="M510" i="5"/>
  <c r="N509" i="5"/>
  <c r="M509" i="5"/>
  <c r="N508" i="5"/>
  <c r="M508" i="5"/>
  <c r="AD503" i="5"/>
  <c r="AC503" i="5"/>
  <c r="AD502" i="5"/>
  <c r="AC502" i="5"/>
  <c r="AD501" i="5"/>
  <c r="AC501" i="5"/>
  <c r="AD500" i="5"/>
  <c r="AC500" i="5"/>
  <c r="AD499" i="5"/>
  <c r="AC499" i="5"/>
  <c r="AD498" i="5"/>
  <c r="AC498" i="5"/>
  <c r="AD497" i="5"/>
  <c r="AC497" i="5"/>
  <c r="AD496" i="5"/>
  <c r="AC496" i="5"/>
  <c r="AD495" i="5"/>
  <c r="AC495" i="5"/>
  <c r="AD494" i="5"/>
  <c r="AC494" i="5"/>
  <c r="AD493" i="5"/>
  <c r="AC493" i="5"/>
  <c r="AD492" i="5"/>
  <c r="AC492" i="5"/>
  <c r="AD491" i="5"/>
  <c r="AC491" i="5"/>
  <c r="AD490" i="5"/>
  <c r="AC490" i="5"/>
  <c r="AD489" i="5"/>
  <c r="AC489" i="5"/>
  <c r="AD488" i="5"/>
  <c r="AC488" i="5"/>
  <c r="AD487" i="5"/>
  <c r="AC487" i="5"/>
  <c r="AD486" i="5"/>
  <c r="AC486" i="5"/>
  <c r="AD485" i="5"/>
  <c r="AC485" i="5"/>
  <c r="AD484" i="5"/>
  <c r="AC484" i="5"/>
  <c r="N503" i="5"/>
  <c r="M503" i="5"/>
  <c r="N502" i="5"/>
  <c r="M502" i="5"/>
  <c r="N501" i="5"/>
  <c r="M501" i="5"/>
  <c r="N500" i="5"/>
  <c r="M500" i="5"/>
  <c r="N499" i="5"/>
  <c r="M499" i="5"/>
  <c r="N498" i="5"/>
  <c r="M498" i="5"/>
  <c r="N497" i="5"/>
  <c r="M497" i="5"/>
  <c r="N496" i="5"/>
  <c r="M496" i="5"/>
  <c r="N495" i="5"/>
  <c r="M495" i="5"/>
  <c r="N494" i="5"/>
  <c r="M494" i="5"/>
  <c r="N493" i="5"/>
  <c r="M493" i="5"/>
  <c r="N492" i="5"/>
  <c r="M492" i="5"/>
  <c r="N491" i="5"/>
  <c r="M491" i="5"/>
  <c r="N490" i="5"/>
  <c r="M490" i="5"/>
  <c r="M489" i="5"/>
  <c r="N488" i="5"/>
  <c r="M488" i="5"/>
  <c r="N487" i="5"/>
  <c r="M487" i="5"/>
  <c r="N486" i="5"/>
  <c r="M486" i="5"/>
  <c r="N485" i="5"/>
  <c r="M485" i="5"/>
  <c r="N484" i="5"/>
  <c r="M484" i="5"/>
  <c r="AD479" i="5"/>
  <c r="AC479" i="5"/>
  <c r="AD478" i="5"/>
  <c r="AC478" i="5"/>
  <c r="AD477" i="5"/>
  <c r="AC477" i="5"/>
  <c r="AD476" i="5"/>
  <c r="AC476" i="5"/>
  <c r="AD475" i="5"/>
  <c r="AC475" i="5"/>
  <c r="AD474" i="5"/>
  <c r="AC474" i="5"/>
  <c r="AD473" i="5"/>
  <c r="AC473" i="5"/>
  <c r="AD472" i="5"/>
  <c r="AC472" i="5"/>
  <c r="AD471" i="5"/>
  <c r="AC471" i="5"/>
  <c r="AD470" i="5"/>
  <c r="AC470" i="5"/>
  <c r="AD469" i="5"/>
  <c r="AC469" i="5"/>
  <c r="AD468" i="5"/>
  <c r="AC468" i="5"/>
  <c r="AD467" i="5"/>
  <c r="AC467" i="5"/>
  <c r="AD466" i="5"/>
  <c r="AC466" i="5"/>
  <c r="AD465" i="5"/>
  <c r="AC465" i="5"/>
  <c r="AD464" i="5"/>
  <c r="AC464" i="5"/>
  <c r="AD463" i="5"/>
  <c r="AC463" i="5"/>
  <c r="AD462" i="5"/>
  <c r="AC462" i="5"/>
  <c r="AD461" i="5"/>
  <c r="AC461" i="5"/>
  <c r="AD460" i="5"/>
  <c r="AC460" i="5"/>
  <c r="N479" i="5"/>
  <c r="M479" i="5"/>
  <c r="N478" i="5"/>
  <c r="M478" i="5"/>
  <c r="N477" i="5"/>
  <c r="N476" i="5"/>
  <c r="M476" i="5"/>
  <c r="N475" i="5"/>
  <c r="M475" i="5"/>
  <c r="N474" i="5"/>
  <c r="M474" i="5"/>
  <c r="N473" i="5"/>
  <c r="M473" i="5"/>
  <c r="N472" i="5"/>
  <c r="M472" i="5"/>
  <c r="N471" i="5"/>
  <c r="M471" i="5"/>
  <c r="N470" i="5"/>
  <c r="M470" i="5"/>
  <c r="N469" i="5"/>
  <c r="M469" i="5"/>
  <c r="M468" i="5"/>
  <c r="N467" i="5"/>
  <c r="M467" i="5"/>
  <c r="N466" i="5"/>
  <c r="M466" i="5"/>
  <c r="N465" i="5"/>
  <c r="M465" i="5"/>
  <c r="M464" i="5"/>
  <c r="N463" i="5"/>
  <c r="M463" i="5"/>
  <c r="N462" i="5"/>
  <c r="M462" i="5"/>
  <c r="N461" i="5"/>
  <c r="M461" i="5"/>
  <c r="N460" i="5"/>
  <c r="M460" i="5"/>
  <c r="AD455" i="5"/>
  <c r="AC455" i="5"/>
  <c r="AD454" i="5"/>
  <c r="AC454" i="5"/>
  <c r="AD453" i="5"/>
  <c r="AC453" i="5"/>
  <c r="AD452" i="5"/>
  <c r="AC452" i="5"/>
  <c r="AD451" i="5"/>
  <c r="AC451" i="5"/>
  <c r="AD450" i="5"/>
  <c r="AC450" i="5"/>
  <c r="AD449" i="5"/>
  <c r="AC449" i="5"/>
  <c r="AD448" i="5"/>
  <c r="AC448" i="5"/>
  <c r="AD447" i="5"/>
  <c r="AC447" i="5"/>
  <c r="AD446" i="5"/>
  <c r="AC446" i="5"/>
  <c r="AD445" i="5"/>
  <c r="AC445" i="5"/>
  <c r="AD444" i="5"/>
  <c r="AC444" i="5"/>
  <c r="AD443" i="5"/>
  <c r="AC443" i="5"/>
  <c r="AD442" i="5"/>
  <c r="AC442" i="5"/>
  <c r="AD441" i="5"/>
  <c r="AC441" i="5"/>
  <c r="AD440" i="5"/>
  <c r="AC440" i="5"/>
  <c r="AD439" i="5"/>
  <c r="AC439" i="5"/>
  <c r="AD438" i="5"/>
  <c r="AC438" i="5"/>
  <c r="AD437" i="5"/>
  <c r="AC437" i="5"/>
  <c r="AD436" i="5"/>
  <c r="AC436" i="5"/>
  <c r="N455" i="5"/>
  <c r="M455" i="5"/>
  <c r="N454" i="5"/>
  <c r="M454" i="5"/>
  <c r="N453" i="5"/>
  <c r="M453" i="5"/>
  <c r="N452" i="5"/>
  <c r="M452" i="5"/>
  <c r="N451" i="5"/>
  <c r="N450" i="5"/>
  <c r="M450" i="5"/>
  <c r="N449" i="5"/>
  <c r="M449" i="5"/>
  <c r="N448" i="5"/>
  <c r="M448" i="5"/>
  <c r="N447" i="5"/>
  <c r="M447" i="5"/>
  <c r="N446" i="5"/>
  <c r="M446" i="5"/>
  <c r="N445" i="5"/>
  <c r="M445" i="5"/>
  <c r="N444" i="5"/>
  <c r="M444" i="5"/>
  <c r="N443" i="5"/>
  <c r="M443" i="5"/>
  <c r="M442" i="5"/>
  <c r="N441" i="5"/>
  <c r="M441" i="5"/>
  <c r="N440" i="5"/>
  <c r="M440" i="5"/>
  <c r="N439" i="5"/>
  <c r="M439" i="5"/>
  <c r="N438" i="5"/>
  <c r="M438" i="5"/>
  <c r="N437" i="5"/>
  <c r="M437" i="5"/>
  <c r="N436" i="5"/>
  <c r="M436" i="5"/>
  <c r="AD431" i="5"/>
  <c r="AC431" i="5"/>
  <c r="AD430" i="5"/>
  <c r="AC430" i="5"/>
  <c r="AD429" i="5"/>
  <c r="AC429" i="5"/>
  <c r="AD428" i="5"/>
  <c r="AC428" i="5"/>
  <c r="AD427" i="5"/>
  <c r="AC427" i="5"/>
  <c r="AD426" i="5"/>
  <c r="AC426" i="5"/>
  <c r="AD425" i="5"/>
  <c r="AC425" i="5"/>
  <c r="AD424" i="5"/>
  <c r="AC424" i="5"/>
  <c r="AD423" i="5"/>
  <c r="AC423" i="5"/>
  <c r="AD422" i="5"/>
  <c r="AC422" i="5"/>
  <c r="AD421" i="5"/>
  <c r="AC421" i="5"/>
  <c r="AD420" i="5"/>
  <c r="AC420" i="5"/>
  <c r="AD419" i="5"/>
  <c r="AC419" i="5"/>
  <c r="AD418" i="5"/>
  <c r="AC418" i="5"/>
  <c r="AD417" i="5"/>
  <c r="AC417" i="5"/>
  <c r="AD416" i="5"/>
  <c r="AC416" i="5"/>
  <c r="AD415" i="5"/>
  <c r="AC415" i="5"/>
  <c r="AD414" i="5"/>
  <c r="AC414" i="5"/>
  <c r="AD413" i="5"/>
  <c r="AC413" i="5"/>
  <c r="AD412" i="5"/>
  <c r="AC412" i="5"/>
  <c r="N431" i="5"/>
  <c r="M431" i="5"/>
  <c r="N430" i="5"/>
  <c r="M430" i="5"/>
  <c r="N429" i="5"/>
  <c r="M429" i="5"/>
  <c r="N428" i="5"/>
  <c r="M428" i="5"/>
  <c r="N427" i="5"/>
  <c r="M427" i="5"/>
  <c r="N426" i="5"/>
  <c r="N425" i="5"/>
  <c r="M425" i="5"/>
  <c r="M424" i="5"/>
  <c r="N423" i="5"/>
  <c r="M423" i="5"/>
  <c r="N422" i="5"/>
  <c r="M422" i="5"/>
  <c r="N421" i="5"/>
  <c r="M421" i="5"/>
  <c r="N420" i="5"/>
  <c r="M420" i="5"/>
  <c r="N419" i="5"/>
  <c r="M419" i="5"/>
  <c r="N418" i="5"/>
  <c r="M418" i="5"/>
  <c r="N417" i="5"/>
  <c r="M417" i="5"/>
  <c r="N416" i="5"/>
  <c r="M416" i="5"/>
  <c r="N415" i="5"/>
  <c r="M415" i="5"/>
  <c r="N414" i="5"/>
  <c r="M414" i="5"/>
  <c r="N413" i="5"/>
  <c r="M413" i="5"/>
  <c r="N412" i="5"/>
  <c r="M412" i="5"/>
  <c r="AD407" i="5"/>
  <c r="AC407" i="5"/>
  <c r="AD406" i="5"/>
  <c r="AC406" i="5"/>
  <c r="AD405" i="5"/>
  <c r="AC405" i="5"/>
  <c r="AD404" i="5"/>
  <c r="AC404" i="5"/>
  <c r="AD403" i="5"/>
  <c r="AC403" i="5"/>
  <c r="AD402" i="5"/>
  <c r="AC402" i="5"/>
  <c r="AD401" i="5"/>
  <c r="AC401" i="5"/>
  <c r="AD400" i="5"/>
  <c r="AC400" i="5"/>
  <c r="AD399" i="5"/>
  <c r="AC399" i="5"/>
  <c r="AD398" i="5"/>
  <c r="AC398" i="5"/>
  <c r="AD397" i="5"/>
  <c r="AC397" i="5"/>
  <c r="AD396" i="5"/>
  <c r="AC396" i="5"/>
  <c r="AD395" i="5"/>
  <c r="AC395" i="5"/>
  <c r="AD394" i="5"/>
  <c r="AC394" i="5"/>
  <c r="AD393" i="5"/>
  <c r="AC393" i="5"/>
  <c r="AD392" i="5"/>
  <c r="AC392" i="5"/>
  <c r="AD391" i="5"/>
  <c r="AC391" i="5"/>
  <c r="AD390" i="5"/>
  <c r="AC390" i="5"/>
  <c r="AD389" i="5"/>
  <c r="AC389" i="5"/>
  <c r="AD388" i="5"/>
  <c r="AC388" i="5"/>
  <c r="N407" i="5"/>
  <c r="M407" i="5"/>
  <c r="N406" i="5"/>
  <c r="M406" i="5"/>
  <c r="N405" i="5"/>
  <c r="M405" i="5"/>
  <c r="N404" i="5"/>
  <c r="M404" i="5"/>
  <c r="N403" i="5"/>
  <c r="M403" i="5"/>
  <c r="N402" i="5"/>
  <c r="M402" i="5"/>
  <c r="N401" i="5"/>
  <c r="M401" i="5"/>
  <c r="N400" i="5"/>
  <c r="M400" i="5"/>
  <c r="N399" i="5"/>
  <c r="M399" i="5"/>
  <c r="N398" i="5"/>
  <c r="M398" i="5"/>
  <c r="N397" i="5"/>
  <c r="M397" i="5"/>
  <c r="N396" i="5"/>
  <c r="M396" i="5"/>
  <c r="N395" i="5"/>
  <c r="M395" i="5"/>
  <c r="N394" i="5"/>
  <c r="M394" i="5"/>
  <c r="N393" i="5"/>
  <c r="M393" i="5"/>
  <c r="N392" i="5"/>
  <c r="M392" i="5"/>
  <c r="N391" i="5"/>
  <c r="M391" i="5"/>
  <c r="N390" i="5"/>
  <c r="M390" i="5"/>
  <c r="N389" i="5"/>
  <c r="M389" i="5"/>
  <c r="N388" i="5"/>
  <c r="M388" i="5"/>
  <c r="AD383" i="5"/>
  <c r="AC383" i="5"/>
  <c r="AD382" i="5"/>
  <c r="AC382" i="5"/>
  <c r="AD381" i="5"/>
  <c r="AC381" i="5"/>
  <c r="AD380" i="5"/>
  <c r="AC380" i="5"/>
  <c r="AD379" i="5"/>
  <c r="AC379" i="5"/>
  <c r="AD378" i="5"/>
  <c r="AC378" i="5"/>
  <c r="AD377" i="5"/>
  <c r="AC377" i="5"/>
  <c r="AD376" i="5"/>
  <c r="AC376" i="5"/>
  <c r="AD375" i="5"/>
  <c r="AC375" i="5"/>
  <c r="AD374" i="5"/>
  <c r="AC374" i="5"/>
  <c r="AD373" i="5"/>
  <c r="AC373" i="5"/>
  <c r="AD372" i="5"/>
  <c r="AC372" i="5"/>
  <c r="AD371" i="5"/>
  <c r="AC371" i="5"/>
  <c r="AD370" i="5"/>
  <c r="AC370" i="5"/>
  <c r="AD369" i="5"/>
  <c r="AC369" i="5"/>
  <c r="AD368" i="5"/>
  <c r="AC368" i="5"/>
  <c r="AD367" i="5"/>
  <c r="AC367" i="5"/>
  <c r="AD366" i="5"/>
  <c r="AC366" i="5"/>
  <c r="AD365" i="5"/>
  <c r="AC365" i="5"/>
  <c r="AD364" i="5"/>
  <c r="AC364" i="5"/>
  <c r="N383" i="5"/>
  <c r="M383" i="5"/>
  <c r="N382" i="5"/>
  <c r="M382" i="5"/>
  <c r="N381" i="5"/>
  <c r="M381" i="5"/>
  <c r="N380" i="5"/>
  <c r="M380" i="5"/>
  <c r="N379" i="5"/>
  <c r="M379" i="5"/>
  <c r="N378" i="5"/>
  <c r="M378" i="5"/>
  <c r="N377" i="5"/>
  <c r="M377" i="5"/>
  <c r="N376" i="5"/>
  <c r="M376" i="5"/>
  <c r="N375" i="5"/>
  <c r="M375" i="5"/>
  <c r="N374" i="5"/>
  <c r="M374" i="5"/>
  <c r="N373" i="5"/>
  <c r="M373" i="5"/>
  <c r="N372" i="5"/>
  <c r="M372" i="5"/>
  <c r="N371" i="5"/>
  <c r="M371" i="5"/>
  <c r="N370" i="5"/>
  <c r="M370" i="5"/>
  <c r="N369" i="5"/>
  <c r="M369" i="5"/>
  <c r="N368" i="5"/>
  <c r="M368" i="5"/>
  <c r="N367" i="5"/>
  <c r="M367" i="5"/>
  <c r="N366" i="5"/>
  <c r="M366" i="5"/>
  <c r="N365" i="5"/>
  <c r="M365" i="5"/>
  <c r="N364" i="5"/>
  <c r="M364" i="5"/>
  <c r="AD359" i="5"/>
  <c r="AC359" i="5"/>
  <c r="AD358" i="5"/>
  <c r="AC358" i="5"/>
  <c r="AD357" i="5"/>
  <c r="AC357" i="5"/>
  <c r="AD356" i="5"/>
  <c r="AC356" i="5"/>
  <c r="AD355" i="5"/>
  <c r="AC355" i="5"/>
  <c r="AD354" i="5"/>
  <c r="AC354" i="5"/>
  <c r="AD353" i="5"/>
  <c r="AC353" i="5"/>
  <c r="AD352" i="5"/>
  <c r="AC352" i="5"/>
  <c r="AD351" i="5"/>
  <c r="AC351" i="5"/>
  <c r="AD350" i="5"/>
  <c r="AC350" i="5"/>
  <c r="AD349" i="5"/>
  <c r="AC349" i="5"/>
  <c r="AD348" i="5"/>
  <c r="AC348" i="5"/>
  <c r="AD347" i="5"/>
  <c r="AC347" i="5"/>
  <c r="AD346" i="5"/>
  <c r="AC346" i="5"/>
  <c r="AD345" i="5"/>
  <c r="AC345" i="5"/>
  <c r="AD344" i="5"/>
  <c r="AC344" i="5"/>
  <c r="AD343" i="5"/>
  <c r="AC343" i="5"/>
  <c r="AD342" i="5"/>
  <c r="AC342" i="5"/>
  <c r="AD341" i="5"/>
  <c r="AC341" i="5"/>
  <c r="AD340" i="5"/>
  <c r="AC340" i="5"/>
  <c r="N359" i="5"/>
  <c r="M359" i="5"/>
  <c r="N358" i="5"/>
  <c r="M358" i="5"/>
  <c r="N357" i="5"/>
  <c r="M357" i="5"/>
  <c r="N356" i="5"/>
  <c r="M356" i="5"/>
  <c r="N355" i="5"/>
  <c r="M355" i="5"/>
  <c r="N354" i="5"/>
  <c r="M354" i="5"/>
  <c r="N353" i="5"/>
  <c r="M353" i="5"/>
  <c r="N352" i="5"/>
  <c r="M352" i="5"/>
  <c r="N351" i="5"/>
  <c r="M351" i="5"/>
  <c r="N350" i="5"/>
  <c r="M350" i="5"/>
  <c r="N349" i="5"/>
  <c r="M349" i="5"/>
  <c r="N348" i="5"/>
  <c r="M348" i="5"/>
  <c r="N347" i="5"/>
  <c r="M347" i="5"/>
  <c r="N346" i="5"/>
  <c r="M346" i="5"/>
  <c r="N345" i="5"/>
  <c r="M345" i="5"/>
  <c r="N344" i="5"/>
  <c r="M344" i="5"/>
  <c r="N343" i="5"/>
  <c r="M343" i="5"/>
  <c r="N342" i="5"/>
  <c r="M342" i="5"/>
  <c r="N341" i="5"/>
  <c r="M341" i="5"/>
  <c r="N340" i="5"/>
  <c r="M340" i="5"/>
  <c r="AD335" i="5"/>
  <c r="AC335" i="5"/>
  <c r="AD334" i="5"/>
  <c r="AC334" i="5"/>
  <c r="AD333" i="5"/>
  <c r="AC333" i="5"/>
  <c r="AD332" i="5"/>
  <c r="AC332" i="5"/>
  <c r="AD331" i="5"/>
  <c r="AC331" i="5"/>
  <c r="AD330" i="5"/>
  <c r="AC330" i="5"/>
  <c r="AD329" i="5"/>
  <c r="AC329" i="5"/>
  <c r="AD328" i="5"/>
  <c r="AC328" i="5"/>
  <c r="AD327" i="5"/>
  <c r="AC327" i="5"/>
  <c r="AD326" i="5"/>
  <c r="AC326" i="5"/>
  <c r="AD325" i="5"/>
  <c r="AC325" i="5"/>
  <c r="AD324" i="5"/>
  <c r="AC324" i="5"/>
  <c r="AD323" i="5"/>
  <c r="AC323" i="5"/>
  <c r="AD322" i="5"/>
  <c r="AC322" i="5"/>
  <c r="AD321" i="5"/>
  <c r="AC321" i="5"/>
  <c r="AD320" i="5"/>
  <c r="AC320" i="5"/>
  <c r="AD319" i="5"/>
  <c r="AC319" i="5"/>
  <c r="AD318" i="5"/>
  <c r="AC318" i="5"/>
  <c r="AD317" i="5"/>
  <c r="AC317" i="5"/>
  <c r="AD316" i="5"/>
  <c r="AC316" i="5"/>
  <c r="N335" i="5"/>
  <c r="M335" i="5"/>
  <c r="N334" i="5"/>
  <c r="M334" i="5"/>
  <c r="N333" i="5"/>
  <c r="M333" i="5"/>
  <c r="N332" i="5"/>
  <c r="M332" i="5"/>
  <c r="N331" i="5"/>
  <c r="M331" i="5"/>
  <c r="N330" i="5"/>
  <c r="M330" i="5"/>
  <c r="N329" i="5"/>
  <c r="M329" i="5"/>
  <c r="N328" i="5"/>
  <c r="M328" i="5"/>
  <c r="N327" i="5"/>
  <c r="M327" i="5"/>
  <c r="N326" i="5"/>
  <c r="M326" i="5"/>
  <c r="N325" i="5"/>
  <c r="M325" i="5"/>
  <c r="N324" i="5"/>
  <c r="M324" i="5"/>
  <c r="N323" i="5"/>
  <c r="M323" i="5"/>
  <c r="N322" i="5"/>
  <c r="M322" i="5"/>
  <c r="N321" i="5"/>
  <c r="M321" i="5"/>
  <c r="N320" i="5"/>
  <c r="M320" i="5"/>
  <c r="N319" i="5"/>
  <c r="M319" i="5"/>
  <c r="N318" i="5"/>
  <c r="M318" i="5"/>
  <c r="N317" i="5"/>
  <c r="M317" i="5"/>
  <c r="N316" i="5"/>
  <c r="M316" i="5"/>
  <c r="AD311" i="5"/>
  <c r="AC311" i="5"/>
  <c r="AD310" i="5"/>
  <c r="AC310" i="5"/>
  <c r="AD309" i="5"/>
  <c r="AC309" i="5"/>
  <c r="AD308" i="5"/>
  <c r="AC308" i="5"/>
  <c r="AD307" i="5"/>
  <c r="AC307" i="5"/>
  <c r="AD306" i="5"/>
  <c r="AC306" i="5"/>
  <c r="AD305" i="5"/>
  <c r="AC305" i="5"/>
  <c r="AD304" i="5"/>
  <c r="AC304" i="5"/>
  <c r="AD303" i="5"/>
  <c r="AC303" i="5"/>
  <c r="AD302" i="5"/>
  <c r="AC302" i="5"/>
  <c r="AD301" i="5"/>
  <c r="AC301" i="5"/>
  <c r="AD300" i="5"/>
  <c r="AC300" i="5"/>
  <c r="AD299" i="5"/>
  <c r="AC299" i="5"/>
  <c r="AD298" i="5"/>
  <c r="AC298" i="5"/>
  <c r="AD297" i="5"/>
  <c r="AC297" i="5"/>
  <c r="AD296" i="5"/>
  <c r="AC296" i="5"/>
  <c r="AD295" i="5"/>
  <c r="AC295" i="5"/>
  <c r="AD294" i="5"/>
  <c r="AC294" i="5"/>
  <c r="AD293" i="5"/>
  <c r="AC293" i="5"/>
  <c r="AD292" i="5"/>
  <c r="AC292" i="5"/>
  <c r="N311" i="5"/>
  <c r="M311" i="5"/>
  <c r="N310" i="5"/>
  <c r="M310" i="5"/>
  <c r="N309" i="5"/>
  <c r="M309" i="5"/>
  <c r="N308" i="5"/>
  <c r="M308" i="5"/>
  <c r="N307" i="5"/>
  <c r="M307" i="5"/>
  <c r="N306" i="5"/>
  <c r="M306" i="5"/>
  <c r="N305" i="5"/>
  <c r="M305" i="5"/>
  <c r="N304" i="5"/>
  <c r="M304" i="5"/>
  <c r="N303" i="5"/>
  <c r="M303" i="5"/>
  <c r="N302" i="5"/>
  <c r="M302" i="5"/>
  <c r="N301" i="5"/>
  <c r="M301" i="5"/>
  <c r="N300" i="5"/>
  <c r="M300" i="5"/>
  <c r="N299" i="5"/>
  <c r="M299" i="5"/>
  <c r="N298" i="5"/>
  <c r="M298" i="5"/>
  <c r="N297" i="5"/>
  <c r="M297" i="5"/>
  <c r="N296" i="5"/>
  <c r="M296" i="5"/>
  <c r="N295" i="5"/>
  <c r="M295" i="5"/>
  <c r="N294" i="5"/>
  <c r="M294" i="5"/>
  <c r="N293" i="5"/>
  <c r="M293" i="5"/>
  <c r="N292" i="5"/>
  <c r="M292" i="5"/>
  <c r="AD287" i="5"/>
  <c r="AC287" i="5"/>
  <c r="AD286" i="5"/>
  <c r="AC286" i="5"/>
  <c r="AD285" i="5"/>
  <c r="AC285" i="5"/>
  <c r="AD284" i="5"/>
  <c r="AC284" i="5"/>
  <c r="AD283" i="5"/>
  <c r="AC283" i="5"/>
  <c r="AD282" i="5"/>
  <c r="AC282" i="5"/>
  <c r="AD281" i="5"/>
  <c r="AC281" i="5"/>
  <c r="AD280" i="5"/>
  <c r="AC280" i="5"/>
  <c r="AD279" i="5"/>
  <c r="AC279" i="5"/>
  <c r="AD278" i="5"/>
  <c r="AC278" i="5"/>
  <c r="AD277" i="5"/>
  <c r="AC277" i="5"/>
  <c r="AD276" i="5"/>
  <c r="AC276" i="5"/>
  <c r="AD275" i="5"/>
  <c r="AC275" i="5"/>
  <c r="AD274" i="5"/>
  <c r="AC274" i="5"/>
  <c r="AD273" i="5"/>
  <c r="AC273" i="5"/>
  <c r="AD272" i="5"/>
  <c r="AC272" i="5"/>
  <c r="AD271" i="5"/>
  <c r="AC271" i="5"/>
  <c r="AD270" i="5"/>
  <c r="AC270" i="5"/>
  <c r="AD269" i="5"/>
  <c r="AC269" i="5"/>
  <c r="AD268" i="5"/>
  <c r="AC268" i="5"/>
  <c r="N287" i="5"/>
  <c r="M287" i="5"/>
  <c r="N286" i="5"/>
  <c r="M286" i="5"/>
  <c r="N285" i="5"/>
  <c r="M285" i="5"/>
  <c r="N284" i="5"/>
  <c r="M284" i="5"/>
  <c r="N283" i="5"/>
  <c r="M283" i="5"/>
  <c r="N282" i="5"/>
  <c r="M282" i="5"/>
  <c r="N281" i="5"/>
  <c r="M281" i="5"/>
  <c r="N280" i="5"/>
  <c r="M280" i="5"/>
  <c r="N279" i="5"/>
  <c r="M279" i="5"/>
  <c r="N278" i="5"/>
  <c r="M278" i="5"/>
  <c r="N277" i="5"/>
  <c r="M277" i="5"/>
  <c r="N276" i="5"/>
  <c r="M276" i="5"/>
  <c r="N275" i="5"/>
  <c r="M275" i="5"/>
  <c r="N274" i="5"/>
  <c r="M274" i="5"/>
  <c r="N273" i="5"/>
  <c r="M273" i="5"/>
  <c r="N272" i="5"/>
  <c r="M272" i="5"/>
  <c r="N271" i="5"/>
  <c r="M271" i="5"/>
  <c r="N270" i="5"/>
  <c r="M270" i="5"/>
  <c r="N269" i="5"/>
  <c r="M269" i="5"/>
  <c r="N268" i="5"/>
  <c r="M268" i="5"/>
  <c r="AD263" i="5"/>
  <c r="AC263" i="5"/>
  <c r="AD262" i="5"/>
  <c r="AC262" i="5"/>
  <c r="AD261" i="5"/>
  <c r="AC261" i="5"/>
  <c r="AD260" i="5"/>
  <c r="AC260" i="5"/>
  <c r="AD259" i="5"/>
  <c r="AC259" i="5"/>
  <c r="AD258" i="5"/>
  <c r="AC258" i="5"/>
  <c r="AD257" i="5"/>
  <c r="AC257" i="5"/>
  <c r="AD256" i="5"/>
  <c r="AC256" i="5"/>
  <c r="AD255" i="5"/>
  <c r="AC255" i="5"/>
  <c r="AD254" i="5"/>
  <c r="AC254" i="5"/>
  <c r="AD253" i="5"/>
  <c r="AC253" i="5"/>
  <c r="AD252" i="5"/>
  <c r="AC252" i="5"/>
  <c r="AD251" i="5"/>
  <c r="AC251" i="5"/>
  <c r="AD250" i="5"/>
  <c r="AC250" i="5"/>
  <c r="AD249" i="5"/>
  <c r="AC249" i="5"/>
  <c r="AD248" i="5"/>
  <c r="AC248" i="5"/>
  <c r="AD247" i="5"/>
  <c r="AC247" i="5"/>
  <c r="AD246" i="5"/>
  <c r="AC246" i="5"/>
  <c r="AD245" i="5"/>
  <c r="AC245" i="5"/>
  <c r="AD244" i="5"/>
  <c r="AC244" i="5"/>
  <c r="N263" i="5"/>
  <c r="M263" i="5"/>
  <c r="N262" i="5"/>
  <c r="M262" i="5"/>
  <c r="N261" i="5"/>
  <c r="M261" i="5"/>
  <c r="N260" i="5"/>
  <c r="M260" i="5"/>
  <c r="N259" i="5"/>
  <c r="M259" i="5"/>
  <c r="N258" i="5"/>
  <c r="M258" i="5"/>
  <c r="N257" i="5"/>
  <c r="M257" i="5"/>
  <c r="N254" i="5"/>
  <c r="M254" i="5"/>
  <c r="N253" i="5"/>
  <c r="M253" i="5"/>
  <c r="N252" i="5"/>
  <c r="M252" i="5"/>
  <c r="N251" i="5"/>
  <c r="M251" i="5"/>
  <c r="N250" i="5"/>
  <c r="M250" i="5"/>
  <c r="N249" i="5"/>
  <c r="M249" i="5"/>
  <c r="N248" i="5"/>
  <c r="M248" i="5"/>
  <c r="N247" i="5"/>
  <c r="M247" i="5"/>
  <c r="N246" i="5"/>
  <c r="M246" i="5"/>
  <c r="N245" i="5"/>
  <c r="M245" i="5"/>
  <c r="N244" i="5"/>
  <c r="M244" i="5"/>
  <c r="AJ3" i="4" l="1"/>
  <c r="AI4" i="4"/>
  <c r="AJ4" i="4"/>
  <c r="AI5" i="4"/>
  <c r="AJ5" i="4"/>
  <c r="AI6" i="4"/>
  <c r="AJ6" i="4"/>
  <c r="AI7" i="4"/>
  <c r="AJ7" i="4"/>
  <c r="AI8" i="4"/>
  <c r="AI9" i="4"/>
  <c r="AJ9" i="4"/>
  <c r="AI10" i="4"/>
  <c r="AJ10" i="4"/>
  <c r="AI11" i="4"/>
  <c r="AJ11" i="4"/>
  <c r="W7" i="6" l="1"/>
  <c r="W20" i="6"/>
  <c r="W14" i="6"/>
  <c r="W18" i="6"/>
  <c r="X18" i="6" s="1"/>
  <c r="W22" i="6"/>
  <c r="W17" i="6"/>
  <c r="W6" i="6"/>
  <c r="AD216" i="5"/>
  <c r="AC216" i="5"/>
  <c r="AD215" i="5"/>
  <c r="AC215" i="5"/>
  <c r="AD214" i="5"/>
  <c r="AC214" i="5"/>
  <c r="AD213" i="5"/>
  <c r="AC213" i="5"/>
  <c r="AD212" i="5"/>
  <c r="AC212" i="5"/>
  <c r="AD211" i="5"/>
  <c r="AC211" i="5"/>
  <c r="AD210" i="5"/>
  <c r="AC210" i="5"/>
  <c r="AD209" i="5"/>
  <c r="AC209" i="5"/>
  <c r="AD208" i="5"/>
  <c r="AC208" i="5"/>
  <c r="AD207" i="5"/>
  <c r="AC207" i="5"/>
  <c r="AD206" i="5"/>
  <c r="AC206" i="5"/>
  <c r="AD205" i="5"/>
  <c r="AC205" i="5"/>
  <c r="AD204" i="5"/>
  <c r="AC204" i="5"/>
  <c r="AD203" i="5"/>
  <c r="AC203" i="5"/>
  <c r="AD202" i="5"/>
  <c r="AC202" i="5"/>
  <c r="AD201" i="5"/>
  <c r="AC201" i="5"/>
  <c r="AD200" i="5"/>
  <c r="AC200" i="5"/>
  <c r="AD199" i="5"/>
  <c r="AC199" i="5"/>
  <c r="AD198" i="5"/>
  <c r="AC198" i="5"/>
  <c r="AD197" i="5"/>
  <c r="AC197" i="5"/>
  <c r="N216" i="5"/>
  <c r="M216" i="5"/>
  <c r="N215" i="5"/>
  <c r="M215" i="5"/>
  <c r="N214" i="5"/>
  <c r="M214" i="5"/>
  <c r="N213" i="5"/>
  <c r="M213" i="5"/>
  <c r="N212" i="5"/>
  <c r="M212" i="5"/>
  <c r="N211" i="5"/>
  <c r="M211" i="5"/>
  <c r="N210" i="5"/>
  <c r="M210" i="5"/>
  <c r="N209" i="5"/>
  <c r="M209" i="5"/>
  <c r="N208" i="5"/>
  <c r="M208" i="5"/>
  <c r="N207" i="5"/>
  <c r="M207" i="5"/>
  <c r="N206" i="5"/>
  <c r="M206" i="5"/>
  <c r="N205" i="5"/>
  <c r="M205" i="5"/>
  <c r="N204" i="5"/>
  <c r="M204" i="5"/>
  <c r="N203" i="5"/>
  <c r="M203" i="5"/>
  <c r="N202" i="5"/>
  <c r="M202" i="5"/>
  <c r="N201" i="5"/>
  <c r="M201" i="5"/>
  <c r="N200" i="5"/>
  <c r="M200" i="5"/>
  <c r="N199" i="5"/>
  <c r="M199" i="5"/>
  <c r="N198" i="5"/>
  <c r="M198" i="5"/>
  <c r="N197" i="5"/>
  <c r="M197" i="5"/>
  <c r="AD192" i="5"/>
  <c r="AC192" i="5"/>
  <c r="AD191" i="5"/>
  <c r="AC191" i="5"/>
  <c r="AD190" i="5"/>
  <c r="AC190" i="5"/>
  <c r="AD189" i="5"/>
  <c r="AC189" i="5"/>
  <c r="AD188" i="5"/>
  <c r="AC188" i="5"/>
  <c r="AC187" i="5"/>
  <c r="AD186" i="5"/>
  <c r="AC186" i="5"/>
  <c r="AD185" i="5"/>
  <c r="AC185" i="5"/>
  <c r="AD184" i="5"/>
  <c r="AC184" i="5"/>
  <c r="AD183" i="5"/>
  <c r="AC183" i="5"/>
  <c r="AD182" i="5"/>
  <c r="AC182" i="5"/>
  <c r="AD181" i="5"/>
  <c r="AC181" i="5"/>
  <c r="AD180" i="5"/>
  <c r="AC180" i="5"/>
  <c r="AD179" i="5"/>
  <c r="AC179" i="5"/>
  <c r="AD178" i="5"/>
  <c r="AC178" i="5"/>
  <c r="AD177" i="5"/>
  <c r="AC177" i="5"/>
  <c r="AD176" i="5"/>
  <c r="AC176" i="5"/>
  <c r="AD175" i="5"/>
  <c r="AC175" i="5"/>
  <c r="AD174" i="5"/>
  <c r="AC174" i="5"/>
  <c r="AD173" i="5"/>
  <c r="AC173" i="5"/>
  <c r="N192" i="5"/>
  <c r="M192" i="5"/>
  <c r="N191" i="5"/>
  <c r="M191" i="5"/>
  <c r="N190" i="5"/>
  <c r="M190" i="5"/>
  <c r="N189" i="5"/>
  <c r="M189" i="5"/>
  <c r="N188" i="5"/>
  <c r="M188" i="5"/>
  <c r="N187" i="5"/>
  <c r="M187" i="5"/>
  <c r="N186" i="5"/>
  <c r="M186" i="5"/>
  <c r="N185" i="5"/>
  <c r="M185" i="5"/>
  <c r="N184" i="5"/>
  <c r="M184" i="5"/>
  <c r="N183" i="5"/>
  <c r="M183" i="5"/>
  <c r="N182" i="5"/>
  <c r="M182" i="5"/>
  <c r="N181" i="5"/>
  <c r="M181" i="5"/>
  <c r="N180" i="5"/>
  <c r="M180" i="5"/>
  <c r="N179" i="5"/>
  <c r="M179" i="5"/>
  <c r="N178" i="5"/>
  <c r="M178" i="5"/>
  <c r="N177" i="5"/>
  <c r="M177" i="5"/>
  <c r="N176" i="5"/>
  <c r="M176" i="5"/>
  <c r="N175" i="5"/>
  <c r="M175" i="5"/>
  <c r="N174" i="5"/>
  <c r="M174" i="5"/>
  <c r="N173" i="5"/>
  <c r="M173" i="5"/>
  <c r="AD168" i="5"/>
  <c r="AC168" i="5"/>
  <c r="AD167" i="5"/>
  <c r="AC167" i="5"/>
  <c r="AD166" i="5"/>
  <c r="AC166" i="5"/>
  <c r="AD165" i="5"/>
  <c r="AC165" i="5"/>
  <c r="AD164" i="5"/>
  <c r="AC164" i="5"/>
  <c r="AD163" i="5"/>
  <c r="AC163" i="5"/>
  <c r="AD162" i="5"/>
  <c r="AC162" i="5"/>
  <c r="AD161" i="5"/>
  <c r="AC161" i="5"/>
  <c r="AD160" i="5"/>
  <c r="AC160" i="5"/>
  <c r="AD159" i="5"/>
  <c r="AC159" i="5"/>
  <c r="AD158" i="5"/>
  <c r="AC158" i="5"/>
  <c r="AD157" i="5"/>
  <c r="AC157" i="5"/>
  <c r="AD156" i="5"/>
  <c r="AC156" i="5"/>
  <c r="AD155" i="5"/>
  <c r="AC155" i="5"/>
  <c r="AD154" i="5"/>
  <c r="AC154" i="5"/>
  <c r="AD153" i="5"/>
  <c r="AC153" i="5"/>
  <c r="AD152" i="5"/>
  <c r="AC152" i="5"/>
  <c r="AD151" i="5"/>
  <c r="AC151" i="5"/>
  <c r="AD150" i="5"/>
  <c r="AC150" i="5"/>
  <c r="AD149" i="5"/>
  <c r="AC149" i="5"/>
  <c r="N168" i="5"/>
  <c r="M168" i="5"/>
  <c r="N167" i="5"/>
  <c r="M167" i="5"/>
  <c r="N166" i="5"/>
  <c r="M166" i="5"/>
  <c r="N165" i="5"/>
  <c r="M165" i="5"/>
  <c r="N164" i="5"/>
  <c r="M164" i="5"/>
  <c r="N163" i="5"/>
  <c r="M163" i="5"/>
  <c r="N162" i="5"/>
  <c r="M162" i="5"/>
  <c r="N161" i="5"/>
  <c r="M161" i="5"/>
  <c r="N160" i="5"/>
  <c r="M160" i="5"/>
  <c r="N159" i="5"/>
  <c r="M159" i="5"/>
  <c r="N158" i="5"/>
  <c r="M158" i="5"/>
  <c r="N157" i="5"/>
  <c r="M157" i="5"/>
  <c r="N156" i="5"/>
  <c r="M156" i="5"/>
  <c r="N155" i="5"/>
  <c r="M155" i="5"/>
  <c r="N154" i="5"/>
  <c r="M154" i="5"/>
  <c r="N153" i="5"/>
  <c r="M153" i="5"/>
  <c r="N152" i="5"/>
  <c r="M152" i="5"/>
  <c r="N151" i="5"/>
  <c r="M151" i="5"/>
  <c r="N150" i="5"/>
  <c r="M150" i="5"/>
  <c r="N149" i="5"/>
  <c r="M149" i="5"/>
  <c r="AD144" i="5"/>
  <c r="AC144" i="5"/>
  <c r="AD143" i="5"/>
  <c r="AC143" i="5"/>
  <c r="AD142" i="5"/>
  <c r="AC142" i="5"/>
  <c r="AD141" i="5"/>
  <c r="AC141" i="5"/>
  <c r="AD140" i="5"/>
  <c r="AC140" i="5"/>
  <c r="AD139" i="5"/>
  <c r="AC139" i="5"/>
  <c r="AD138" i="5"/>
  <c r="AC138" i="5"/>
  <c r="AD137" i="5"/>
  <c r="AC137" i="5"/>
  <c r="AD136" i="5"/>
  <c r="AC136" i="5"/>
  <c r="AD135" i="5"/>
  <c r="AC135" i="5"/>
  <c r="AD134" i="5"/>
  <c r="AC134" i="5"/>
  <c r="AD133" i="5"/>
  <c r="AC133" i="5"/>
  <c r="AD132" i="5"/>
  <c r="AC132" i="5"/>
  <c r="AD131" i="5"/>
  <c r="AC131" i="5"/>
  <c r="AD130" i="5"/>
  <c r="AC130" i="5"/>
  <c r="AD129" i="5"/>
  <c r="AC129" i="5"/>
  <c r="AD128" i="5"/>
  <c r="AC128" i="5"/>
  <c r="AD127" i="5"/>
  <c r="AC127" i="5"/>
  <c r="AD126" i="5"/>
  <c r="AC126" i="5"/>
  <c r="AD125" i="5"/>
  <c r="AC125" i="5"/>
  <c r="N144" i="5"/>
  <c r="M144" i="5"/>
  <c r="N143" i="5"/>
  <c r="M143" i="5"/>
  <c r="N142" i="5"/>
  <c r="M142" i="5"/>
  <c r="N141" i="5"/>
  <c r="M141" i="5"/>
  <c r="N140" i="5"/>
  <c r="M140" i="5"/>
  <c r="N139" i="5"/>
  <c r="M139" i="5"/>
  <c r="N138" i="5"/>
  <c r="M138" i="5"/>
  <c r="N137" i="5"/>
  <c r="M137" i="5"/>
  <c r="N136" i="5"/>
  <c r="M136" i="5"/>
  <c r="N135" i="5"/>
  <c r="M135" i="5"/>
  <c r="N134" i="5"/>
  <c r="M134" i="5"/>
  <c r="N133" i="5"/>
  <c r="M133" i="5"/>
  <c r="N132" i="5"/>
  <c r="M132" i="5"/>
  <c r="N131" i="5"/>
  <c r="M131" i="5"/>
  <c r="N130" i="5"/>
  <c r="M130" i="5"/>
  <c r="N129" i="5"/>
  <c r="M129" i="5"/>
  <c r="N128" i="5"/>
  <c r="M128" i="5"/>
  <c r="N127" i="5"/>
  <c r="M127" i="5"/>
  <c r="N126" i="5"/>
  <c r="M126" i="5"/>
  <c r="N125" i="5"/>
  <c r="M125" i="5"/>
  <c r="AD120" i="5"/>
  <c r="AC120" i="5"/>
  <c r="AD119" i="5"/>
  <c r="AC119" i="5"/>
  <c r="AD118" i="5"/>
  <c r="AC118" i="5"/>
  <c r="AD117" i="5"/>
  <c r="AC117" i="5"/>
  <c r="AD116" i="5"/>
  <c r="AC116" i="5"/>
  <c r="AD115" i="5"/>
  <c r="AC115" i="5"/>
  <c r="AD114" i="5"/>
  <c r="AC114" i="5"/>
  <c r="AD113" i="5"/>
  <c r="AC113" i="5"/>
  <c r="AD112" i="5"/>
  <c r="AC112" i="5"/>
  <c r="AD111" i="5"/>
  <c r="AC111" i="5"/>
  <c r="AD110" i="5"/>
  <c r="AC110" i="5"/>
  <c r="AD109" i="5"/>
  <c r="AC109" i="5"/>
  <c r="AD108" i="5"/>
  <c r="AC108" i="5"/>
  <c r="AD107" i="5"/>
  <c r="AC107" i="5"/>
  <c r="AD106" i="5"/>
  <c r="AC106" i="5"/>
  <c r="AD105" i="5"/>
  <c r="AC105" i="5"/>
  <c r="AD104" i="5"/>
  <c r="AC104" i="5"/>
  <c r="AD103" i="5"/>
  <c r="AC103" i="5"/>
  <c r="AD102" i="5"/>
  <c r="AC102" i="5"/>
  <c r="AD101" i="5"/>
  <c r="AC101" i="5"/>
  <c r="N120" i="5"/>
  <c r="M120" i="5"/>
  <c r="N119" i="5"/>
  <c r="M119" i="5"/>
  <c r="N118" i="5"/>
  <c r="M118" i="5"/>
  <c r="N117" i="5"/>
  <c r="M117" i="5"/>
  <c r="N116" i="5"/>
  <c r="M116" i="5"/>
  <c r="N115" i="5"/>
  <c r="M115" i="5"/>
  <c r="N114" i="5"/>
  <c r="M114" i="5"/>
  <c r="N113" i="5"/>
  <c r="M113" i="5"/>
  <c r="N112" i="5"/>
  <c r="M112" i="5"/>
  <c r="N111" i="5"/>
  <c r="M111" i="5"/>
  <c r="N110" i="5"/>
  <c r="M110" i="5"/>
  <c r="N109" i="5"/>
  <c r="M109" i="5"/>
  <c r="N108" i="5"/>
  <c r="M108" i="5"/>
  <c r="N107" i="5"/>
  <c r="M107" i="5"/>
  <c r="N106" i="5"/>
  <c r="M106" i="5"/>
  <c r="N105" i="5"/>
  <c r="M105" i="5"/>
  <c r="N104" i="5"/>
  <c r="M104" i="5"/>
  <c r="N103" i="5"/>
  <c r="M103" i="5"/>
  <c r="N102" i="5"/>
  <c r="M102" i="5"/>
  <c r="N101" i="5"/>
  <c r="M101" i="5"/>
  <c r="AD96" i="5"/>
  <c r="AC96" i="5"/>
  <c r="AD95" i="5"/>
  <c r="AC95" i="5"/>
  <c r="AD94" i="5"/>
  <c r="AC94" i="5"/>
  <c r="AD93" i="5"/>
  <c r="AC93" i="5"/>
  <c r="AD92" i="5"/>
  <c r="AC92" i="5"/>
  <c r="AD91" i="5"/>
  <c r="AC91" i="5"/>
  <c r="AD90" i="5"/>
  <c r="AC90" i="5"/>
  <c r="AD89" i="5"/>
  <c r="AC89" i="5"/>
  <c r="AD88" i="5"/>
  <c r="AC88" i="5"/>
  <c r="AD87" i="5"/>
  <c r="AC87" i="5"/>
  <c r="AD86" i="5"/>
  <c r="AC86" i="5"/>
  <c r="AD85" i="5"/>
  <c r="AC85" i="5"/>
  <c r="AD84" i="5"/>
  <c r="AC84" i="5"/>
  <c r="AD83" i="5"/>
  <c r="AC83" i="5"/>
  <c r="AD82" i="5"/>
  <c r="AC82" i="5"/>
  <c r="AD81" i="5"/>
  <c r="AC81" i="5"/>
  <c r="AD80" i="5"/>
  <c r="AC80" i="5"/>
  <c r="AD79" i="5"/>
  <c r="AC79" i="5"/>
  <c r="AD78" i="5"/>
  <c r="AC78" i="5"/>
  <c r="AD77" i="5"/>
  <c r="AC77" i="5"/>
  <c r="N96" i="5"/>
  <c r="M96" i="5"/>
  <c r="N95" i="5"/>
  <c r="M95" i="5"/>
  <c r="N94" i="5"/>
  <c r="M94" i="5"/>
  <c r="N93" i="5"/>
  <c r="M93" i="5"/>
  <c r="N92" i="5"/>
  <c r="M92" i="5"/>
  <c r="N91" i="5"/>
  <c r="M91" i="5"/>
  <c r="N90" i="5"/>
  <c r="M90" i="5"/>
  <c r="N89" i="5"/>
  <c r="M89" i="5"/>
  <c r="N88" i="5"/>
  <c r="M88" i="5"/>
  <c r="N87" i="5"/>
  <c r="M87" i="5"/>
  <c r="N86" i="5"/>
  <c r="M86" i="5"/>
  <c r="N85" i="5"/>
  <c r="M85" i="5"/>
  <c r="N84" i="5"/>
  <c r="M84" i="5"/>
  <c r="N83" i="5"/>
  <c r="M83" i="5"/>
  <c r="N82" i="5"/>
  <c r="M82" i="5"/>
  <c r="N81" i="5"/>
  <c r="M81" i="5"/>
  <c r="N80" i="5"/>
  <c r="M80" i="5"/>
  <c r="N79" i="5"/>
  <c r="M79" i="5"/>
  <c r="N78" i="5"/>
  <c r="M78" i="5"/>
  <c r="N77" i="5"/>
  <c r="M77" i="5"/>
  <c r="AD71" i="5"/>
  <c r="AC71" i="5"/>
  <c r="AD70" i="5"/>
  <c r="AC70" i="5"/>
  <c r="AD69" i="5"/>
  <c r="AC69" i="5"/>
  <c r="AD68" i="5"/>
  <c r="AC68" i="5"/>
  <c r="AD67" i="5"/>
  <c r="AC67" i="5"/>
  <c r="AD66" i="5"/>
  <c r="AC66" i="5"/>
  <c r="AD65" i="5"/>
  <c r="AC65" i="5"/>
  <c r="AD64" i="5"/>
  <c r="AC64" i="5"/>
  <c r="AD63" i="5"/>
  <c r="AC63" i="5"/>
  <c r="AD62" i="5"/>
  <c r="AC62" i="5"/>
  <c r="AD61" i="5"/>
  <c r="AC61" i="5"/>
  <c r="AD60" i="5"/>
  <c r="AC60" i="5"/>
  <c r="AD59" i="5"/>
  <c r="AC59" i="5"/>
  <c r="AD58" i="5"/>
  <c r="AC58" i="5"/>
  <c r="AD57" i="5"/>
  <c r="AC57" i="5"/>
  <c r="AD56" i="5"/>
  <c r="AC56" i="5"/>
  <c r="AD55" i="5"/>
  <c r="AC55" i="5"/>
  <c r="AD54" i="5"/>
  <c r="AC54" i="5"/>
  <c r="AD53" i="5"/>
  <c r="AC53" i="5"/>
  <c r="AD52" i="5"/>
  <c r="AC52" i="5"/>
  <c r="M53" i="5"/>
  <c r="N53" i="5"/>
  <c r="M54" i="5"/>
  <c r="N54" i="5"/>
  <c r="M55" i="5"/>
  <c r="N55" i="5"/>
  <c r="M56" i="5"/>
  <c r="N56" i="5"/>
  <c r="M57" i="5"/>
  <c r="N57" i="5"/>
  <c r="M58" i="5"/>
  <c r="N58" i="5"/>
  <c r="M59" i="5"/>
  <c r="N59" i="5"/>
  <c r="M60" i="5"/>
  <c r="N60" i="5"/>
  <c r="M61" i="5"/>
  <c r="N61" i="5"/>
  <c r="M62" i="5"/>
  <c r="N62" i="5"/>
  <c r="M63" i="5"/>
  <c r="N63" i="5"/>
  <c r="M64" i="5"/>
  <c r="N64" i="5"/>
  <c r="M65" i="5"/>
  <c r="N65" i="5"/>
  <c r="M66" i="5"/>
  <c r="N66" i="5"/>
  <c r="M67" i="5"/>
  <c r="N67" i="5"/>
  <c r="M68" i="5"/>
  <c r="N68" i="5"/>
  <c r="M69" i="5"/>
  <c r="N69" i="5"/>
  <c r="M70" i="5"/>
  <c r="N70" i="5"/>
  <c r="M71" i="5"/>
  <c r="N71" i="5"/>
  <c r="N52" i="5"/>
  <c r="M52" i="5"/>
  <c r="AE239" i="5"/>
  <c r="AA239" i="5"/>
  <c r="Z239" i="5"/>
  <c r="O239" i="5"/>
  <c r="K239" i="5"/>
  <c r="J239" i="5"/>
  <c r="AE238" i="5"/>
  <c r="AA238" i="5"/>
  <c r="Z238" i="5"/>
  <c r="O238" i="5"/>
  <c r="K238" i="5"/>
  <c r="J238" i="5"/>
  <c r="AE237" i="5"/>
  <c r="AA237" i="5"/>
  <c r="Z237" i="5"/>
  <c r="O237" i="5"/>
  <c r="K237" i="5"/>
  <c r="J237" i="5"/>
  <c r="AE236" i="5"/>
  <c r="AA236" i="5"/>
  <c r="Z236" i="5"/>
  <c r="O236" i="5"/>
  <c r="K236" i="5"/>
  <c r="J236" i="5"/>
  <c r="AE235" i="5"/>
  <c r="AA235" i="5"/>
  <c r="Z235" i="5"/>
  <c r="O235" i="5"/>
  <c r="K235" i="5"/>
  <c r="J235" i="5"/>
  <c r="AE234" i="5"/>
  <c r="AA234" i="5"/>
  <c r="Z234" i="5"/>
  <c r="O234" i="5"/>
  <c r="K234" i="5"/>
  <c r="J234" i="5"/>
  <c r="AE233" i="5"/>
  <c r="AA233" i="5"/>
  <c r="Z233" i="5"/>
  <c r="O233" i="5"/>
  <c r="K233" i="5"/>
  <c r="J233" i="5"/>
  <c r="AE232" i="5"/>
  <c r="AA232" i="5"/>
  <c r="Z232" i="5"/>
  <c r="O232" i="5"/>
  <c r="K232" i="5"/>
  <c r="J232" i="5"/>
  <c r="AE231" i="5"/>
  <c r="AA231" i="5"/>
  <c r="Z231" i="5"/>
  <c r="O231" i="5"/>
  <c r="K231" i="5"/>
  <c r="J231" i="5"/>
  <c r="AE230" i="5"/>
  <c r="AA230" i="5"/>
  <c r="Z230" i="5"/>
  <c r="O230" i="5"/>
  <c r="K230" i="5"/>
  <c r="J230" i="5"/>
  <c r="AE229" i="5"/>
  <c r="AA229" i="5"/>
  <c r="Z229" i="5"/>
  <c r="O229" i="5"/>
  <c r="K229" i="5"/>
  <c r="J229" i="5"/>
  <c r="AE228" i="5"/>
  <c r="AA228" i="5"/>
  <c r="Z228" i="5"/>
  <c r="O228" i="5"/>
  <c r="K228" i="5"/>
  <c r="J228" i="5"/>
  <c r="AE227" i="5"/>
  <c r="AA227" i="5"/>
  <c r="Z227" i="5"/>
  <c r="O227" i="5"/>
  <c r="K227" i="5"/>
  <c r="J227" i="5"/>
  <c r="AE226" i="5"/>
  <c r="AA226" i="5"/>
  <c r="Z226" i="5"/>
  <c r="O226" i="5"/>
  <c r="J226" i="5"/>
  <c r="AE225" i="5"/>
  <c r="AA225" i="5"/>
  <c r="Z225" i="5"/>
  <c r="O225" i="5"/>
  <c r="K225" i="5"/>
  <c r="J225" i="5"/>
  <c r="AE224" i="5"/>
  <c r="AA224" i="5"/>
  <c r="Z224" i="5"/>
  <c r="O224" i="5"/>
  <c r="K224" i="5"/>
  <c r="J224" i="5"/>
  <c r="AE223" i="5"/>
  <c r="AA223" i="5"/>
  <c r="Z223" i="5"/>
  <c r="O223" i="5"/>
  <c r="K223" i="5"/>
  <c r="J223" i="5"/>
  <c r="AE222" i="5"/>
  <c r="AA222" i="5"/>
  <c r="Z222" i="5"/>
  <c r="O222" i="5"/>
  <c r="K222" i="5"/>
  <c r="J222" i="5"/>
  <c r="AE221" i="5"/>
  <c r="AA221" i="5"/>
  <c r="Z221" i="5"/>
  <c r="O221" i="5"/>
  <c r="K221" i="5"/>
  <c r="J221" i="5"/>
  <c r="AE220" i="5"/>
  <c r="AA220" i="5"/>
  <c r="Z220" i="5"/>
  <c r="O220" i="5"/>
  <c r="K220" i="5"/>
  <c r="J220" i="5"/>
  <c r="W8" i="6"/>
  <c r="W19" i="6"/>
  <c r="W21" i="6"/>
  <c r="W13" i="6"/>
  <c r="W12" i="6"/>
  <c r="AG28" i="5"/>
  <c r="AG29" i="5"/>
  <c r="AG30" i="5"/>
  <c r="AG31" i="5"/>
  <c r="AG32" i="5"/>
  <c r="AG33" i="5"/>
  <c r="AG34" i="5"/>
  <c r="AG35" i="5"/>
  <c r="AG36" i="5"/>
  <c r="AG37" i="5"/>
  <c r="AG38" i="5"/>
  <c r="AG39" i="5"/>
  <c r="AG40" i="5"/>
  <c r="AG41" i="5"/>
  <c r="AG42" i="5"/>
  <c r="AG43" i="5"/>
  <c r="AG44" i="5"/>
  <c r="AG45" i="5"/>
  <c r="AG46" i="5"/>
  <c r="AG27" i="5"/>
  <c r="J4" i="5"/>
  <c r="K4" i="5"/>
  <c r="J5" i="5"/>
  <c r="K5" i="5"/>
  <c r="J6" i="5"/>
  <c r="K6" i="5"/>
  <c r="J7" i="5"/>
  <c r="K7" i="5"/>
  <c r="J8" i="5"/>
  <c r="K8" i="5"/>
  <c r="J9" i="5"/>
  <c r="K9" i="5"/>
  <c r="J10" i="5"/>
  <c r="K10" i="5"/>
  <c r="J11" i="5"/>
  <c r="K11" i="5"/>
  <c r="J12" i="5"/>
  <c r="K12" i="5"/>
  <c r="J13" i="5"/>
  <c r="K13" i="5"/>
  <c r="J14" i="5"/>
  <c r="K14" i="5"/>
  <c r="J15" i="5"/>
  <c r="K15" i="5"/>
  <c r="J16" i="5"/>
  <c r="K16" i="5"/>
  <c r="J17" i="5"/>
  <c r="K17" i="5"/>
  <c r="J18" i="5"/>
  <c r="K18" i="5"/>
  <c r="J19" i="5"/>
  <c r="K19" i="5"/>
  <c r="J20" i="5"/>
  <c r="K20" i="5"/>
  <c r="J21" i="5"/>
  <c r="K21" i="5"/>
  <c r="J22" i="5"/>
  <c r="K22" i="5"/>
  <c r="J23" i="5"/>
  <c r="K23" i="5"/>
  <c r="W9" i="6"/>
  <c r="W10" i="6"/>
  <c r="W11" i="6"/>
  <c r="W15" i="6"/>
  <c r="W16" i="6"/>
  <c r="W5" i="6"/>
  <c r="AE46" i="5"/>
  <c r="AA46" i="5"/>
  <c r="Z46" i="5"/>
  <c r="O46" i="5"/>
  <c r="K46" i="5"/>
  <c r="J46" i="5"/>
  <c r="AE45" i="5"/>
  <c r="AA45" i="5"/>
  <c r="Z45" i="5"/>
  <c r="O45" i="5"/>
  <c r="K45" i="5"/>
  <c r="J45" i="5"/>
  <c r="AE44" i="5"/>
  <c r="AA44" i="5"/>
  <c r="Z44" i="5"/>
  <c r="O44" i="5"/>
  <c r="K44" i="5"/>
  <c r="J44" i="5"/>
  <c r="AE43" i="5"/>
  <c r="AA43" i="5"/>
  <c r="Z43" i="5"/>
  <c r="O43" i="5"/>
  <c r="K43" i="5"/>
  <c r="J43" i="5"/>
  <c r="AE42" i="5"/>
  <c r="AA42" i="5"/>
  <c r="Z42" i="5"/>
  <c r="O42" i="5"/>
  <c r="K42" i="5"/>
  <c r="J42" i="5"/>
  <c r="AE41" i="5"/>
  <c r="AA41" i="5"/>
  <c r="Z41" i="5"/>
  <c r="O41" i="5"/>
  <c r="K41" i="5"/>
  <c r="J41" i="5"/>
  <c r="AE40" i="5"/>
  <c r="AA40" i="5"/>
  <c r="Z40" i="5"/>
  <c r="O40" i="5"/>
  <c r="K40" i="5"/>
  <c r="J40" i="5"/>
  <c r="AE39" i="5"/>
  <c r="AA39" i="5"/>
  <c r="Z39" i="5"/>
  <c r="O39" i="5"/>
  <c r="K39" i="5"/>
  <c r="J39" i="5"/>
  <c r="AE38" i="5"/>
  <c r="AA38" i="5"/>
  <c r="Z38" i="5"/>
  <c r="O38" i="5"/>
  <c r="K38" i="5"/>
  <c r="J38" i="5"/>
  <c r="AE37" i="5"/>
  <c r="AA37" i="5"/>
  <c r="Z37" i="5"/>
  <c r="O37" i="5"/>
  <c r="K37" i="5"/>
  <c r="J37" i="5"/>
  <c r="AE36" i="5"/>
  <c r="AA36" i="5"/>
  <c r="Z36" i="5"/>
  <c r="O36" i="5"/>
  <c r="K36" i="5"/>
  <c r="J36" i="5"/>
  <c r="AE35" i="5"/>
  <c r="AA35" i="5"/>
  <c r="Z35" i="5"/>
  <c r="O35" i="5"/>
  <c r="K35" i="5"/>
  <c r="J35" i="5"/>
  <c r="AE34" i="5"/>
  <c r="AA34" i="5"/>
  <c r="Z34" i="5"/>
  <c r="O34" i="5"/>
  <c r="K34" i="5"/>
  <c r="J34" i="5"/>
  <c r="AE33" i="5"/>
  <c r="AA33" i="5"/>
  <c r="Z33" i="5"/>
  <c r="O33" i="5"/>
  <c r="J33" i="5"/>
  <c r="AE32" i="5"/>
  <c r="AA32" i="5"/>
  <c r="Z32" i="5"/>
  <c r="O32" i="5"/>
  <c r="K32" i="5"/>
  <c r="J32" i="5"/>
  <c r="AE31" i="5"/>
  <c r="AA31" i="5"/>
  <c r="Z31" i="5"/>
  <c r="O31" i="5"/>
  <c r="K31" i="5"/>
  <c r="J31" i="5"/>
  <c r="AE30" i="5"/>
  <c r="AA30" i="5"/>
  <c r="Z30" i="5"/>
  <c r="O30" i="5"/>
  <c r="K30" i="5"/>
  <c r="J30" i="5"/>
  <c r="AE29" i="5"/>
  <c r="AA29" i="5"/>
  <c r="Z29" i="5"/>
  <c r="O29" i="5"/>
  <c r="K29" i="5"/>
  <c r="J29" i="5"/>
  <c r="AE28" i="5"/>
  <c r="AA28" i="5"/>
  <c r="Z28" i="5"/>
  <c r="O28" i="5"/>
  <c r="K28" i="5"/>
  <c r="J28" i="5"/>
  <c r="AE27" i="5"/>
  <c r="AA27" i="5"/>
  <c r="Z27" i="5"/>
  <c r="O27" i="5"/>
  <c r="K27" i="5"/>
  <c r="J27" i="5"/>
  <c r="AE23" i="5"/>
  <c r="AA23" i="5"/>
  <c r="Z23" i="5"/>
  <c r="O23" i="5"/>
  <c r="AE22" i="5"/>
  <c r="AA22" i="5"/>
  <c r="Z22" i="5"/>
  <c r="O22" i="5"/>
  <c r="AE21" i="5"/>
  <c r="AA21" i="5"/>
  <c r="Z21" i="5"/>
  <c r="O21" i="5"/>
  <c r="AE20" i="5"/>
  <c r="AA20" i="5"/>
  <c r="Z20" i="5"/>
  <c r="O20" i="5"/>
  <c r="AE19" i="5"/>
  <c r="AA19" i="5"/>
  <c r="Z19" i="5"/>
  <c r="O19" i="5"/>
  <c r="AE18" i="5"/>
  <c r="AA18" i="5"/>
  <c r="Z18" i="5"/>
  <c r="O18" i="5"/>
  <c r="AE17" i="5"/>
  <c r="AA17" i="5"/>
  <c r="Z17" i="5"/>
  <c r="O17" i="5"/>
  <c r="AE16" i="5"/>
  <c r="AA16" i="5"/>
  <c r="Z16" i="5"/>
  <c r="O16" i="5"/>
  <c r="AE15" i="5"/>
  <c r="AA15" i="5"/>
  <c r="Z15" i="5"/>
  <c r="O15" i="5"/>
  <c r="AE14" i="5"/>
  <c r="AA14" i="5"/>
  <c r="Z14" i="5"/>
  <c r="O14" i="5"/>
  <c r="AE13" i="5"/>
  <c r="AA13" i="5"/>
  <c r="Z13" i="5"/>
  <c r="O13" i="5"/>
  <c r="AE12" i="5"/>
  <c r="AA12" i="5"/>
  <c r="Z12" i="5"/>
  <c r="O12" i="5"/>
  <c r="AE11" i="5"/>
  <c r="AA11" i="5"/>
  <c r="Z11" i="5"/>
  <c r="O11" i="5"/>
  <c r="AE10" i="5"/>
  <c r="AA10" i="5"/>
  <c r="Z10" i="5"/>
  <c r="O10" i="5"/>
  <c r="AE9" i="5"/>
  <c r="AA9" i="5"/>
  <c r="Z9" i="5"/>
  <c r="O9" i="5"/>
  <c r="AE8" i="5"/>
  <c r="AA8" i="5"/>
  <c r="Z8" i="5"/>
  <c r="O8" i="5"/>
  <c r="AE7" i="5"/>
  <c r="AA7" i="5"/>
  <c r="Z7" i="5"/>
  <c r="O7" i="5"/>
  <c r="AE6" i="5"/>
  <c r="AA6" i="5"/>
  <c r="Z6" i="5"/>
  <c r="O6" i="5"/>
  <c r="AE5" i="5"/>
  <c r="AA5" i="5"/>
  <c r="Z5" i="5"/>
  <c r="O5" i="5"/>
  <c r="AE4" i="5"/>
  <c r="AA4" i="5"/>
  <c r="Z4" i="5"/>
  <c r="O4" i="5"/>
  <c r="X9" i="4"/>
  <c r="W9" i="4"/>
  <c r="X10" i="4"/>
  <c r="W10" i="4"/>
  <c r="AJ21" i="4"/>
  <c r="AI21" i="4"/>
  <c r="X7" i="4"/>
  <c r="W7" i="4"/>
  <c r="AJ19" i="4"/>
  <c r="AI19" i="4"/>
  <c r="X20" i="4"/>
  <c r="W20" i="4"/>
  <c r="AJ20" i="4"/>
  <c r="AI20" i="4"/>
  <c r="X11" i="4"/>
  <c r="W11" i="4"/>
  <c r="X8" i="4"/>
  <c r="W8" i="4"/>
  <c r="AJ12" i="4"/>
  <c r="AI12" i="4"/>
  <c r="X19" i="4"/>
  <c r="W19" i="4"/>
  <c r="AJ13" i="4"/>
  <c r="AI13" i="4"/>
  <c r="X4" i="4"/>
  <c r="W4" i="4"/>
  <c r="X21" i="4"/>
  <c r="W21" i="4"/>
  <c r="AJ14" i="4"/>
  <c r="AI14" i="4"/>
  <c r="X13" i="4"/>
  <c r="W13" i="4"/>
  <c r="AJ15" i="4"/>
  <c r="AI15" i="4"/>
  <c r="X12" i="4"/>
  <c r="W12" i="4"/>
  <c r="X18" i="4"/>
  <c r="W18" i="4"/>
  <c r="AJ22" i="4"/>
  <c r="AI22" i="4"/>
  <c r="AJ16" i="4"/>
  <c r="AI16" i="4"/>
  <c r="X22" i="4"/>
  <c r="W22" i="4"/>
  <c r="AJ18" i="4"/>
  <c r="AI18" i="4"/>
  <c r="X16" i="4"/>
  <c r="W16" i="4"/>
  <c r="X5" i="4"/>
  <c r="W5" i="4"/>
  <c r="AJ17" i="4"/>
  <c r="AI17" i="4"/>
  <c r="X17" i="4"/>
  <c r="W17" i="4"/>
  <c r="X6" i="4"/>
  <c r="W6" i="4"/>
  <c r="AI20" i="3"/>
  <c r="AI19" i="3"/>
  <c r="AI16" i="3"/>
  <c r="AI8" i="3"/>
  <c r="AI7" i="3"/>
  <c r="AI6" i="3"/>
  <c r="AI3" i="3"/>
  <c r="W20" i="3"/>
  <c r="W19" i="3"/>
  <c r="W16" i="3"/>
  <c r="W15" i="3"/>
  <c r="W10" i="3"/>
  <c r="W9" i="3"/>
  <c r="W8" i="3"/>
  <c r="W7" i="3"/>
  <c r="W3" i="3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50" i="2"/>
  <c r="O46" i="2"/>
  <c r="AI22" i="3"/>
  <c r="AI21" i="3"/>
  <c r="AI18" i="3"/>
  <c r="AI17" i="3"/>
  <c r="AI15" i="3"/>
  <c r="AI12" i="3"/>
  <c r="AI10" i="3"/>
  <c r="AI9" i="3"/>
  <c r="AI5" i="3"/>
  <c r="AI4" i="3"/>
  <c r="W22" i="3"/>
  <c r="W21" i="3"/>
  <c r="W18" i="3"/>
  <c r="W17" i="3"/>
  <c r="W13" i="3"/>
  <c r="W11" i="3"/>
  <c r="W6" i="3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27" i="2"/>
  <c r="AI13" i="3"/>
  <c r="AI11" i="3"/>
  <c r="AI14" i="3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4" i="2"/>
  <c r="K4" i="2"/>
  <c r="W14" i="3"/>
  <c r="W12" i="3"/>
  <c r="W5" i="3"/>
  <c r="W4" i="3"/>
  <c r="AJ22" i="1"/>
  <c r="AI22" i="1"/>
  <c r="X22" i="1"/>
  <c r="W22" i="1"/>
  <c r="AJ21" i="1"/>
  <c r="AI21" i="1"/>
  <c r="X21" i="1"/>
  <c r="W21" i="1"/>
  <c r="AJ20" i="1"/>
  <c r="AI20" i="1"/>
  <c r="X20" i="1"/>
  <c r="W20" i="1"/>
  <c r="AJ19" i="1"/>
  <c r="AI19" i="1"/>
  <c r="X19" i="1"/>
  <c r="W19" i="1"/>
  <c r="AJ18" i="1"/>
  <c r="AI18" i="1"/>
  <c r="X18" i="1"/>
  <c r="W18" i="1"/>
  <c r="AJ17" i="1"/>
  <c r="AI17" i="1"/>
  <c r="X17" i="1"/>
  <c r="W17" i="1"/>
  <c r="AJ16" i="1"/>
  <c r="AI16" i="1"/>
  <c r="X16" i="1"/>
  <c r="W16" i="1"/>
  <c r="AJ15" i="1"/>
  <c r="AI15" i="1"/>
  <c r="X15" i="1"/>
  <c r="W15" i="1"/>
  <c r="AJ14" i="1"/>
  <c r="AI14" i="1"/>
  <c r="X14" i="1"/>
  <c r="W14" i="1"/>
  <c r="AJ13" i="1"/>
  <c r="AI13" i="1"/>
  <c r="X13" i="1"/>
  <c r="W13" i="1"/>
  <c r="AJ12" i="1"/>
  <c r="AI12" i="1"/>
  <c r="X12" i="1"/>
  <c r="W12" i="1"/>
  <c r="AJ11" i="1"/>
  <c r="AI11" i="1"/>
  <c r="X11" i="1"/>
  <c r="W11" i="1"/>
  <c r="AJ10" i="1"/>
  <c r="AI10" i="1"/>
  <c r="X10" i="1"/>
  <c r="W10" i="1"/>
  <c r="AJ9" i="1"/>
  <c r="AI9" i="1"/>
  <c r="X9" i="1"/>
  <c r="W9" i="1"/>
  <c r="AJ8" i="1"/>
  <c r="AI8" i="1"/>
  <c r="X8" i="1"/>
  <c r="W8" i="1"/>
  <c r="AJ7" i="1"/>
  <c r="AI7" i="1"/>
  <c r="X7" i="1"/>
  <c r="W7" i="1"/>
  <c r="AJ6" i="1"/>
  <c r="AI6" i="1"/>
  <c r="X6" i="1"/>
  <c r="W6" i="1"/>
  <c r="AJ3" i="1"/>
  <c r="AI3" i="1"/>
  <c r="AJ5" i="1"/>
  <c r="AI5" i="1"/>
  <c r="AJ4" i="1"/>
  <c r="AI4" i="1"/>
  <c r="X4" i="1"/>
  <c r="X5" i="1"/>
  <c r="X3" i="1"/>
  <c r="W4" i="1"/>
  <c r="W5" i="1"/>
  <c r="W3" i="1"/>
  <c r="B40" i="1" l="1"/>
  <c r="B39" i="4"/>
  <c r="B38" i="4"/>
  <c r="B37" i="6"/>
  <c r="B40" i="4"/>
  <c r="W24" i="4"/>
  <c r="B35" i="4" s="1"/>
  <c r="B37" i="4"/>
  <c r="B39" i="6"/>
  <c r="X19" i="6"/>
  <c r="X8" i="6"/>
  <c r="X17" i="6"/>
  <c r="X22" i="6"/>
  <c r="X6" i="6"/>
  <c r="X11" i="6"/>
  <c r="X12" i="6"/>
  <c r="X5" i="6"/>
  <c r="X16" i="6"/>
  <c r="X20" i="6"/>
  <c r="X14" i="6"/>
  <c r="X7" i="6"/>
  <c r="X13" i="6"/>
  <c r="X21" i="6"/>
  <c r="X10" i="6"/>
  <c r="X15" i="6"/>
  <c r="X9" i="6"/>
  <c r="AI24" i="4"/>
  <c r="AJ24" i="4"/>
  <c r="X24" i="4"/>
  <c r="B36" i="4" s="1"/>
  <c r="W24" i="6"/>
  <c r="B35" i="6" s="1"/>
  <c r="AI24" i="6"/>
  <c r="AJ24" i="1"/>
  <c r="B39" i="1"/>
  <c r="B38" i="1"/>
  <c r="B37" i="1"/>
  <c r="X13" i="3"/>
  <c r="X16" i="3"/>
  <c r="X17" i="3"/>
  <c r="X10" i="3"/>
  <c r="X18" i="3"/>
  <c r="X21" i="3"/>
  <c r="X22" i="3"/>
  <c r="X15" i="3"/>
  <c r="X8" i="3"/>
  <c r="X9" i="3"/>
  <c r="X11" i="3"/>
  <c r="X19" i="3"/>
  <c r="X6" i="3"/>
  <c r="X7" i="3"/>
  <c r="X20" i="3"/>
  <c r="X4" i="3"/>
  <c r="X5" i="3"/>
  <c r="X12" i="3"/>
  <c r="X14" i="3"/>
  <c r="AI24" i="1"/>
  <c r="W24" i="1"/>
  <c r="B35" i="1" s="1"/>
  <c r="X24" i="1"/>
  <c r="B36" i="1" s="1"/>
  <c r="AJ7" i="3"/>
  <c r="AJ8" i="3"/>
  <c r="AJ11" i="3"/>
  <c r="AJ12" i="3"/>
  <c r="AJ3" i="3"/>
  <c r="AJ19" i="3"/>
  <c r="AJ5" i="3"/>
  <c r="AJ13" i="3"/>
  <c r="AJ21" i="3"/>
  <c r="AJ17" i="3"/>
  <c r="AJ4" i="3"/>
  <c r="AJ16" i="3"/>
  <c r="AJ9" i="3"/>
  <c r="AJ20" i="3"/>
  <c r="AJ18" i="3"/>
  <c r="AJ10" i="3"/>
  <c r="AJ6" i="3"/>
  <c r="AJ14" i="3"/>
  <c r="AJ22" i="3"/>
  <c r="B39" i="3"/>
  <c r="AJ15" i="3"/>
  <c r="B38" i="3" s="1"/>
  <c r="W24" i="3"/>
  <c r="B35" i="3" s="1"/>
  <c r="X3" i="3"/>
  <c r="B37" i="3"/>
  <c r="AI24" i="3"/>
  <c r="E38" i="1" l="1"/>
  <c r="B38" i="6"/>
  <c r="E36" i="6" s="1"/>
  <c r="E36" i="4"/>
  <c r="E37" i="4"/>
  <c r="B40" i="6"/>
  <c r="E35" i="4"/>
  <c r="E35" i="6"/>
  <c r="E38" i="4"/>
  <c r="AJ24" i="6"/>
  <c r="X24" i="6"/>
  <c r="B36" i="6" s="1"/>
  <c r="B40" i="3"/>
  <c r="E36" i="1"/>
  <c r="X24" i="3"/>
  <c r="B36" i="3" s="1"/>
  <c r="E35" i="3"/>
  <c r="E35" i="1"/>
  <c r="E37" i="1"/>
  <c r="B44" i="1" s="1"/>
  <c r="E44" i="1" s="1"/>
  <c r="E36" i="3"/>
  <c r="AJ24" i="3"/>
  <c r="B43" i="4" l="1"/>
  <c r="J43" i="4" s="1"/>
  <c r="B44" i="4"/>
  <c r="C5" i="4" s="1"/>
  <c r="E38" i="6"/>
  <c r="B43" i="6"/>
  <c r="E37" i="6"/>
  <c r="E38" i="3"/>
  <c r="B43" i="1"/>
  <c r="F43" i="1" s="1"/>
  <c r="E37" i="3"/>
  <c r="B43" i="3"/>
  <c r="F43" i="3" s="1"/>
  <c r="E47" i="1"/>
  <c r="E52" i="1"/>
  <c r="E48" i="1"/>
  <c r="E46" i="1"/>
  <c r="E51" i="1"/>
  <c r="E45" i="1"/>
  <c r="E50" i="1"/>
  <c r="C5" i="1"/>
  <c r="E49" i="1"/>
  <c r="A5" i="4" l="1"/>
  <c r="K43" i="4"/>
  <c r="I43" i="4"/>
  <c r="H43" i="4"/>
  <c r="G43" i="4"/>
  <c r="M43" i="4"/>
  <c r="F43" i="4"/>
  <c r="L43" i="4"/>
  <c r="N43" i="4"/>
  <c r="B44" i="6"/>
  <c r="E48" i="6" s="1"/>
  <c r="B45" i="4"/>
  <c r="E50" i="4"/>
  <c r="E48" i="4"/>
  <c r="E46" i="4"/>
  <c r="E44" i="4"/>
  <c r="J44" i="4" s="1"/>
  <c r="E47" i="4"/>
  <c r="E45" i="4"/>
  <c r="J45" i="4" s="1"/>
  <c r="E51" i="4"/>
  <c r="E49" i="4"/>
  <c r="E52" i="4"/>
  <c r="I43" i="6"/>
  <c r="M43" i="6"/>
  <c r="N43" i="6"/>
  <c r="J43" i="6"/>
  <c r="K43" i="6"/>
  <c r="L43" i="6"/>
  <c r="A5" i="6"/>
  <c r="F43" i="6"/>
  <c r="G43" i="6"/>
  <c r="H43" i="6"/>
  <c r="A5" i="1"/>
  <c r="K43" i="1"/>
  <c r="K46" i="1" s="1"/>
  <c r="J43" i="1"/>
  <c r="J50" i="1" s="1"/>
  <c r="M43" i="1"/>
  <c r="M44" i="1" s="1"/>
  <c r="N43" i="1"/>
  <c r="N47" i="1" s="1"/>
  <c r="B45" i="1"/>
  <c r="H43" i="1"/>
  <c r="H52" i="1" s="1"/>
  <c r="L43" i="1"/>
  <c r="L50" i="1" s="1"/>
  <c r="I43" i="1"/>
  <c r="I52" i="1" s="1"/>
  <c r="G43" i="1"/>
  <c r="G44" i="1" s="1"/>
  <c r="G10" i="1" s="1"/>
  <c r="B44" i="3"/>
  <c r="E50" i="3" s="1"/>
  <c r="F50" i="3" s="1"/>
  <c r="L43" i="3"/>
  <c r="N43" i="3"/>
  <c r="M43" i="3"/>
  <c r="A5" i="3"/>
  <c r="G43" i="3"/>
  <c r="H43" i="3"/>
  <c r="I43" i="3"/>
  <c r="J43" i="3"/>
  <c r="K43" i="3"/>
  <c r="F46" i="1"/>
  <c r="G8" i="1" s="1"/>
  <c r="M52" i="1"/>
  <c r="F45" i="1"/>
  <c r="G7" i="1" s="1"/>
  <c r="F48" i="1"/>
  <c r="F51" i="1"/>
  <c r="F44" i="1"/>
  <c r="B13" i="1" s="1"/>
  <c r="F47" i="1"/>
  <c r="G9" i="1" s="1"/>
  <c r="F52" i="1"/>
  <c r="F49" i="1"/>
  <c r="G49" i="1" s="1"/>
  <c r="H49" i="1" s="1"/>
  <c r="I49" i="1" s="1"/>
  <c r="J49" i="1" s="1"/>
  <c r="F50" i="1"/>
  <c r="J47" i="1" l="1"/>
  <c r="H52" i="4"/>
  <c r="K46" i="4"/>
  <c r="K51" i="4"/>
  <c r="M47" i="4"/>
  <c r="H50" i="4"/>
  <c r="N49" i="4"/>
  <c r="J47" i="4"/>
  <c r="N44" i="4"/>
  <c r="E44" i="6"/>
  <c r="N44" i="6" s="1"/>
  <c r="E47" i="6"/>
  <c r="K47" i="6" s="1"/>
  <c r="E50" i="6"/>
  <c r="H50" i="6" s="1"/>
  <c r="M48" i="6"/>
  <c r="L44" i="4"/>
  <c r="F48" i="4"/>
  <c r="L50" i="4"/>
  <c r="L52" i="4"/>
  <c r="L46" i="4"/>
  <c r="L48" i="4"/>
  <c r="N50" i="4"/>
  <c r="I46" i="4"/>
  <c r="G20" i="4" s="1"/>
  <c r="M50" i="4"/>
  <c r="N51" i="4"/>
  <c r="N45" i="4"/>
  <c r="F44" i="4"/>
  <c r="B13" i="4" s="1"/>
  <c r="C13" i="4" s="1"/>
  <c r="J46" i="4"/>
  <c r="F50" i="4"/>
  <c r="E45" i="6"/>
  <c r="H45" i="6" s="1"/>
  <c r="G15" i="6" s="1"/>
  <c r="C5" i="6"/>
  <c r="N48" i="6"/>
  <c r="I48" i="6"/>
  <c r="G48" i="6"/>
  <c r="F48" i="6"/>
  <c r="E51" i="6"/>
  <c r="N51" i="6" s="1"/>
  <c r="H48" i="6"/>
  <c r="E49" i="6"/>
  <c r="M49" i="6" s="1"/>
  <c r="K48" i="6"/>
  <c r="E46" i="6"/>
  <c r="K46" i="6" s="1"/>
  <c r="E52" i="6"/>
  <c r="J52" i="6" s="1"/>
  <c r="J48" i="6"/>
  <c r="L48" i="6"/>
  <c r="B45" i="6"/>
  <c r="G48" i="4"/>
  <c r="G46" i="4"/>
  <c r="G12" i="4" s="1"/>
  <c r="K50" i="4"/>
  <c r="J48" i="4"/>
  <c r="I48" i="4"/>
  <c r="L49" i="4"/>
  <c r="J50" i="4"/>
  <c r="M44" i="4"/>
  <c r="G50" i="4"/>
  <c r="H46" i="4"/>
  <c r="G16" i="4" s="1"/>
  <c r="F46" i="4"/>
  <c r="G8" i="4" s="1"/>
  <c r="N46" i="4"/>
  <c r="H48" i="4"/>
  <c r="K44" i="4"/>
  <c r="M46" i="4"/>
  <c r="M48" i="4"/>
  <c r="K48" i="4"/>
  <c r="N48" i="4"/>
  <c r="H45" i="4"/>
  <c r="G15" i="4" s="1"/>
  <c r="F45" i="4"/>
  <c r="G7" i="4" s="1"/>
  <c r="I44" i="4"/>
  <c r="G18" i="4" s="1"/>
  <c r="I50" i="4"/>
  <c r="H44" i="4"/>
  <c r="G14" i="4" s="1"/>
  <c r="N47" i="4"/>
  <c r="G44" i="4"/>
  <c r="G10" i="4" s="1"/>
  <c r="L47" i="4"/>
  <c r="M45" i="4"/>
  <c r="K52" i="4"/>
  <c r="N52" i="4"/>
  <c r="K45" i="4"/>
  <c r="K47" i="4"/>
  <c r="M51" i="4"/>
  <c r="H47" i="4"/>
  <c r="G17" i="4" s="1"/>
  <c r="G45" i="4"/>
  <c r="G11" i="4" s="1"/>
  <c r="I47" i="4"/>
  <c r="G21" i="4" s="1"/>
  <c r="H51" i="4"/>
  <c r="M49" i="4"/>
  <c r="L51" i="4"/>
  <c r="F47" i="4"/>
  <c r="G9" i="4" s="1"/>
  <c r="K49" i="4"/>
  <c r="F49" i="4"/>
  <c r="G49" i="4" s="1"/>
  <c r="H49" i="4" s="1"/>
  <c r="I49" i="4" s="1"/>
  <c r="J49" i="4" s="1"/>
  <c r="L45" i="4"/>
  <c r="G52" i="4"/>
  <c r="J51" i="4"/>
  <c r="F51" i="4"/>
  <c r="G47" i="4"/>
  <c r="G13" i="4" s="1"/>
  <c r="G51" i="4"/>
  <c r="M52" i="4"/>
  <c r="F52" i="4"/>
  <c r="J52" i="4"/>
  <c r="I45" i="4"/>
  <c r="G19" i="4" s="1"/>
  <c r="I52" i="4"/>
  <c r="I51" i="4"/>
  <c r="K45" i="1"/>
  <c r="J44" i="1"/>
  <c r="J46" i="1"/>
  <c r="J45" i="1"/>
  <c r="N52" i="1"/>
  <c r="N51" i="1"/>
  <c r="M45" i="1"/>
  <c r="M50" i="1"/>
  <c r="M46" i="1"/>
  <c r="J52" i="1"/>
  <c r="J51" i="1"/>
  <c r="K44" i="1"/>
  <c r="N45" i="1"/>
  <c r="L46" i="1"/>
  <c r="J48" i="1"/>
  <c r="M51" i="1"/>
  <c r="N44" i="1"/>
  <c r="K51" i="1"/>
  <c r="K49" i="1"/>
  <c r="K47" i="1"/>
  <c r="K48" i="1"/>
  <c r="K52" i="1"/>
  <c r="K50" i="1"/>
  <c r="H50" i="1"/>
  <c r="N49" i="1"/>
  <c r="N50" i="1"/>
  <c r="H51" i="1"/>
  <c r="H48" i="1"/>
  <c r="N48" i="1"/>
  <c r="H44" i="1"/>
  <c r="G14" i="1" s="1"/>
  <c r="L52" i="1"/>
  <c r="N46" i="1"/>
  <c r="L48" i="1"/>
  <c r="L45" i="1"/>
  <c r="L47" i="1"/>
  <c r="G52" i="1"/>
  <c r="M49" i="1"/>
  <c r="H47" i="1"/>
  <c r="G17" i="1" s="1"/>
  <c r="G50" i="1"/>
  <c r="M48" i="1"/>
  <c r="H45" i="1"/>
  <c r="G15" i="1" s="1"/>
  <c r="L51" i="1"/>
  <c r="L44" i="1"/>
  <c r="H46" i="1"/>
  <c r="G16" i="1" s="1"/>
  <c r="M47" i="1"/>
  <c r="G46" i="1"/>
  <c r="G12" i="1" s="1"/>
  <c r="I44" i="1"/>
  <c r="G18" i="1" s="1"/>
  <c r="I50" i="1"/>
  <c r="I51" i="1"/>
  <c r="L49" i="1"/>
  <c r="G47" i="1"/>
  <c r="G13" i="1" s="1"/>
  <c r="G45" i="1"/>
  <c r="G11" i="1" s="1"/>
  <c r="G51" i="1"/>
  <c r="I47" i="1"/>
  <c r="G21" i="1" s="1"/>
  <c r="G48" i="1"/>
  <c r="I46" i="1"/>
  <c r="G20" i="1" s="1"/>
  <c r="I45" i="1"/>
  <c r="G19" i="1" s="1"/>
  <c r="I48" i="1"/>
  <c r="E49" i="3"/>
  <c r="N49" i="3" s="1"/>
  <c r="E48" i="3"/>
  <c r="L48" i="3" s="1"/>
  <c r="B45" i="3"/>
  <c r="E52" i="3"/>
  <c r="H52" i="3" s="1"/>
  <c r="E45" i="3"/>
  <c r="J45" i="3" s="1"/>
  <c r="M50" i="3"/>
  <c r="C5" i="3"/>
  <c r="I50" i="3"/>
  <c r="G50" i="3"/>
  <c r="E46" i="3"/>
  <c r="L46" i="3" s="1"/>
  <c r="H50" i="3"/>
  <c r="E44" i="3"/>
  <c r="J44" i="3" s="1"/>
  <c r="E47" i="3"/>
  <c r="M47" i="3" s="1"/>
  <c r="J50" i="3"/>
  <c r="N50" i="3"/>
  <c r="E51" i="3"/>
  <c r="N51" i="3" s="1"/>
  <c r="K50" i="3"/>
  <c r="L50" i="3"/>
  <c r="B14" i="1"/>
  <c r="B22" i="1" s="1"/>
  <c r="C22" i="1" s="1"/>
  <c r="G6" i="1"/>
  <c r="C13" i="1"/>
  <c r="B21" i="1"/>
  <c r="C21" i="1" s="1"/>
  <c r="L44" i="6" l="1"/>
  <c r="K44" i="6"/>
  <c r="J44" i="6"/>
  <c r="H44" i="6"/>
  <c r="G14" i="6" s="1"/>
  <c r="G44" i="6"/>
  <c r="G10" i="6" s="1"/>
  <c r="F44" i="6"/>
  <c r="G6" i="6" s="1"/>
  <c r="J47" i="6"/>
  <c r="H47" i="6"/>
  <c r="G17" i="6" s="1"/>
  <c r="G47" i="6"/>
  <c r="G13" i="6" s="1"/>
  <c r="I47" i="6"/>
  <c r="G21" i="6" s="1"/>
  <c r="L50" i="6"/>
  <c r="M44" i="6"/>
  <c r="N47" i="6"/>
  <c r="K50" i="6"/>
  <c r="M50" i="6"/>
  <c r="M47" i="6"/>
  <c r="F47" i="6"/>
  <c r="G9" i="6" s="1"/>
  <c r="I44" i="6"/>
  <c r="G18" i="6" s="1"/>
  <c r="L47" i="6"/>
  <c r="G50" i="6"/>
  <c r="N50" i="6"/>
  <c r="F50" i="6"/>
  <c r="I50" i="6"/>
  <c r="J50" i="6"/>
  <c r="K45" i="6"/>
  <c r="G45" i="6"/>
  <c r="G11" i="6" s="1"/>
  <c r="M45" i="6"/>
  <c r="N45" i="6"/>
  <c r="J45" i="6"/>
  <c r="I45" i="6"/>
  <c r="G19" i="6" s="1"/>
  <c r="F45" i="6"/>
  <c r="G7" i="6" s="1"/>
  <c r="M51" i="6"/>
  <c r="L45" i="6"/>
  <c r="G6" i="4"/>
  <c r="H6" i="4" s="1"/>
  <c r="B21" i="4"/>
  <c r="C21" i="4" s="1"/>
  <c r="I51" i="6"/>
  <c r="M52" i="6"/>
  <c r="N46" i="6"/>
  <c r="M46" i="6"/>
  <c r="L46" i="6"/>
  <c r="F51" i="6"/>
  <c r="N52" i="6"/>
  <c r="H52" i="6"/>
  <c r="N49" i="6"/>
  <c r="L51" i="6"/>
  <c r="J51" i="6"/>
  <c r="L52" i="6"/>
  <c r="I52" i="6"/>
  <c r="G52" i="6"/>
  <c r="L49" i="6"/>
  <c r="I46" i="6"/>
  <c r="G20" i="6" s="1"/>
  <c r="H51" i="6"/>
  <c r="G46" i="6"/>
  <c r="G12" i="6" s="1"/>
  <c r="F46" i="6"/>
  <c r="G8" i="6" s="1"/>
  <c r="K52" i="6"/>
  <c r="K49" i="6"/>
  <c r="F49" i="6"/>
  <c r="G49" i="6" s="1"/>
  <c r="H49" i="6" s="1"/>
  <c r="I49" i="6" s="1"/>
  <c r="J49" i="6" s="1"/>
  <c r="G51" i="6"/>
  <c r="H46" i="6"/>
  <c r="G16" i="6" s="1"/>
  <c r="F52" i="6"/>
  <c r="K51" i="6"/>
  <c r="J46" i="6"/>
  <c r="B14" i="4"/>
  <c r="C14" i="4" s="1"/>
  <c r="G24" i="4"/>
  <c r="G22" i="4"/>
  <c r="D8" i="4"/>
  <c r="D9" i="4" s="1"/>
  <c r="G23" i="4"/>
  <c r="B17" i="4"/>
  <c r="C17" i="4" s="1"/>
  <c r="B16" i="4"/>
  <c r="C16" i="4" s="1"/>
  <c r="C8" i="4"/>
  <c r="C9" i="4" s="1"/>
  <c r="B15" i="4"/>
  <c r="B23" i="4" s="1"/>
  <c r="C23" i="4" s="1"/>
  <c r="B8" i="4"/>
  <c r="B9" i="4" s="1"/>
  <c r="G24" i="1"/>
  <c r="J52" i="3"/>
  <c r="F49" i="3"/>
  <c r="G49" i="3" s="1"/>
  <c r="H49" i="3" s="1"/>
  <c r="I49" i="3" s="1"/>
  <c r="J49" i="3" s="1"/>
  <c r="L49" i="3"/>
  <c r="H45" i="3"/>
  <c r="G15" i="3" s="1"/>
  <c r="M49" i="3"/>
  <c r="G22" i="1"/>
  <c r="D8" i="1"/>
  <c r="D9" i="1" s="1"/>
  <c r="M52" i="3"/>
  <c r="G52" i="3"/>
  <c r="B17" i="1"/>
  <c r="B25" i="1" s="1"/>
  <c r="C25" i="1" s="1"/>
  <c r="G23" i="1"/>
  <c r="C8" i="1"/>
  <c r="C9" i="1" s="1"/>
  <c r="H6" i="1"/>
  <c r="B8" i="1"/>
  <c r="B9" i="1" s="1"/>
  <c r="B16" i="1"/>
  <c r="B24" i="1" s="1"/>
  <c r="C24" i="1" s="1"/>
  <c r="B15" i="1"/>
  <c r="B23" i="1" s="1"/>
  <c r="C23" i="1" s="1"/>
  <c r="N52" i="3"/>
  <c r="H44" i="3"/>
  <c r="G14" i="3" s="1"/>
  <c r="L52" i="3"/>
  <c r="K49" i="3"/>
  <c r="F52" i="3"/>
  <c r="N45" i="3"/>
  <c r="M45" i="3"/>
  <c r="F45" i="3"/>
  <c r="G7" i="3" s="1"/>
  <c r="J48" i="3"/>
  <c r="L45" i="3"/>
  <c r="K52" i="3"/>
  <c r="I45" i="3"/>
  <c r="G19" i="3" s="1"/>
  <c r="I52" i="3"/>
  <c r="N48" i="3"/>
  <c r="G45" i="3"/>
  <c r="G11" i="3" s="1"/>
  <c r="G48" i="3"/>
  <c r="N46" i="3"/>
  <c r="I46" i="3"/>
  <c r="G20" i="3" s="1"/>
  <c r="H48" i="3"/>
  <c r="M48" i="3"/>
  <c r="K48" i="3"/>
  <c r="K45" i="3"/>
  <c r="F48" i="3"/>
  <c r="K46" i="3"/>
  <c r="I48" i="3"/>
  <c r="M46" i="3"/>
  <c r="I47" i="3"/>
  <c r="G21" i="3" s="1"/>
  <c r="L44" i="3"/>
  <c r="N44" i="3"/>
  <c r="G44" i="3"/>
  <c r="G10" i="3" s="1"/>
  <c r="L47" i="3"/>
  <c r="F47" i="3"/>
  <c r="G9" i="3" s="1"/>
  <c r="G46" i="3"/>
  <c r="G12" i="3" s="1"/>
  <c r="F46" i="3"/>
  <c r="G8" i="3" s="1"/>
  <c r="J46" i="3"/>
  <c r="H46" i="3"/>
  <c r="G16" i="3" s="1"/>
  <c r="N47" i="3"/>
  <c r="J47" i="3"/>
  <c r="H47" i="3"/>
  <c r="G17" i="3" s="1"/>
  <c r="G47" i="3"/>
  <c r="G13" i="3" s="1"/>
  <c r="I44" i="3"/>
  <c r="G18" i="3" s="1"/>
  <c r="K47" i="3"/>
  <c r="M44" i="3"/>
  <c r="K44" i="3"/>
  <c r="F44" i="3"/>
  <c r="G6" i="3" s="1"/>
  <c r="J51" i="3"/>
  <c r="F51" i="3"/>
  <c r="H51" i="3"/>
  <c r="I51" i="3"/>
  <c r="L51" i="3"/>
  <c r="K51" i="3"/>
  <c r="G51" i="3"/>
  <c r="M51" i="3"/>
  <c r="C14" i="1"/>
  <c r="B13" i="6" l="1"/>
  <c r="B21" i="6" s="1"/>
  <c r="C21" i="6" s="1"/>
  <c r="B14" i="6"/>
  <c r="B22" i="6" s="1"/>
  <c r="C22" i="6" s="1"/>
  <c r="G22" i="6"/>
  <c r="B22" i="4"/>
  <c r="C22" i="4" s="1"/>
  <c r="G24" i="6"/>
  <c r="B17" i="6"/>
  <c r="B25" i="6" s="1"/>
  <c r="C25" i="6" s="1"/>
  <c r="B15" i="6"/>
  <c r="C15" i="6" s="1"/>
  <c r="C8" i="6"/>
  <c r="C9" i="6" s="1"/>
  <c r="D8" i="6"/>
  <c r="D9" i="6" s="1"/>
  <c r="G23" i="6"/>
  <c r="B16" i="6"/>
  <c r="C16" i="6" s="1"/>
  <c r="B8" i="6"/>
  <c r="B9" i="6" s="1"/>
  <c r="H6" i="6"/>
  <c r="C15" i="4"/>
  <c r="B24" i="4"/>
  <c r="C24" i="4" s="1"/>
  <c r="B25" i="4"/>
  <c r="C25" i="4" s="1"/>
  <c r="C17" i="1"/>
  <c r="C16" i="1"/>
  <c r="C15" i="1"/>
  <c r="G24" i="3"/>
  <c r="H6" i="3"/>
  <c r="B16" i="3"/>
  <c r="B24" i="3" s="1"/>
  <c r="C24" i="3" s="1"/>
  <c r="G23" i="3"/>
  <c r="G22" i="3"/>
  <c r="B15" i="3"/>
  <c r="B23" i="3" s="1"/>
  <c r="C23" i="3" s="1"/>
  <c r="B13" i="3"/>
  <c r="B21" i="3" s="1"/>
  <c r="C21" i="3" s="1"/>
  <c r="B14" i="3"/>
  <c r="B22" i="3" s="1"/>
  <c r="C22" i="3" s="1"/>
  <c r="B8" i="3"/>
  <c r="B9" i="3" s="1"/>
  <c r="B17" i="3"/>
  <c r="C17" i="3" s="1"/>
  <c r="C8" i="3"/>
  <c r="C9" i="3" s="1"/>
  <c r="D8" i="3"/>
  <c r="D9" i="3" s="1"/>
  <c r="C13" i="6" l="1"/>
  <c r="C14" i="6"/>
  <c r="B23" i="6"/>
  <c r="C23" i="6" s="1"/>
  <c r="B24" i="6"/>
  <c r="C24" i="6" s="1"/>
  <c r="C17" i="6"/>
  <c r="C16" i="3"/>
  <c r="C13" i="3"/>
  <c r="C14" i="3"/>
  <c r="C15" i="3"/>
  <c r="B25" i="3"/>
  <c r="C25" i="3" s="1"/>
</calcChain>
</file>

<file path=xl/sharedStrings.xml><?xml version="1.0" encoding="utf-8"?>
<sst xmlns="http://schemas.openxmlformats.org/spreadsheetml/2006/main" count="8233" uniqueCount="2847">
  <si>
    <t>№</t>
  </si>
  <si>
    <t>Team</t>
  </si>
  <si>
    <t>M</t>
  </si>
  <si>
    <t>W</t>
  </si>
  <si>
    <t>D</t>
  </si>
  <si>
    <t>L</t>
  </si>
  <si>
    <t>G</t>
  </si>
  <si>
    <t>GA</t>
  </si>
  <si>
    <t>PTS</t>
  </si>
  <si>
    <t>xG</t>
  </si>
  <si>
    <t>xGA</t>
  </si>
  <si>
    <t>xPTS</t>
  </si>
  <si>
    <t>Arsenal</t>
  </si>
  <si>
    <r>
      <t>18.48</t>
    </r>
    <r>
      <rPr>
        <sz val="11"/>
        <color rgb="FF3D8C40"/>
        <rFont val="Tahoma"/>
        <family val="2"/>
      </rPr>
      <t>-3.52</t>
    </r>
  </si>
  <si>
    <r>
      <t>5.41</t>
    </r>
    <r>
      <rPr>
        <sz val="11"/>
        <color rgb="FFC3362B"/>
        <rFont val="Tahoma"/>
        <family val="2"/>
      </rPr>
      <t>-2.59</t>
    </r>
  </si>
  <si>
    <r>
      <t>17.86</t>
    </r>
    <r>
      <rPr>
        <sz val="11"/>
        <color rgb="FF3D8C40"/>
        <rFont val="Tahoma"/>
        <family val="2"/>
      </rPr>
      <t>-3.14</t>
    </r>
  </si>
  <si>
    <t>Aston Villa</t>
  </si>
  <si>
    <r>
      <t>12.77</t>
    </r>
    <r>
      <rPr>
        <sz val="11"/>
        <color rgb="FFC3362B"/>
        <rFont val="Tahoma"/>
        <family val="2"/>
      </rPr>
      <t>+0.77</t>
    </r>
  </si>
  <si>
    <r>
      <t>10.11</t>
    </r>
    <r>
      <rPr>
        <sz val="11"/>
        <color rgb="FF3D8C40"/>
        <rFont val="Tahoma"/>
        <family val="2"/>
      </rPr>
      <t>+1.11</t>
    </r>
  </si>
  <si>
    <r>
      <t>12.95</t>
    </r>
    <r>
      <rPr>
        <sz val="11"/>
        <color rgb="FF3D8C40"/>
        <rFont val="Tahoma"/>
        <family val="2"/>
      </rPr>
      <t>-0.05</t>
    </r>
  </si>
  <si>
    <t>Bournemouth</t>
  </si>
  <si>
    <r>
      <t>8.12</t>
    </r>
    <r>
      <rPr>
        <sz val="11"/>
        <color rgb="FF3D8C40"/>
        <rFont val="Tahoma"/>
        <family val="2"/>
      </rPr>
      <t>-0.88</t>
    </r>
  </si>
  <si>
    <r>
      <t>11.91</t>
    </r>
    <r>
      <rPr>
        <sz val="11"/>
        <color rgb="FF3D8C40"/>
        <rFont val="Tahoma"/>
        <family val="2"/>
      </rPr>
      <t>+1.91</t>
    </r>
  </si>
  <si>
    <r>
      <t>9.07</t>
    </r>
    <r>
      <rPr>
        <sz val="11"/>
        <color rgb="FF3D8C40"/>
        <rFont val="Tahoma"/>
        <family val="2"/>
      </rPr>
      <t>-1.93</t>
    </r>
  </si>
  <si>
    <t>Brentford</t>
  </si>
  <si>
    <r>
      <t>13.86</t>
    </r>
    <r>
      <rPr>
        <sz val="11"/>
        <color rgb="FF3D8C40"/>
        <rFont val="Tahoma"/>
        <family val="2"/>
      </rPr>
      <t>-1.14</t>
    </r>
  </si>
  <si>
    <r>
      <t>9.82</t>
    </r>
    <r>
      <rPr>
        <sz val="11"/>
        <color rgb="FF3D8C40"/>
        <rFont val="Tahoma"/>
        <family val="2"/>
      </rPr>
      <t>+0.82</t>
    </r>
  </si>
  <si>
    <r>
      <t>14.26</t>
    </r>
    <r>
      <rPr>
        <sz val="11"/>
        <color rgb="FFC3362B"/>
        <rFont val="Tahoma"/>
        <family val="2"/>
      </rPr>
      <t>+1.26</t>
    </r>
  </si>
  <si>
    <t>Brighton</t>
  </si>
  <si>
    <r>
      <t>13.82</t>
    </r>
    <r>
      <rPr>
        <sz val="11"/>
        <color rgb="FFC3362B"/>
        <rFont val="Tahoma"/>
        <family val="2"/>
      </rPr>
      <t>+0.82</t>
    </r>
  </si>
  <si>
    <r>
      <t>8.82</t>
    </r>
    <r>
      <rPr>
        <sz val="11"/>
        <color rgb="FFC3362B"/>
        <rFont val="Tahoma"/>
        <family val="2"/>
      </rPr>
      <t>-1.18</t>
    </r>
  </si>
  <si>
    <r>
      <t>14.67</t>
    </r>
    <r>
      <rPr>
        <sz val="11"/>
        <color rgb="FFC3362B"/>
        <rFont val="Tahoma"/>
        <family val="2"/>
      </rPr>
      <t>+3.67</t>
    </r>
  </si>
  <si>
    <t>Chelsea</t>
  </si>
  <si>
    <r>
      <t>10.12</t>
    </r>
    <r>
      <rPr>
        <sz val="11"/>
        <color rgb="FF3D8C40"/>
        <rFont val="Tahoma"/>
        <family val="2"/>
      </rPr>
      <t>-1.88</t>
    </r>
  </si>
  <si>
    <r>
      <t>9.27</t>
    </r>
    <r>
      <rPr>
        <sz val="11"/>
        <color rgb="FF3D8C40"/>
        <rFont val="Tahoma"/>
        <family val="2"/>
      </rPr>
      <t>+3.27</t>
    </r>
  </si>
  <si>
    <r>
      <t>10.36</t>
    </r>
    <r>
      <rPr>
        <sz val="11"/>
        <color rgb="FF3D8C40"/>
        <rFont val="Tahoma"/>
        <family val="2"/>
      </rPr>
      <t>-3.64</t>
    </r>
  </si>
  <si>
    <t>Crystal Palace</t>
  </si>
  <si>
    <r>
      <t>9.94</t>
    </r>
    <r>
      <rPr>
        <sz val="11"/>
        <color rgb="FF3D8C40"/>
        <rFont val="Tahoma"/>
        <family val="2"/>
      </rPr>
      <t>-0.06</t>
    </r>
  </si>
  <si>
    <r>
      <t>11.09</t>
    </r>
    <r>
      <rPr>
        <sz val="11"/>
        <color rgb="FF3D8C40"/>
        <rFont val="Tahoma"/>
        <family val="2"/>
      </rPr>
      <t>+0.09</t>
    </r>
  </si>
  <si>
    <r>
      <t>10.16</t>
    </r>
    <r>
      <rPr>
        <sz val="11"/>
        <color rgb="FF3D8C40"/>
        <rFont val="Tahoma"/>
        <family val="2"/>
      </rPr>
      <t>-2.84</t>
    </r>
  </si>
  <si>
    <t>Everton</t>
  </si>
  <si>
    <r>
      <t>8.66</t>
    </r>
    <r>
      <rPr>
        <sz val="11"/>
        <color rgb="FFC3362B"/>
        <rFont val="Tahoma"/>
        <family val="2"/>
      </rPr>
      <t>+1.66</t>
    </r>
  </si>
  <si>
    <r>
      <t>10.79</t>
    </r>
    <r>
      <rPr>
        <sz val="11"/>
        <color rgb="FF3D8C40"/>
        <rFont val="Tahoma"/>
        <family val="2"/>
      </rPr>
      <t>+2.79</t>
    </r>
  </si>
  <si>
    <r>
      <t>9.46</t>
    </r>
    <r>
      <rPr>
        <sz val="11"/>
        <color rgb="FFC3362B"/>
        <rFont val="Tahoma"/>
        <family val="2"/>
      </rPr>
      <t>+1.46</t>
    </r>
  </si>
  <si>
    <t>Fulham</t>
  </si>
  <si>
    <r>
      <t>15.39</t>
    </r>
    <r>
      <rPr>
        <sz val="11"/>
        <color rgb="FF3D8C40"/>
        <rFont val="Tahoma"/>
        <family val="2"/>
      </rPr>
      <t>-0.61</t>
    </r>
  </si>
  <si>
    <r>
      <t>17.97</t>
    </r>
    <r>
      <rPr>
        <sz val="11"/>
        <color rgb="FF3D8C40"/>
        <rFont val="Tahoma"/>
        <family val="2"/>
      </rPr>
      <t>+3.97</t>
    </r>
  </si>
  <si>
    <r>
      <t>12.05</t>
    </r>
    <r>
      <rPr>
        <sz val="11"/>
        <color rgb="FF3D8C40"/>
        <rFont val="Tahoma"/>
        <family val="2"/>
      </rPr>
      <t>-2.95</t>
    </r>
  </si>
  <si>
    <t>Leeds</t>
  </si>
  <si>
    <r>
      <t>11.26</t>
    </r>
    <r>
      <rPr>
        <sz val="11"/>
        <color rgb="FF3D8C40"/>
        <rFont val="Tahoma"/>
        <family val="2"/>
      </rPr>
      <t>-1.74</t>
    </r>
  </si>
  <si>
    <r>
      <t>13.88</t>
    </r>
    <r>
      <rPr>
        <sz val="11"/>
        <color rgb="FF3D8C40"/>
        <rFont val="Tahoma"/>
        <family val="2"/>
      </rPr>
      <t>+1.88</t>
    </r>
  </si>
  <si>
    <r>
      <t>10.53</t>
    </r>
    <r>
      <rPr>
        <sz val="11"/>
        <color rgb="FF3D8C40"/>
        <rFont val="Tahoma"/>
        <family val="2"/>
      </rPr>
      <t>-0.47</t>
    </r>
  </si>
  <si>
    <t>Leicester</t>
  </si>
  <si>
    <r>
      <t>5.20</t>
    </r>
    <r>
      <rPr>
        <sz val="11"/>
        <color rgb="FF3D8C40"/>
        <rFont val="Tahoma"/>
        <family val="2"/>
      </rPr>
      <t>-3.80</t>
    </r>
  </si>
  <si>
    <r>
      <t>8.50</t>
    </r>
    <r>
      <rPr>
        <sz val="11"/>
        <color rgb="FFC3362B"/>
        <rFont val="Tahoma"/>
        <family val="2"/>
      </rPr>
      <t>-0.50</t>
    </r>
  </si>
  <si>
    <r>
      <t>7.84</t>
    </r>
    <r>
      <rPr>
        <sz val="11"/>
        <color rgb="FF3D8C40"/>
        <rFont val="Tahoma"/>
        <family val="2"/>
      </rPr>
      <t>-0.16</t>
    </r>
  </si>
  <si>
    <t>Liverpool</t>
  </si>
  <si>
    <r>
      <t>21.93</t>
    </r>
    <r>
      <rPr>
        <sz val="11"/>
        <color rgb="FF3D8C40"/>
        <rFont val="Tahoma"/>
        <family val="2"/>
      </rPr>
      <t>-1.07</t>
    </r>
  </si>
  <si>
    <r>
      <t>12.14</t>
    </r>
    <r>
      <rPr>
        <sz val="11"/>
        <color rgb="FF3D8C40"/>
        <rFont val="Tahoma"/>
        <family val="2"/>
      </rPr>
      <t>+3.14</t>
    </r>
  </si>
  <si>
    <r>
      <t>17.63</t>
    </r>
    <r>
      <rPr>
        <sz val="11"/>
        <color rgb="FF3D8C40"/>
        <rFont val="Tahoma"/>
        <family val="2"/>
      </rPr>
      <t>-2.37</t>
    </r>
  </si>
  <si>
    <t>Manchester City</t>
  </si>
  <si>
    <r>
      <t>21.88</t>
    </r>
    <r>
      <rPr>
        <sz val="11"/>
        <color rgb="FF3D8C40"/>
        <rFont val="Tahoma"/>
        <family val="2"/>
      </rPr>
      <t>-9.12</t>
    </r>
  </si>
  <si>
    <r>
      <t>7.50</t>
    </r>
    <r>
      <rPr>
        <sz val="11"/>
        <color rgb="FFC3362B"/>
        <rFont val="Tahoma"/>
        <family val="2"/>
      </rPr>
      <t>-2.50</t>
    </r>
  </si>
  <si>
    <r>
      <t>21.76</t>
    </r>
    <r>
      <rPr>
        <sz val="11"/>
        <color rgb="FF3D8C40"/>
        <rFont val="Tahoma"/>
        <family val="2"/>
      </rPr>
      <t>-0.24</t>
    </r>
  </si>
  <si>
    <t>Manchester United</t>
  </si>
  <si>
    <r>
      <t>12.48</t>
    </r>
    <r>
      <rPr>
        <sz val="11"/>
        <color rgb="FFC3362B"/>
        <rFont val="Tahoma"/>
        <family val="2"/>
      </rPr>
      <t>+0.48</t>
    </r>
  </si>
  <si>
    <r>
      <t>7.60</t>
    </r>
    <r>
      <rPr>
        <sz val="11"/>
        <color rgb="FF3D8C40"/>
        <rFont val="Tahoma"/>
        <family val="2"/>
      </rPr>
      <t>+3.60</t>
    </r>
  </si>
  <si>
    <r>
      <t>13.28</t>
    </r>
    <r>
      <rPr>
        <sz val="11"/>
        <color rgb="FF3D8C40"/>
        <rFont val="Tahoma"/>
        <family val="2"/>
      </rPr>
      <t>-2.72</t>
    </r>
  </si>
  <si>
    <t>Newcastle United</t>
  </si>
  <si>
    <r>
      <t>20.44</t>
    </r>
    <r>
      <rPr>
        <sz val="11"/>
        <color rgb="FFC3362B"/>
        <rFont val="Tahoma"/>
        <family val="2"/>
      </rPr>
      <t>+3.44</t>
    </r>
  </si>
  <si>
    <r>
      <t>8.15</t>
    </r>
    <r>
      <rPr>
        <sz val="11"/>
        <color rgb="FF3D8C40"/>
        <rFont val="Tahoma"/>
        <family val="2"/>
      </rPr>
      <t>+3.15</t>
    </r>
  </si>
  <si>
    <r>
      <t>20.32</t>
    </r>
    <r>
      <rPr>
        <sz val="11"/>
        <color rgb="FFC3362B"/>
        <rFont val="Tahoma"/>
        <family val="2"/>
      </rPr>
      <t>+1.32</t>
    </r>
  </si>
  <si>
    <t>Nottingham Forest</t>
  </si>
  <si>
    <r>
      <t>10.77</t>
    </r>
    <r>
      <rPr>
        <sz val="11"/>
        <color rgb="FFC3362B"/>
        <rFont val="Tahoma"/>
        <family val="2"/>
      </rPr>
      <t>+0.77</t>
    </r>
  </si>
  <si>
    <r>
      <t>12.01</t>
    </r>
    <r>
      <rPr>
        <sz val="11"/>
        <color rgb="FF3D8C40"/>
        <rFont val="Tahoma"/>
        <family val="2"/>
      </rPr>
      <t>+1.01</t>
    </r>
  </si>
  <si>
    <r>
      <t>10.00</t>
    </r>
    <r>
      <rPr>
        <sz val="11"/>
        <color rgb="FF3D8C40"/>
        <rFont val="Tahoma"/>
        <family val="2"/>
      </rPr>
      <t>-1.00</t>
    </r>
  </si>
  <si>
    <t>Southampton</t>
  </si>
  <si>
    <r>
      <t>10.67</t>
    </r>
    <r>
      <rPr>
        <sz val="11"/>
        <color rgb="FFC3362B"/>
        <rFont val="Tahoma"/>
        <family val="2"/>
      </rPr>
      <t>+1.67</t>
    </r>
  </si>
  <si>
    <r>
      <t>12.56</t>
    </r>
    <r>
      <rPr>
        <sz val="11"/>
        <color rgb="FFC3362B"/>
        <rFont val="Tahoma"/>
        <family val="2"/>
      </rPr>
      <t>-2.44</t>
    </r>
  </si>
  <si>
    <r>
      <t>9.45</t>
    </r>
    <r>
      <rPr>
        <sz val="11"/>
        <color rgb="FFC3362B"/>
        <rFont val="Tahoma"/>
        <family val="2"/>
      </rPr>
      <t>+3.45</t>
    </r>
  </si>
  <si>
    <t>Tottenham</t>
  </si>
  <si>
    <r>
      <t>16.20</t>
    </r>
    <r>
      <rPr>
        <sz val="11"/>
        <color rgb="FF3D8C40"/>
        <rFont val="Tahoma"/>
        <family val="2"/>
      </rPr>
      <t>-4.80</t>
    </r>
  </si>
  <si>
    <r>
      <t>7.92</t>
    </r>
    <r>
      <rPr>
        <sz val="11"/>
        <color rgb="FFC3362B"/>
        <rFont val="Tahoma"/>
        <family val="2"/>
      </rPr>
      <t>-3.08</t>
    </r>
  </si>
  <si>
    <r>
      <t>16.70</t>
    </r>
    <r>
      <rPr>
        <sz val="11"/>
        <color rgb="FF3D8C40"/>
        <rFont val="Tahoma"/>
        <family val="2"/>
      </rPr>
      <t>-1.30</t>
    </r>
  </si>
  <si>
    <t>West Ham</t>
  </si>
  <si>
    <r>
      <t>11.04</t>
    </r>
    <r>
      <rPr>
        <sz val="11"/>
        <color rgb="FFC3362B"/>
        <rFont val="Tahoma"/>
        <family val="2"/>
      </rPr>
      <t>+2.04</t>
    </r>
  </si>
  <si>
    <r>
      <t>11.15</t>
    </r>
    <r>
      <rPr>
        <sz val="11"/>
        <color rgb="FFC3362B"/>
        <rFont val="Tahoma"/>
        <family val="2"/>
      </rPr>
      <t>-0.85</t>
    </r>
  </si>
  <si>
    <r>
      <t>11.75</t>
    </r>
    <r>
      <rPr>
        <sz val="11"/>
        <color rgb="FFC3362B"/>
        <rFont val="Tahoma"/>
        <family val="2"/>
      </rPr>
      <t>+1.75</t>
    </r>
  </si>
  <si>
    <t>Wolverhampton Wanderers</t>
  </si>
  <si>
    <r>
      <t>8.75</t>
    </r>
    <r>
      <rPr>
        <sz val="11"/>
        <color rgb="FFC3362B"/>
        <rFont val="Tahoma"/>
        <family val="2"/>
      </rPr>
      <t>+3.75</t>
    </r>
  </si>
  <si>
    <r>
      <t>14.49</t>
    </r>
    <r>
      <rPr>
        <sz val="11"/>
        <color rgb="FF3D8C40"/>
        <rFont val="Tahoma"/>
        <family val="2"/>
      </rPr>
      <t>+0.49</t>
    </r>
  </si>
  <si>
    <r>
      <t>8.16</t>
    </r>
    <r>
      <rPr>
        <sz val="11"/>
        <color rgb="FFC3362B"/>
        <rFont val="Tahoma"/>
        <family val="2"/>
      </rPr>
      <t>+0.16</t>
    </r>
  </si>
  <si>
    <r>
      <t>17.91</t>
    </r>
    <r>
      <rPr>
        <sz val="11"/>
        <color rgb="FF3D8C40"/>
        <rFont val="Tahoma"/>
        <family val="2"/>
      </rPr>
      <t>-4.09</t>
    </r>
  </si>
  <si>
    <r>
      <t>7.70</t>
    </r>
    <r>
      <rPr>
        <sz val="11"/>
        <color rgb="FFC3362B"/>
        <rFont val="Tahoma"/>
        <family val="2"/>
      </rPr>
      <t>+2.70</t>
    </r>
  </si>
  <si>
    <r>
      <t>12.00</t>
    </r>
    <r>
      <rPr>
        <sz val="11"/>
        <color rgb="FFC3362B"/>
        <rFont val="Tahoma"/>
        <family val="2"/>
      </rPr>
      <t>+2.00</t>
    </r>
  </si>
  <si>
    <r>
      <t>11.84</t>
    </r>
    <r>
      <rPr>
        <sz val="11"/>
        <color rgb="FF3D8C40"/>
        <rFont val="Tahoma"/>
        <family val="2"/>
      </rPr>
      <t>-1.16</t>
    </r>
  </si>
  <si>
    <r>
      <t>7.86</t>
    </r>
    <r>
      <rPr>
        <sz val="11"/>
        <color rgb="FF3D8C40"/>
        <rFont val="Tahoma"/>
        <family val="2"/>
      </rPr>
      <t>-2.14</t>
    </r>
  </si>
  <si>
    <r>
      <t>7.53</t>
    </r>
    <r>
      <rPr>
        <sz val="11"/>
        <color rgb="FFC3362B"/>
        <rFont val="Tahoma"/>
        <family val="2"/>
      </rPr>
      <t>+0.53</t>
    </r>
  </si>
  <si>
    <r>
      <t>12.76</t>
    </r>
    <r>
      <rPr>
        <sz val="11"/>
        <color rgb="FF3D8C40"/>
        <rFont val="Tahoma"/>
        <family val="2"/>
      </rPr>
      <t>+2.76</t>
    </r>
  </si>
  <si>
    <r>
      <t>7.95</t>
    </r>
    <r>
      <rPr>
        <sz val="11"/>
        <color rgb="FF3D8C40"/>
        <rFont val="Tahoma"/>
        <family val="2"/>
      </rPr>
      <t>-1.05</t>
    </r>
  </si>
  <si>
    <r>
      <t>8.86</t>
    </r>
    <r>
      <rPr>
        <sz val="11"/>
        <color rgb="FFC3362B"/>
        <rFont val="Tahoma"/>
        <family val="2"/>
      </rPr>
      <t>+2.86</t>
    </r>
  </si>
  <si>
    <r>
      <t>18.17</t>
    </r>
    <r>
      <rPr>
        <sz val="11"/>
        <color rgb="FF3D8C40"/>
        <rFont val="Tahoma"/>
        <family val="2"/>
      </rPr>
      <t>+6.17</t>
    </r>
  </si>
  <si>
    <r>
      <t>6.20</t>
    </r>
    <r>
      <rPr>
        <sz val="11"/>
        <color rgb="FF3D8C40"/>
        <rFont val="Tahoma"/>
        <family val="2"/>
      </rPr>
      <t>-0.80</t>
    </r>
  </si>
  <si>
    <r>
      <t>10.31</t>
    </r>
    <r>
      <rPr>
        <sz val="11"/>
        <color rgb="FF3D8C40"/>
        <rFont val="Tahoma"/>
        <family val="2"/>
      </rPr>
      <t>-2.69</t>
    </r>
  </si>
  <si>
    <r>
      <t>15.76</t>
    </r>
    <r>
      <rPr>
        <sz val="11"/>
        <color rgb="FF3D8C40"/>
        <rFont val="Tahoma"/>
        <family val="2"/>
      </rPr>
      <t>+2.76</t>
    </r>
  </si>
  <si>
    <r>
      <t>8.17</t>
    </r>
    <r>
      <rPr>
        <sz val="11"/>
        <color rgb="FF3D8C40"/>
        <rFont val="Tahoma"/>
        <family val="2"/>
      </rPr>
      <t>-1.83</t>
    </r>
  </si>
  <si>
    <r>
      <t>11.05</t>
    </r>
    <r>
      <rPr>
        <sz val="11"/>
        <color rgb="FFC3362B"/>
        <rFont val="Tahoma"/>
        <family val="2"/>
      </rPr>
      <t>+1.05</t>
    </r>
  </si>
  <si>
    <r>
      <t>15.35</t>
    </r>
    <r>
      <rPr>
        <sz val="11"/>
        <color rgb="FFC3362B"/>
        <rFont val="Tahoma"/>
        <family val="2"/>
      </rPr>
      <t>-1.65</t>
    </r>
  </si>
  <si>
    <r>
      <t>8.49</t>
    </r>
    <r>
      <rPr>
        <sz val="11"/>
        <color rgb="FFC3362B"/>
        <rFont val="Tahoma"/>
        <family val="2"/>
      </rPr>
      <t>+3.49</t>
    </r>
  </si>
  <si>
    <r>
      <t>12.22</t>
    </r>
    <r>
      <rPr>
        <sz val="11"/>
        <color rgb="FF3D8C40"/>
        <rFont val="Tahoma"/>
        <family val="2"/>
      </rPr>
      <t>-4.78</t>
    </r>
  </si>
  <si>
    <r>
      <t>16.36</t>
    </r>
    <r>
      <rPr>
        <sz val="11"/>
        <color rgb="FFC3362B"/>
        <rFont val="Tahoma"/>
        <family val="2"/>
      </rPr>
      <t>-4.64</t>
    </r>
  </si>
  <si>
    <r>
      <t>10.15</t>
    </r>
    <r>
      <rPr>
        <sz val="11"/>
        <color rgb="FFC3362B"/>
        <rFont val="Tahoma"/>
        <family val="2"/>
      </rPr>
      <t>+1.15</t>
    </r>
  </si>
  <si>
    <r>
      <t>13.19</t>
    </r>
    <r>
      <rPr>
        <sz val="11"/>
        <color rgb="FFC3362B"/>
        <rFont val="Tahoma"/>
        <family val="2"/>
      </rPr>
      <t>+3.19</t>
    </r>
  </si>
  <si>
    <r>
      <t>13.51</t>
    </r>
    <r>
      <rPr>
        <sz val="11"/>
        <color rgb="FF3D8C40"/>
        <rFont val="Tahoma"/>
        <family val="2"/>
      </rPr>
      <t>+3.51</t>
    </r>
  </si>
  <si>
    <r>
      <t>9.47</t>
    </r>
    <r>
      <rPr>
        <sz val="11"/>
        <color rgb="FFC3362B"/>
        <rFont val="Tahoma"/>
        <family val="2"/>
      </rPr>
      <t>+1.47</t>
    </r>
  </si>
  <si>
    <r>
      <t>15.38</t>
    </r>
    <r>
      <rPr>
        <sz val="11"/>
        <color rgb="FFC3362B"/>
        <rFont val="Tahoma"/>
        <family val="2"/>
      </rPr>
      <t>+2.38</t>
    </r>
  </si>
  <si>
    <r>
      <t>6.35</t>
    </r>
    <r>
      <rPr>
        <sz val="11"/>
        <color rgb="FF3D8C40"/>
        <rFont val="Tahoma"/>
        <family val="2"/>
      </rPr>
      <t>+0.35</t>
    </r>
  </si>
  <si>
    <r>
      <t>14.94</t>
    </r>
    <r>
      <rPr>
        <sz val="11"/>
        <color rgb="FFC3362B"/>
        <rFont val="Tahoma"/>
        <family val="2"/>
      </rPr>
      <t>+0.94</t>
    </r>
  </si>
  <si>
    <r>
      <t>13.95</t>
    </r>
    <r>
      <rPr>
        <sz val="11"/>
        <color rgb="FFC3362B"/>
        <rFont val="Tahoma"/>
        <family val="2"/>
      </rPr>
      <t>+1.95</t>
    </r>
  </si>
  <si>
    <r>
      <t>10.81</t>
    </r>
    <r>
      <rPr>
        <sz val="11"/>
        <color rgb="FFC3362B"/>
        <rFont val="Tahoma"/>
        <family val="2"/>
      </rPr>
      <t>-5.19</t>
    </r>
  </si>
  <si>
    <r>
      <t>14.30</t>
    </r>
    <r>
      <rPr>
        <sz val="11"/>
        <color rgb="FF3D8C40"/>
        <rFont val="Tahoma"/>
        <family val="2"/>
      </rPr>
      <t>-1.70</t>
    </r>
  </si>
  <si>
    <r>
      <t>12.54</t>
    </r>
    <r>
      <rPr>
        <sz val="11"/>
        <color rgb="FF3D8C40"/>
        <rFont val="Tahoma"/>
        <family val="2"/>
      </rPr>
      <t>-2.46</t>
    </r>
  </si>
  <si>
    <r>
      <t>10.13</t>
    </r>
    <r>
      <rPr>
        <sz val="11"/>
        <color rgb="FF3D8C40"/>
        <rFont val="Tahoma"/>
        <family val="2"/>
      </rPr>
      <t>+4.13</t>
    </r>
  </si>
  <si>
    <r>
      <t>11.33</t>
    </r>
    <r>
      <rPr>
        <sz val="11"/>
        <color rgb="FF3D8C40"/>
        <rFont val="Tahoma"/>
        <family val="2"/>
      </rPr>
      <t>-3.67</t>
    </r>
  </si>
  <si>
    <r>
      <t>5.23</t>
    </r>
    <r>
      <rPr>
        <sz val="11"/>
        <color rgb="FFC3362B"/>
        <rFont val="Tahoma"/>
        <family val="2"/>
      </rPr>
      <t>+4.23</t>
    </r>
  </si>
  <si>
    <r>
      <t>16.85</t>
    </r>
    <r>
      <rPr>
        <sz val="11"/>
        <color rgb="FFC3362B"/>
        <rFont val="Tahoma"/>
        <family val="2"/>
      </rPr>
      <t>-5.15</t>
    </r>
  </si>
  <si>
    <r>
      <t>4.47</t>
    </r>
    <r>
      <rPr>
        <sz val="11"/>
        <color rgb="FFC3362B"/>
        <rFont val="Tahoma"/>
        <family val="2"/>
      </rPr>
      <t>+2.47</t>
    </r>
  </si>
  <si>
    <r>
      <t>7.89</t>
    </r>
    <r>
      <rPr>
        <sz val="11"/>
        <color rgb="FFC3362B"/>
        <rFont val="Tahoma"/>
        <family val="2"/>
      </rPr>
      <t>+1.89</t>
    </r>
  </si>
  <si>
    <r>
      <t>13.09</t>
    </r>
    <r>
      <rPr>
        <sz val="11"/>
        <color rgb="FFC3362B"/>
        <rFont val="Tahoma"/>
        <family val="2"/>
      </rPr>
      <t>-3.91</t>
    </r>
  </si>
  <si>
    <r>
      <t>9.10</t>
    </r>
    <r>
      <rPr>
        <sz val="11"/>
        <color rgb="FFC3362B"/>
        <rFont val="Tahoma"/>
        <family val="2"/>
      </rPr>
      <t>+3.10</t>
    </r>
  </si>
  <si>
    <r>
      <t>10.77</t>
    </r>
    <r>
      <rPr>
        <sz val="11"/>
        <color rgb="FF3D8C40"/>
        <rFont val="Tahoma"/>
        <family val="2"/>
      </rPr>
      <t>-1.23</t>
    </r>
  </si>
  <si>
    <r>
      <t>12.40</t>
    </r>
    <r>
      <rPr>
        <sz val="11"/>
        <color rgb="FF3D8C40"/>
        <rFont val="Tahoma"/>
        <family val="2"/>
      </rPr>
      <t>+0.40</t>
    </r>
  </si>
  <si>
    <r>
      <t>9.58</t>
    </r>
    <r>
      <rPr>
        <sz val="11"/>
        <color rgb="FF3D8C40"/>
        <rFont val="Tahoma"/>
        <family val="2"/>
      </rPr>
      <t>-2.42</t>
    </r>
  </si>
  <si>
    <r>
      <t>10.72</t>
    </r>
    <r>
      <rPr>
        <sz val="11"/>
        <color rgb="FFC3362B"/>
        <rFont val="Tahoma"/>
        <family val="2"/>
      </rPr>
      <t>+6.72</t>
    </r>
  </si>
  <si>
    <r>
      <t>9.79</t>
    </r>
    <r>
      <rPr>
        <sz val="11"/>
        <color rgb="FFC3362B"/>
        <rFont val="Tahoma"/>
        <family val="2"/>
      </rPr>
      <t>-0.21</t>
    </r>
  </si>
  <si>
    <r>
      <t>11.72</t>
    </r>
    <r>
      <rPr>
        <sz val="11"/>
        <color rgb="FFC3362B"/>
        <rFont val="Tahoma"/>
        <family val="2"/>
      </rPr>
      <t>+7.72</t>
    </r>
  </si>
  <si>
    <r>
      <t>7.28</t>
    </r>
    <r>
      <rPr>
        <sz val="11"/>
        <color rgb="FFC3362B"/>
        <rFont val="Tahoma"/>
        <family val="2"/>
      </rPr>
      <t>+2.28</t>
    </r>
  </si>
  <si>
    <r>
      <t>9.96</t>
    </r>
    <r>
      <rPr>
        <sz val="11"/>
        <color rgb="FFC3362B"/>
        <rFont val="Tahoma"/>
        <family val="2"/>
      </rPr>
      <t>-2.04</t>
    </r>
  </si>
  <si>
    <r>
      <t>8.96</t>
    </r>
    <r>
      <rPr>
        <sz val="11"/>
        <color rgb="FFC3362B"/>
        <rFont val="Tahoma"/>
        <family val="2"/>
      </rPr>
      <t>+3.96</t>
    </r>
  </si>
  <si>
    <t>HOME</t>
  </si>
  <si>
    <t>AWAY</t>
  </si>
  <si>
    <t>GS/pg</t>
  </si>
  <si>
    <t>GC/pg</t>
  </si>
  <si>
    <t>HOME TEAM</t>
  </si>
  <si>
    <t>AWAY TEAM</t>
  </si>
  <si>
    <t>Home Win</t>
  </si>
  <si>
    <t>Draw</t>
  </si>
  <si>
    <t>Away Win</t>
  </si>
  <si>
    <t>% Chance</t>
  </si>
  <si>
    <t>Under Goal Markets</t>
  </si>
  <si>
    <t xml:space="preserve">Goals </t>
  </si>
  <si>
    <t>Imp Odds.</t>
  </si>
  <si>
    <t>Correct Score</t>
  </si>
  <si>
    <t>Imp Odds</t>
  </si>
  <si>
    <t>0-0</t>
  </si>
  <si>
    <t>0-1</t>
  </si>
  <si>
    <t>0-2</t>
  </si>
  <si>
    <t>0-3</t>
  </si>
  <si>
    <t>1-0</t>
  </si>
  <si>
    <t>1-1</t>
  </si>
  <si>
    <t>1-2</t>
  </si>
  <si>
    <t>1-3</t>
  </si>
  <si>
    <t>2-0</t>
  </si>
  <si>
    <t>2-1</t>
  </si>
  <si>
    <t>2-2</t>
  </si>
  <si>
    <t>2-3</t>
  </si>
  <si>
    <t>3-0</t>
  </si>
  <si>
    <t>3-1</t>
  </si>
  <si>
    <t>3-2</t>
  </si>
  <si>
    <t>3-3</t>
  </si>
  <si>
    <t>Any other home Win</t>
  </si>
  <si>
    <t>Any other away Win</t>
  </si>
  <si>
    <t>Any other draw</t>
  </si>
  <si>
    <t>Projected Home Goals</t>
  </si>
  <si>
    <t>Projected Away Goals</t>
  </si>
  <si>
    <t xml:space="preserve"> </t>
  </si>
  <si>
    <t>Over Goal Markets</t>
  </si>
  <si>
    <t>Average</t>
  </si>
  <si>
    <t>Total Avg Home gpg</t>
  </si>
  <si>
    <t>Total Avg Away gpg</t>
  </si>
  <si>
    <t>Avg Home Team gpg scored at Home</t>
  </si>
  <si>
    <t>Avg Home Team gpg conceded to Away side</t>
  </si>
  <si>
    <t>Avg away Team gpg scored against home team</t>
  </si>
  <si>
    <t>Avg Away Team conceded per game to Home side</t>
  </si>
  <si>
    <t>Home Attack</t>
  </si>
  <si>
    <t>Away Defence</t>
  </si>
  <si>
    <t xml:space="preserve">Away Attack </t>
  </si>
  <si>
    <t>Home Defence</t>
  </si>
  <si>
    <t>Projected Total Goals</t>
  </si>
  <si>
    <t>Away Goals</t>
  </si>
  <si>
    <t>Probabaility</t>
  </si>
  <si>
    <t>Home Goals</t>
  </si>
  <si>
    <t>Implied Odds</t>
  </si>
  <si>
    <t>Implied Odds.</t>
  </si>
  <si>
    <t>7 of 11</t>
  </si>
  <si>
    <t>Aug 6 - Dec 31(Home)</t>
  </si>
  <si>
    <t>Aug 6 - Dec 31(Away)</t>
  </si>
  <si>
    <t>5o9</t>
  </si>
  <si>
    <r>
      <t>40.97</t>
    </r>
    <r>
      <rPr>
        <sz val="11"/>
        <color rgb="FF3D8C40"/>
        <rFont val="Tahoma"/>
        <family val="2"/>
      </rPr>
      <t>-7.03</t>
    </r>
  </si>
  <si>
    <r>
      <t>18.08</t>
    </r>
    <r>
      <rPr>
        <sz val="11"/>
        <color rgb="FFC3362B"/>
        <rFont val="Tahoma"/>
        <family val="2"/>
      </rPr>
      <t>-3.92</t>
    </r>
  </si>
  <si>
    <r>
      <t>37.29</t>
    </r>
    <r>
      <rPr>
        <sz val="11"/>
        <color rgb="FF3D8C40"/>
        <rFont val="Tahoma"/>
        <family val="2"/>
      </rPr>
      <t>-4.71</t>
    </r>
  </si>
  <si>
    <r>
      <t>25.81</t>
    </r>
    <r>
      <rPr>
        <sz val="11"/>
        <color rgb="FF3D8C40"/>
        <rFont val="Tahoma"/>
        <family val="2"/>
      </rPr>
      <t>-3.19</t>
    </r>
  </si>
  <si>
    <r>
      <t>20.16</t>
    </r>
    <r>
      <rPr>
        <sz val="11"/>
        <color rgb="FF3D8C40"/>
        <rFont val="Tahoma"/>
        <family val="2"/>
      </rPr>
      <t>+1.16</t>
    </r>
  </si>
  <si>
    <r>
      <t>28.05</t>
    </r>
    <r>
      <rPr>
        <sz val="11"/>
        <color rgb="FF3D8C40"/>
        <rFont val="Tahoma"/>
        <family val="2"/>
      </rPr>
      <t>-3.95</t>
    </r>
  </si>
  <si>
    <r>
      <t>21.44</t>
    </r>
    <r>
      <rPr>
        <sz val="11"/>
        <color rgb="FFC3362B"/>
        <rFont val="Tahoma"/>
        <family val="2"/>
      </rPr>
      <t>+2.44</t>
    </r>
  </si>
  <si>
    <r>
      <t>27.25</t>
    </r>
    <r>
      <rPr>
        <sz val="11"/>
        <color rgb="FF3D8C40"/>
        <rFont val="Tahoma"/>
        <family val="2"/>
      </rPr>
      <t>+3.25</t>
    </r>
  </si>
  <si>
    <r>
      <t>18.78</t>
    </r>
    <r>
      <rPr>
        <sz val="11"/>
        <color rgb="FF3D8C40"/>
        <rFont val="Tahoma"/>
        <family val="2"/>
      </rPr>
      <t>-3.22</t>
    </r>
  </si>
  <si>
    <r>
      <t>28.58</t>
    </r>
    <r>
      <rPr>
        <sz val="11"/>
        <color rgb="FF3D8C40"/>
        <rFont val="Tahoma"/>
        <family val="2"/>
      </rPr>
      <t>-3.42</t>
    </r>
  </si>
  <si>
    <r>
      <t>20.69</t>
    </r>
    <r>
      <rPr>
        <sz val="11"/>
        <color rgb="FF3D8C40"/>
        <rFont val="Tahoma"/>
        <family val="2"/>
      </rPr>
      <t>+2.69</t>
    </r>
  </si>
  <si>
    <r>
      <t>29.54</t>
    </r>
    <r>
      <rPr>
        <sz val="11"/>
        <color rgb="FF3D8C40"/>
        <rFont val="Tahoma"/>
        <family val="2"/>
      </rPr>
      <t>-1.46</t>
    </r>
  </si>
  <si>
    <r>
      <t>35.10</t>
    </r>
    <r>
      <rPr>
        <sz val="11"/>
        <color rgb="FFC3362B"/>
        <rFont val="Tahoma"/>
        <family val="2"/>
      </rPr>
      <t>+3.10</t>
    </r>
  </si>
  <si>
    <r>
      <t>15.91</t>
    </r>
    <r>
      <rPr>
        <sz val="11"/>
        <color rgb="FF3D8C40"/>
        <rFont val="Tahoma"/>
        <family val="2"/>
      </rPr>
      <t>+1.91</t>
    </r>
  </si>
  <si>
    <r>
      <t>33.49</t>
    </r>
    <r>
      <rPr>
        <sz val="11"/>
        <color rgb="FFC3362B"/>
        <rFont val="Tahoma"/>
        <family val="2"/>
      </rPr>
      <t>+3.49</t>
    </r>
  </si>
  <si>
    <r>
      <t>25.79</t>
    </r>
    <r>
      <rPr>
        <sz val="11"/>
        <color rgb="FFC3362B"/>
        <rFont val="Tahoma"/>
        <family val="2"/>
      </rPr>
      <t>+8.79</t>
    </r>
  </si>
  <si>
    <r>
      <t>19.40</t>
    </r>
    <r>
      <rPr>
        <sz val="11"/>
        <color rgb="FF3D8C40"/>
        <rFont val="Tahoma"/>
        <family val="2"/>
      </rPr>
      <t>+3.40</t>
    </r>
  </si>
  <si>
    <r>
      <t>28.60</t>
    </r>
    <r>
      <rPr>
        <sz val="11"/>
        <color rgb="FFC3362B"/>
        <rFont val="Tahoma"/>
        <family val="2"/>
      </rPr>
      <t>+5.60</t>
    </r>
  </si>
  <si>
    <r>
      <t>18.20</t>
    </r>
    <r>
      <rPr>
        <sz val="11"/>
        <color rgb="FFC3362B"/>
        <rFont val="Tahoma"/>
        <family val="2"/>
      </rPr>
      <t>+0.20</t>
    </r>
  </si>
  <si>
    <r>
      <t>24.40</t>
    </r>
    <r>
      <rPr>
        <sz val="11"/>
        <color rgb="FF3D8C40"/>
        <rFont val="Tahoma"/>
        <family val="2"/>
      </rPr>
      <t>+2.40</t>
    </r>
  </si>
  <si>
    <r>
      <t>18.69</t>
    </r>
    <r>
      <rPr>
        <sz val="11"/>
        <color rgb="FF3D8C40"/>
        <rFont val="Tahoma"/>
        <family val="2"/>
      </rPr>
      <t>-5.31</t>
    </r>
  </si>
  <si>
    <r>
      <t>21.75</t>
    </r>
    <r>
      <rPr>
        <sz val="11"/>
        <color rgb="FFC3362B"/>
        <rFont val="Tahoma"/>
        <family val="2"/>
      </rPr>
      <t>+6.75</t>
    </r>
  </si>
  <si>
    <r>
      <t>25.86</t>
    </r>
    <r>
      <rPr>
        <sz val="11"/>
        <color rgb="FF3D8C40"/>
        <rFont val="Tahoma"/>
        <family val="2"/>
      </rPr>
      <t>+1.86</t>
    </r>
  </si>
  <si>
    <r>
      <t>20.78</t>
    </r>
    <r>
      <rPr>
        <sz val="11"/>
        <color rgb="FFC3362B"/>
        <rFont val="Tahoma"/>
        <family val="2"/>
      </rPr>
      <t>+2.78</t>
    </r>
  </si>
  <si>
    <r>
      <t>22.75</t>
    </r>
    <r>
      <rPr>
        <sz val="11"/>
        <color rgb="FF3D8C40"/>
        <rFont val="Tahoma"/>
        <family val="2"/>
      </rPr>
      <t>-1.25</t>
    </r>
  </si>
  <si>
    <r>
      <t>30.32</t>
    </r>
    <r>
      <rPr>
        <sz val="11"/>
        <color rgb="FF3D8C40"/>
        <rFont val="Tahoma"/>
        <family val="2"/>
      </rPr>
      <t>+6.32</t>
    </r>
  </si>
  <si>
    <r>
      <t>19.90</t>
    </r>
    <r>
      <rPr>
        <sz val="11"/>
        <color rgb="FF3D8C40"/>
        <rFont val="Tahoma"/>
        <family val="2"/>
      </rPr>
      <t>-5.10</t>
    </r>
  </si>
  <si>
    <r>
      <t>22.82</t>
    </r>
    <r>
      <rPr>
        <sz val="11"/>
        <color rgb="FF3D8C40"/>
        <rFont val="Tahoma"/>
        <family val="2"/>
      </rPr>
      <t>-0.18</t>
    </r>
  </si>
  <si>
    <r>
      <t>27.13</t>
    </r>
    <r>
      <rPr>
        <sz val="11"/>
        <color rgb="FFC3362B"/>
        <rFont val="Tahoma"/>
        <family val="2"/>
      </rPr>
      <t>-3.87</t>
    </r>
  </si>
  <si>
    <r>
      <t>21.97</t>
    </r>
    <r>
      <rPr>
        <sz val="11"/>
        <color rgb="FFC3362B"/>
        <rFont val="Tahoma"/>
        <family val="2"/>
      </rPr>
      <t>+0.97</t>
    </r>
  </si>
  <si>
    <r>
      <t>19.20</t>
    </r>
    <r>
      <rPr>
        <sz val="11"/>
        <color rgb="FF3D8C40"/>
        <rFont val="Tahoma"/>
        <family val="2"/>
      </rPr>
      <t>-1.80</t>
    </r>
  </si>
  <si>
    <r>
      <t>21.93</t>
    </r>
    <r>
      <rPr>
        <sz val="11"/>
        <color rgb="FFC3362B"/>
        <rFont val="Tahoma"/>
        <family val="2"/>
      </rPr>
      <t>-1.07</t>
    </r>
  </si>
  <si>
    <r>
      <t>20.03</t>
    </r>
    <r>
      <rPr>
        <sz val="11"/>
        <color rgb="FFC3362B"/>
        <rFont val="Tahoma"/>
        <family val="2"/>
      </rPr>
      <t>+4.03</t>
    </r>
  </si>
  <si>
    <r>
      <t>43.68</t>
    </r>
    <r>
      <rPr>
        <sz val="11"/>
        <color rgb="FF3D8C40"/>
        <rFont val="Tahoma"/>
        <family val="2"/>
      </rPr>
      <t>-0.32</t>
    </r>
  </si>
  <si>
    <r>
      <t>20.46</t>
    </r>
    <r>
      <rPr>
        <sz val="11"/>
        <color rgb="FF3D8C40"/>
        <rFont val="Tahoma"/>
        <family val="2"/>
      </rPr>
      <t>+4.46</t>
    </r>
  </si>
  <si>
    <r>
      <t>36.61</t>
    </r>
    <r>
      <rPr>
        <sz val="11"/>
        <color rgb="FF3D8C40"/>
        <rFont val="Tahoma"/>
        <family val="2"/>
      </rPr>
      <t>-3.39</t>
    </r>
  </si>
  <si>
    <r>
      <t>42.13</t>
    </r>
    <r>
      <rPr>
        <sz val="11"/>
        <color rgb="FF3D8C40"/>
        <rFont val="Tahoma"/>
        <family val="2"/>
      </rPr>
      <t>-14.87</t>
    </r>
  </si>
  <si>
    <r>
      <t>12.90</t>
    </r>
    <r>
      <rPr>
        <sz val="11"/>
        <color rgb="FFC3362B"/>
        <rFont val="Tahoma"/>
        <family val="2"/>
      </rPr>
      <t>-3.10</t>
    </r>
  </si>
  <si>
    <r>
      <t>41.34</t>
    </r>
    <r>
      <rPr>
        <sz val="11"/>
        <color rgb="FF3D8C40"/>
        <rFont val="Tahoma"/>
        <family val="2"/>
      </rPr>
      <t>-4.66</t>
    </r>
  </si>
  <si>
    <r>
      <t>33.50</t>
    </r>
    <r>
      <rPr>
        <sz val="11"/>
        <color rgb="FFC3362B"/>
        <rFont val="Tahoma"/>
        <family val="2"/>
      </rPr>
      <t>+5.50</t>
    </r>
  </si>
  <si>
    <r>
      <t>15.56</t>
    </r>
    <r>
      <rPr>
        <sz val="11"/>
        <color rgb="FF3D8C40"/>
        <rFont val="Tahoma"/>
        <family val="2"/>
      </rPr>
      <t>+7.56</t>
    </r>
  </si>
  <si>
    <r>
      <t>33.37</t>
    </r>
    <r>
      <rPr>
        <sz val="11"/>
        <color rgb="FF3D8C40"/>
        <rFont val="Tahoma"/>
        <family val="2"/>
      </rPr>
      <t>-5.63</t>
    </r>
  </si>
  <si>
    <r>
      <t>39.07</t>
    </r>
    <r>
      <rPr>
        <sz val="11"/>
        <color rgb="FFC3362B"/>
        <rFont val="Tahoma"/>
        <family val="2"/>
      </rPr>
      <t>+7.07</t>
    </r>
  </si>
  <si>
    <r>
      <t>15.41</t>
    </r>
    <r>
      <rPr>
        <sz val="11"/>
        <color rgb="FF3D8C40"/>
        <rFont val="Tahoma"/>
        <family val="2"/>
      </rPr>
      <t>+4.41</t>
    </r>
  </si>
  <si>
    <r>
      <t>36.05</t>
    </r>
    <r>
      <rPr>
        <sz val="11"/>
        <color rgb="FFC3362B"/>
        <rFont val="Tahoma"/>
        <family val="2"/>
      </rPr>
      <t>+1.05</t>
    </r>
  </si>
  <si>
    <r>
      <t>20.91</t>
    </r>
    <r>
      <rPr>
        <sz val="11"/>
        <color rgb="FF3D8C40"/>
        <rFont val="Tahoma"/>
        <family val="2"/>
      </rPr>
      <t>-1.09</t>
    </r>
  </si>
  <si>
    <r>
      <t>28.38</t>
    </r>
    <r>
      <rPr>
        <sz val="11"/>
        <color rgb="FF3D8C40"/>
        <rFont val="Tahoma"/>
        <family val="2"/>
      </rPr>
      <t>+7.38</t>
    </r>
  </si>
  <si>
    <r>
      <t>18.30</t>
    </r>
    <r>
      <rPr>
        <sz val="11"/>
        <color rgb="FF3D8C40"/>
        <rFont val="Tahoma"/>
        <family val="2"/>
      </rPr>
      <t>-5.70</t>
    </r>
  </si>
  <si>
    <r>
      <t>19.15</t>
    </r>
    <r>
      <rPr>
        <sz val="11"/>
        <color rgb="FFC3362B"/>
        <rFont val="Tahoma"/>
        <family val="2"/>
      </rPr>
      <t>+4.15</t>
    </r>
  </si>
  <si>
    <r>
      <t>25.70</t>
    </r>
    <r>
      <rPr>
        <sz val="11"/>
        <color rgb="FFC3362B"/>
        <rFont val="Tahoma"/>
        <family val="2"/>
      </rPr>
      <t>-5.30</t>
    </r>
  </si>
  <si>
    <r>
      <t>18.32</t>
    </r>
    <r>
      <rPr>
        <sz val="11"/>
        <color rgb="FFC3362B"/>
        <rFont val="Tahoma"/>
        <family val="2"/>
      </rPr>
      <t>+8.32</t>
    </r>
  </si>
  <si>
    <r>
      <t>29.27</t>
    </r>
    <r>
      <rPr>
        <sz val="11"/>
        <color rgb="FF3D8C40"/>
        <rFont val="Tahoma"/>
        <family val="2"/>
      </rPr>
      <t>-5.73</t>
    </r>
  </si>
  <si>
    <r>
      <t>18.86</t>
    </r>
    <r>
      <rPr>
        <sz val="11"/>
        <color rgb="FFC3362B"/>
        <rFont val="Tahoma"/>
        <family val="2"/>
      </rPr>
      <t>-3.14</t>
    </r>
  </si>
  <si>
    <r>
      <t>30.70</t>
    </r>
    <r>
      <rPr>
        <sz val="11"/>
        <color rgb="FF3D8C40"/>
        <rFont val="Tahoma"/>
        <family val="2"/>
      </rPr>
      <t>-3.30</t>
    </r>
  </si>
  <si>
    <r>
      <t>24.92</t>
    </r>
    <r>
      <rPr>
        <sz val="11"/>
        <color rgb="FFC3362B"/>
        <rFont val="Tahoma"/>
        <family val="2"/>
      </rPr>
      <t>+2.92</t>
    </r>
  </si>
  <si>
    <r>
      <t>22.26</t>
    </r>
    <r>
      <rPr>
        <sz val="11"/>
        <color rgb="FFC3362B"/>
        <rFont val="Tahoma"/>
        <family val="2"/>
      </rPr>
      <t>-0.74</t>
    </r>
  </si>
  <si>
    <r>
      <t>24.57</t>
    </r>
    <r>
      <rPr>
        <sz val="11"/>
        <color rgb="FFC3362B"/>
        <rFont val="Tahoma"/>
        <family val="2"/>
      </rPr>
      <t>+2.57</t>
    </r>
  </si>
  <si>
    <r>
      <t>19.10</t>
    </r>
    <r>
      <rPr>
        <sz val="11"/>
        <color rgb="FFC3362B"/>
        <rFont val="Tahoma"/>
        <family val="2"/>
      </rPr>
      <t>+2.10</t>
    </r>
  </si>
  <si>
    <r>
      <t>23.50</t>
    </r>
    <r>
      <rPr>
        <sz val="11"/>
        <color rgb="FF3D8C40"/>
        <rFont val="Tahoma"/>
        <family val="2"/>
      </rPr>
      <t>+4.50</t>
    </r>
  </si>
  <si>
    <r>
      <t>19.62</t>
    </r>
    <r>
      <rPr>
        <sz val="11"/>
        <color rgb="FF3D8C40"/>
        <rFont val="Tahoma"/>
        <family val="2"/>
      </rPr>
      <t>-6.38</t>
    </r>
  </si>
  <si>
    <r>
      <t>29.78</t>
    </r>
    <r>
      <rPr>
        <sz val="11"/>
        <color rgb="FF3D8C40"/>
        <rFont val="Tahoma"/>
        <family val="2"/>
      </rPr>
      <t>-3.22</t>
    </r>
  </si>
  <si>
    <r>
      <t>21.97</t>
    </r>
    <r>
      <rPr>
        <sz val="11"/>
        <color rgb="FF3D8C40"/>
        <rFont val="Tahoma"/>
        <family val="2"/>
      </rPr>
      <t>+4.97</t>
    </r>
  </si>
  <si>
    <r>
      <t>29.86</t>
    </r>
    <r>
      <rPr>
        <sz val="11"/>
        <color rgb="FF3D8C40"/>
        <rFont val="Tahoma"/>
        <family val="2"/>
      </rPr>
      <t>-6.14</t>
    </r>
  </si>
  <si>
    <r>
      <t>16.86</t>
    </r>
    <r>
      <rPr>
        <sz val="11"/>
        <color rgb="FF3D8C40"/>
        <rFont val="Tahoma"/>
        <family val="2"/>
      </rPr>
      <t>-0.14</t>
    </r>
  </si>
  <si>
    <r>
      <t>29.66</t>
    </r>
    <r>
      <rPr>
        <sz val="11"/>
        <color rgb="FF3D8C40"/>
        <rFont val="Tahoma"/>
        <family val="2"/>
      </rPr>
      <t>+6.66</t>
    </r>
  </si>
  <si>
    <r>
      <t>18.31</t>
    </r>
    <r>
      <rPr>
        <sz val="11"/>
        <color rgb="FF3D8C40"/>
        <rFont val="Tahoma"/>
        <family val="2"/>
      </rPr>
      <t>-3.69</t>
    </r>
  </si>
  <si>
    <r>
      <t>15.92</t>
    </r>
    <r>
      <rPr>
        <sz val="11"/>
        <color rgb="FF3D8C40"/>
        <rFont val="Tahoma"/>
        <family val="2"/>
      </rPr>
      <t>-1.08</t>
    </r>
  </si>
  <si>
    <r>
      <t>34.33</t>
    </r>
    <r>
      <rPr>
        <sz val="11"/>
        <color rgb="FFC3362B"/>
        <rFont val="Tahoma"/>
        <family val="2"/>
      </rPr>
      <t>-5.67</t>
    </r>
  </si>
  <si>
    <r>
      <t>13.26</t>
    </r>
    <r>
      <rPr>
        <sz val="11"/>
        <color rgb="FF3D8C40"/>
        <rFont val="Tahoma"/>
        <family val="2"/>
      </rPr>
      <t>-3.74</t>
    </r>
  </si>
  <si>
    <r>
      <t>23.45</t>
    </r>
    <r>
      <rPr>
        <sz val="11"/>
        <color rgb="FFC3362B"/>
        <rFont val="Tahoma"/>
        <family val="2"/>
      </rPr>
      <t>+3.45</t>
    </r>
  </si>
  <si>
    <r>
      <t>25.77</t>
    </r>
    <r>
      <rPr>
        <sz val="11"/>
        <color rgb="FFC3362B"/>
        <rFont val="Tahoma"/>
        <family val="2"/>
      </rPr>
      <t>-0.23</t>
    </r>
  </si>
  <si>
    <r>
      <t>23.02</t>
    </r>
    <r>
      <rPr>
        <sz val="11"/>
        <color rgb="FFC3362B"/>
        <rFont val="Tahoma"/>
        <family val="2"/>
      </rPr>
      <t>+4.02</t>
    </r>
  </si>
  <si>
    <r>
      <t>30.82</t>
    </r>
    <r>
      <rPr>
        <sz val="11"/>
        <color rgb="FFC3362B"/>
        <rFont val="Tahoma"/>
        <family val="2"/>
      </rPr>
      <t>+0.82</t>
    </r>
  </si>
  <si>
    <r>
      <t>20.88</t>
    </r>
    <r>
      <rPr>
        <sz val="11"/>
        <color rgb="FFC3362B"/>
        <rFont val="Tahoma"/>
        <family val="2"/>
      </rPr>
      <t>-5.12</t>
    </r>
  </si>
  <si>
    <r>
      <t>29.11</t>
    </r>
    <r>
      <rPr>
        <sz val="11"/>
        <color rgb="FFC3362B"/>
        <rFont val="Tahoma"/>
        <family val="2"/>
      </rPr>
      <t>+4.11</t>
    </r>
  </si>
  <si>
    <r>
      <t>18.48</t>
    </r>
    <r>
      <rPr>
        <sz val="11"/>
        <color rgb="FFC3362B"/>
        <rFont val="Tahoma"/>
        <family val="2"/>
      </rPr>
      <t>+4.48</t>
    </r>
  </si>
  <si>
    <r>
      <t>23.79</t>
    </r>
    <r>
      <rPr>
        <sz val="11"/>
        <color rgb="FF3D8C40"/>
        <rFont val="Tahoma"/>
        <family val="2"/>
      </rPr>
      <t>+1.79</t>
    </r>
  </si>
  <si>
    <r>
      <t>18.12</t>
    </r>
    <r>
      <rPr>
        <sz val="11"/>
        <color rgb="FFC3362B"/>
        <rFont val="Tahoma"/>
        <family val="2"/>
      </rPr>
      <t>+2.12</t>
    </r>
  </si>
  <si>
    <r>
      <t>18.10</t>
    </r>
    <r>
      <rPr>
        <sz val="11"/>
        <color rgb="FFC3362B"/>
        <rFont val="Tahoma"/>
        <family val="2"/>
      </rPr>
      <t>+1.10</t>
    </r>
  </si>
  <si>
    <r>
      <t>23.41</t>
    </r>
    <r>
      <rPr>
        <sz val="11"/>
        <color rgb="FF3D8C40"/>
        <rFont val="Tahoma"/>
        <family val="2"/>
      </rPr>
      <t>+0.41</t>
    </r>
  </si>
  <si>
    <r>
      <t>19.65</t>
    </r>
    <r>
      <rPr>
        <sz val="11"/>
        <color rgb="FFC3362B"/>
        <rFont val="Tahoma"/>
        <family val="2"/>
      </rPr>
      <t>+3.65</t>
    </r>
  </si>
  <si>
    <r>
      <t>19.18</t>
    </r>
    <r>
      <rPr>
        <sz val="11"/>
        <color rgb="FFC3362B"/>
        <rFont val="Tahoma"/>
        <family val="2"/>
      </rPr>
      <t>+7.18</t>
    </r>
  </si>
  <si>
    <r>
      <t>36.72</t>
    </r>
    <r>
      <rPr>
        <sz val="11"/>
        <color rgb="FF3D8C40"/>
        <rFont val="Tahoma"/>
        <family val="2"/>
      </rPr>
      <t>+8.72</t>
    </r>
  </si>
  <si>
    <r>
      <t>13.02</t>
    </r>
    <r>
      <rPr>
        <sz val="11"/>
        <color rgb="FFC3362B"/>
        <rFont val="Tahoma"/>
        <family val="2"/>
      </rPr>
      <t>+2.02</t>
    </r>
  </si>
  <si>
    <r>
      <t>18.37</t>
    </r>
    <r>
      <rPr>
        <sz val="11"/>
        <color rgb="FF3D8C40"/>
        <rFont val="Tahoma"/>
        <family val="2"/>
      </rPr>
      <t>-2.63</t>
    </r>
  </si>
  <si>
    <r>
      <t>33.64</t>
    </r>
    <r>
      <rPr>
        <sz val="11"/>
        <color rgb="FF3D8C40"/>
        <rFont val="Tahoma"/>
        <family val="2"/>
      </rPr>
      <t>+11.64</t>
    </r>
  </si>
  <si>
    <r>
      <t>13.88</t>
    </r>
    <r>
      <rPr>
        <sz val="11"/>
        <color rgb="FF3D8C40"/>
        <rFont val="Tahoma"/>
        <family val="2"/>
      </rPr>
      <t>-6.12</t>
    </r>
  </si>
  <si>
    <r>
      <t>20.99</t>
    </r>
    <r>
      <rPr>
        <sz val="11"/>
        <color rgb="FFC3362B"/>
        <rFont val="Tahoma"/>
        <family val="2"/>
      </rPr>
      <t>+0.99</t>
    </r>
  </si>
  <si>
    <r>
      <t>32.75</t>
    </r>
    <r>
      <rPr>
        <sz val="11"/>
        <color rgb="FFC3362B"/>
        <rFont val="Tahoma"/>
        <family val="2"/>
      </rPr>
      <t>-3.25</t>
    </r>
  </si>
  <si>
    <r>
      <t>16.44</t>
    </r>
    <r>
      <rPr>
        <sz val="11"/>
        <color rgb="FFC3362B"/>
        <rFont val="Tahoma"/>
        <family val="2"/>
      </rPr>
      <t>+7.44</t>
    </r>
  </si>
  <si>
    <r>
      <t>24.22</t>
    </r>
    <r>
      <rPr>
        <sz val="11"/>
        <color rgb="FF3D8C40"/>
        <rFont val="Tahoma"/>
        <family val="2"/>
      </rPr>
      <t>-0.78</t>
    </r>
  </si>
  <si>
    <r>
      <t>31.32</t>
    </r>
    <r>
      <rPr>
        <sz val="11"/>
        <color rgb="FFC3362B"/>
        <rFont val="Tahoma"/>
        <family val="2"/>
      </rPr>
      <t>-4.68</t>
    </r>
  </si>
  <si>
    <r>
      <t>20.12</t>
    </r>
    <r>
      <rPr>
        <sz val="11"/>
        <color rgb="FFC3362B"/>
        <rFont val="Tahoma"/>
        <family val="2"/>
      </rPr>
      <t>+6.12</t>
    </r>
  </si>
  <si>
    <r>
      <t>28.41</t>
    </r>
    <r>
      <rPr>
        <sz val="11"/>
        <color rgb="FFC3362B"/>
        <rFont val="Tahoma"/>
        <family val="2"/>
      </rPr>
      <t>+6.41</t>
    </r>
  </si>
  <si>
    <r>
      <t>31.79</t>
    </r>
    <r>
      <rPr>
        <sz val="11"/>
        <color rgb="FF3D8C40"/>
        <rFont val="Tahoma"/>
        <family val="2"/>
      </rPr>
      <t>+5.79</t>
    </r>
  </si>
  <si>
    <r>
      <t>22.04</t>
    </r>
    <r>
      <rPr>
        <sz val="11"/>
        <color rgb="FFC3362B"/>
        <rFont val="Tahoma"/>
        <family val="2"/>
      </rPr>
      <t>+3.04</t>
    </r>
  </si>
  <si>
    <r>
      <t>33.99</t>
    </r>
    <r>
      <rPr>
        <sz val="11"/>
        <color rgb="FFC3362B"/>
        <rFont val="Tahoma"/>
        <family val="2"/>
      </rPr>
      <t>+3.99</t>
    </r>
  </si>
  <si>
    <r>
      <t>15.27</t>
    </r>
    <r>
      <rPr>
        <sz val="11"/>
        <color rgb="FF3D8C40"/>
        <rFont val="Tahoma"/>
        <family val="2"/>
      </rPr>
      <t>+1.27</t>
    </r>
  </si>
  <si>
    <r>
      <t>33.81</t>
    </r>
    <r>
      <rPr>
        <sz val="11"/>
        <color rgb="FFC3362B"/>
        <rFont val="Tahoma"/>
        <family val="2"/>
      </rPr>
      <t>+0.81</t>
    </r>
  </si>
  <si>
    <r>
      <t>24.72</t>
    </r>
    <r>
      <rPr>
        <sz val="11"/>
        <color rgb="FFC3362B"/>
        <rFont val="Tahoma"/>
        <family val="2"/>
      </rPr>
      <t>+3.72</t>
    </r>
  </si>
  <si>
    <r>
      <t>28.32</t>
    </r>
    <r>
      <rPr>
        <sz val="11"/>
        <color rgb="FFC3362B"/>
        <rFont val="Tahoma"/>
        <family val="2"/>
      </rPr>
      <t>-3.68</t>
    </r>
  </si>
  <si>
    <r>
      <t>22.36</t>
    </r>
    <r>
      <rPr>
        <sz val="11"/>
        <color rgb="FF3D8C40"/>
        <rFont val="Tahoma"/>
        <family val="2"/>
      </rPr>
      <t>-1.64</t>
    </r>
  </si>
  <si>
    <r>
      <t>26.50</t>
    </r>
    <r>
      <rPr>
        <sz val="11"/>
        <color rgb="FF3D8C40"/>
        <rFont val="Tahoma"/>
        <family val="2"/>
      </rPr>
      <t>-2.50</t>
    </r>
  </si>
  <si>
    <r>
      <t>20.45</t>
    </r>
    <r>
      <rPr>
        <sz val="11"/>
        <color rgb="FF3D8C40"/>
        <rFont val="Tahoma"/>
        <family val="2"/>
      </rPr>
      <t>+4.45</t>
    </r>
  </si>
  <si>
    <r>
      <t>25.82</t>
    </r>
    <r>
      <rPr>
        <sz val="11"/>
        <color rgb="FF3D8C40"/>
        <rFont val="Tahoma"/>
        <family val="2"/>
      </rPr>
      <t>-4.18</t>
    </r>
  </si>
  <si>
    <r>
      <t>13.21</t>
    </r>
    <r>
      <rPr>
        <sz val="11"/>
        <color rgb="FFC3362B"/>
        <rFont val="Tahoma"/>
        <family val="2"/>
      </rPr>
      <t>+5.21</t>
    </r>
  </si>
  <si>
    <r>
      <t>34.27</t>
    </r>
    <r>
      <rPr>
        <sz val="11"/>
        <color rgb="FFC3362B"/>
        <rFont val="Tahoma"/>
        <family val="2"/>
      </rPr>
      <t>-6.73</t>
    </r>
  </si>
  <si>
    <r>
      <t>11.24</t>
    </r>
    <r>
      <rPr>
        <sz val="11"/>
        <color rgb="FFC3362B"/>
        <rFont val="Tahoma"/>
        <family val="2"/>
      </rPr>
      <t>+5.24</t>
    </r>
  </si>
  <si>
    <r>
      <t>14.45</t>
    </r>
    <r>
      <rPr>
        <sz val="11"/>
        <color rgb="FFC3362B"/>
        <rFont val="Tahoma"/>
        <family val="2"/>
      </rPr>
      <t>+1.45</t>
    </r>
  </si>
  <si>
    <r>
      <t>27.60</t>
    </r>
    <r>
      <rPr>
        <sz val="11"/>
        <color rgb="FFC3362B"/>
        <rFont val="Tahoma"/>
        <family val="2"/>
      </rPr>
      <t>-1.40</t>
    </r>
  </si>
  <si>
    <r>
      <t>14.91</t>
    </r>
    <r>
      <rPr>
        <sz val="11"/>
        <color rgb="FFC3362B"/>
        <rFont val="Tahoma"/>
        <family val="2"/>
      </rPr>
      <t>+0.91</t>
    </r>
  </si>
  <si>
    <r>
      <t>22.57</t>
    </r>
    <r>
      <rPr>
        <sz val="11"/>
        <color rgb="FF3D8C40"/>
        <rFont val="Tahoma"/>
        <family val="2"/>
      </rPr>
      <t>-5.43</t>
    </r>
  </si>
  <si>
    <r>
      <t>28.35</t>
    </r>
    <r>
      <rPr>
        <sz val="11"/>
        <color rgb="FFC3362B"/>
        <rFont val="Tahoma"/>
        <family val="2"/>
      </rPr>
      <t>-6.65</t>
    </r>
  </si>
  <si>
    <r>
      <t>20.20</t>
    </r>
    <r>
      <rPr>
        <sz val="11"/>
        <color rgb="FFC3362B"/>
        <rFont val="Tahoma"/>
        <family val="2"/>
      </rPr>
      <t>+0.20</t>
    </r>
  </si>
  <si>
    <r>
      <t>20.87</t>
    </r>
    <r>
      <rPr>
        <sz val="11"/>
        <color rgb="FFC3362B"/>
        <rFont val="Tahoma"/>
        <family val="2"/>
      </rPr>
      <t>+5.87</t>
    </r>
  </si>
  <si>
    <r>
      <t>24.76</t>
    </r>
    <r>
      <rPr>
        <sz val="11"/>
        <color rgb="FFC3362B"/>
        <rFont val="Tahoma"/>
        <family val="2"/>
      </rPr>
      <t>-2.24</t>
    </r>
  </si>
  <si>
    <r>
      <t>21.96</t>
    </r>
    <r>
      <rPr>
        <sz val="11"/>
        <color rgb="FFC3362B"/>
        <rFont val="Tahoma"/>
        <family val="2"/>
      </rPr>
      <t>+9.96</t>
    </r>
  </si>
  <si>
    <r>
      <t>13.28</t>
    </r>
    <r>
      <rPr>
        <sz val="11"/>
        <color rgb="FFC3362B"/>
        <rFont val="Tahoma"/>
        <family val="2"/>
      </rPr>
      <t>+1.28</t>
    </r>
  </si>
  <si>
    <r>
      <t>29.08</t>
    </r>
    <r>
      <rPr>
        <sz val="11"/>
        <color rgb="FFC3362B"/>
        <rFont val="Tahoma"/>
        <family val="2"/>
      </rPr>
      <t>-1.92</t>
    </r>
  </si>
  <si>
    <r>
      <t>13.84</t>
    </r>
    <r>
      <rPr>
        <sz val="11"/>
        <color rgb="FFC3362B"/>
        <rFont val="Tahoma"/>
        <family val="2"/>
      </rPr>
      <t>+2.84</t>
    </r>
  </si>
  <si>
    <t>Aug 6 - May 5 (Home)</t>
  </si>
  <si>
    <t>Aug 6 - May 9 (Home)</t>
  </si>
  <si>
    <r>
      <t>22.66</t>
    </r>
    <r>
      <rPr>
        <sz val="11"/>
        <color rgb="FFC3362B"/>
        <rFont val="Tahoma"/>
        <family val="2"/>
      </rPr>
      <t>+2.66</t>
    </r>
  </si>
  <si>
    <r>
      <t>29.02</t>
    </r>
    <r>
      <rPr>
        <sz val="11"/>
        <color rgb="FF3D8C40"/>
        <rFont val="Tahoma"/>
        <family val="2"/>
      </rPr>
      <t>+2.02</t>
    </r>
  </si>
  <si>
    <r>
      <t>19.72</t>
    </r>
    <r>
      <rPr>
        <sz val="11"/>
        <color rgb="FF3D8C40"/>
        <rFont val="Tahoma"/>
        <family val="2"/>
      </rPr>
      <t>-2.28</t>
    </r>
  </si>
  <si>
    <r>
      <t>38.34</t>
    </r>
    <r>
      <rPr>
        <sz val="11"/>
        <color rgb="FFC3362B"/>
        <rFont val="Tahoma"/>
        <family val="2"/>
      </rPr>
      <t>+5.34</t>
    </r>
  </si>
  <si>
    <r>
      <t>18.85</t>
    </r>
    <r>
      <rPr>
        <sz val="11"/>
        <color rgb="FFC3362B"/>
        <rFont val="Tahoma"/>
        <family val="2"/>
      </rPr>
      <t>-0.15</t>
    </r>
  </si>
  <si>
    <r>
      <t>35.04</t>
    </r>
    <r>
      <rPr>
        <sz val="11"/>
        <color rgb="FFC3362B"/>
        <rFont val="Tahoma"/>
        <family val="2"/>
      </rPr>
      <t>+5.04</t>
    </r>
  </si>
  <si>
    <r>
      <t>24.50</t>
    </r>
    <r>
      <rPr>
        <sz val="11"/>
        <color rgb="FF3D8C40"/>
        <rFont val="Tahoma"/>
        <family val="2"/>
      </rPr>
      <t>-4.50</t>
    </r>
  </si>
  <si>
    <r>
      <t>33.24</t>
    </r>
    <r>
      <rPr>
        <sz val="11"/>
        <color rgb="FF3D8C40"/>
        <rFont val="Tahoma"/>
        <family val="2"/>
      </rPr>
      <t>+6.24</t>
    </r>
  </si>
  <si>
    <r>
      <t>20.52</t>
    </r>
    <r>
      <rPr>
        <sz val="11"/>
        <color rgb="FF3D8C40"/>
        <rFont val="Tahoma"/>
        <family val="2"/>
      </rPr>
      <t>-7.48</t>
    </r>
  </si>
  <si>
    <r>
      <t>45.67</t>
    </r>
    <r>
      <rPr>
        <sz val="11"/>
        <color rgb="FFC3362B"/>
        <rFont val="Tahoma"/>
        <family val="2"/>
      </rPr>
      <t>+0.67</t>
    </r>
  </si>
  <si>
    <r>
      <t>20.65</t>
    </r>
    <r>
      <rPr>
        <sz val="11"/>
        <color rgb="FF3D8C40"/>
        <rFont val="Tahoma"/>
        <family val="2"/>
      </rPr>
      <t>+4.65</t>
    </r>
  </si>
  <si>
    <r>
      <t>39.46</t>
    </r>
    <r>
      <rPr>
        <sz val="11"/>
        <color rgb="FF3D8C40"/>
        <rFont val="Tahoma"/>
        <family val="2"/>
      </rPr>
      <t>-3.54</t>
    </r>
  </si>
  <si>
    <r>
      <t>44.97</t>
    </r>
    <r>
      <rPr>
        <sz val="11"/>
        <color rgb="FF3D8C40"/>
        <rFont val="Tahoma"/>
        <family val="2"/>
      </rPr>
      <t>-14.03</t>
    </r>
  </si>
  <si>
    <r>
      <t>13.04</t>
    </r>
    <r>
      <rPr>
        <sz val="11"/>
        <color rgb="FFC3362B"/>
        <rFont val="Tahoma"/>
        <family val="2"/>
      </rPr>
      <t>-3.96</t>
    </r>
  </si>
  <si>
    <r>
      <t>44.25</t>
    </r>
    <r>
      <rPr>
        <sz val="11"/>
        <color rgb="FF3D8C40"/>
        <rFont val="Tahoma"/>
        <family val="2"/>
      </rPr>
      <t>-4.75</t>
    </r>
  </si>
  <si>
    <r>
      <t>40.44</t>
    </r>
    <r>
      <rPr>
        <sz val="11"/>
        <color rgb="FFC3362B"/>
        <rFont val="Tahoma"/>
        <family val="2"/>
      </rPr>
      <t>+8.44</t>
    </r>
  </si>
  <si>
    <r>
      <t>16.70</t>
    </r>
    <r>
      <rPr>
        <sz val="11"/>
        <color rgb="FF3D8C40"/>
        <rFont val="Tahoma"/>
        <family val="2"/>
      </rPr>
      <t>+3.70</t>
    </r>
  </si>
  <si>
    <r>
      <t>37.46</t>
    </r>
    <r>
      <rPr>
        <sz val="11"/>
        <color rgb="FFC3362B"/>
        <rFont val="Tahoma"/>
        <family val="2"/>
      </rPr>
      <t>+2.46</t>
    </r>
  </si>
  <si>
    <r>
      <t>22.82</t>
    </r>
    <r>
      <rPr>
        <sz val="11"/>
        <color rgb="FF3D8C40"/>
        <rFont val="Tahoma"/>
        <family val="2"/>
      </rPr>
      <t>-3.18</t>
    </r>
  </si>
  <si>
    <r>
      <t>31.69</t>
    </r>
    <r>
      <rPr>
        <sz val="11"/>
        <color rgb="FF3D8C40"/>
        <rFont val="Tahoma"/>
        <family val="2"/>
      </rPr>
      <t>+7.69</t>
    </r>
  </si>
  <si>
    <r>
      <t>18.85</t>
    </r>
    <r>
      <rPr>
        <sz val="11"/>
        <color rgb="FF3D8C40"/>
        <rFont val="Tahoma"/>
        <family val="2"/>
      </rPr>
      <t>-8.15</t>
    </r>
  </si>
  <si>
    <r>
      <t>30.43</t>
    </r>
    <r>
      <rPr>
        <sz val="11"/>
        <color rgb="FF3D8C40"/>
        <rFont val="Tahoma"/>
        <family val="2"/>
      </rPr>
      <t>-5.57</t>
    </r>
  </si>
  <si>
    <r>
      <t>19.16</t>
    </r>
    <r>
      <rPr>
        <sz val="11"/>
        <color rgb="FFC3362B"/>
        <rFont val="Tahoma"/>
        <family val="2"/>
      </rPr>
      <t>-2.84</t>
    </r>
  </si>
  <si>
    <r>
      <t>32.86</t>
    </r>
    <r>
      <rPr>
        <sz val="11"/>
        <color rgb="FF3D8C40"/>
        <rFont val="Tahoma"/>
        <family val="2"/>
      </rPr>
      <t>-4.14</t>
    </r>
  </si>
  <si>
    <r>
      <t>26.69</t>
    </r>
    <r>
      <rPr>
        <sz val="11"/>
        <color rgb="FFC3362B"/>
        <rFont val="Tahoma"/>
        <family val="2"/>
      </rPr>
      <t>+3.69</t>
    </r>
  </si>
  <si>
    <r>
      <t>23.45</t>
    </r>
    <r>
      <rPr>
        <sz val="11"/>
        <color rgb="FF3D8C40"/>
        <rFont val="Tahoma"/>
        <family val="2"/>
      </rPr>
      <t>+0.45</t>
    </r>
  </si>
  <si>
    <r>
      <t>26.41</t>
    </r>
    <r>
      <rPr>
        <sz val="11"/>
        <color rgb="FFC3362B"/>
        <rFont val="Tahoma"/>
        <family val="2"/>
      </rPr>
      <t>+1.41</t>
    </r>
  </si>
  <si>
    <r>
      <t>19.90</t>
    </r>
    <r>
      <rPr>
        <sz val="11"/>
        <color rgb="FFC3362B"/>
        <rFont val="Tahoma"/>
        <family val="2"/>
      </rPr>
      <t>+1.90</t>
    </r>
  </si>
  <si>
    <r>
      <t>25.00</t>
    </r>
    <r>
      <rPr>
        <sz val="11"/>
        <color rgb="FF3D8C40"/>
        <rFont val="Tahoma"/>
        <family val="2"/>
      </rPr>
      <t>+6.00</t>
    </r>
  </si>
  <si>
    <r>
      <t>20.43</t>
    </r>
    <r>
      <rPr>
        <sz val="11"/>
        <color rgb="FF3D8C40"/>
        <rFont val="Tahoma"/>
        <family val="2"/>
      </rPr>
      <t>-8.57</t>
    </r>
  </si>
  <si>
    <t>Aug 6 - May 9 (Away)</t>
  </si>
  <si>
    <r>
      <t>31.07</t>
    </r>
    <r>
      <rPr>
        <sz val="11"/>
        <color rgb="FF3D8C40"/>
        <rFont val="Tahoma"/>
        <family val="2"/>
      </rPr>
      <t>-3.93</t>
    </r>
  </si>
  <si>
    <r>
      <t>23.34</t>
    </r>
    <r>
      <rPr>
        <sz val="11"/>
        <color rgb="FF3D8C40"/>
        <rFont val="Tahoma"/>
        <family val="2"/>
      </rPr>
      <t>+6.34</t>
    </r>
  </si>
  <si>
    <r>
      <t>31.16</t>
    </r>
    <r>
      <rPr>
        <sz val="11"/>
        <color rgb="FF3D8C40"/>
        <rFont val="Tahoma"/>
        <family val="2"/>
      </rPr>
      <t>-7.84</t>
    </r>
  </si>
  <si>
    <r>
      <t>18.36</t>
    </r>
    <r>
      <rPr>
        <sz val="11"/>
        <color rgb="FFC3362B"/>
        <rFont val="Tahoma"/>
        <family val="2"/>
      </rPr>
      <t>+1.36</t>
    </r>
  </si>
  <si>
    <r>
      <t>30.46</t>
    </r>
    <r>
      <rPr>
        <sz val="11"/>
        <color rgb="FF3D8C40"/>
        <rFont val="Tahoma"/>
        <family val="2"/>
      </rPr>
      <t>+6.46</t>
    </r>
  </si>
  <si>
    <r>
      <t>20.22</t>
    </r>
    <r>
      <rPr>
        <sz val="11"/>
        <color rgb="FF3D8C40"/>
        <rFont val="Tahoma"/>
        <family val="2"/>
      </rPr>
      <t>-1.78</t>
    </r>
  </si>
  <si>
    <r>
      <t>23.63</t>
    </r>
    <r>
      <rPr>
        <sz val="11"/>
        <color rgb="FFC3362B"/>
        <rFont val="Tahoma"/>
        <family val="2"/>
      </rPr>
      <t>+3.63</t>
    </r>
  </si>
  <si>
    <r>
      <t>27.76</t>
    </r>
    <r>
      <rPr>
        <sz val="11"/>
        <color rgb="FF3D8C40"/>
        <rFont val="Tahoma"/>
        <family val="2"/>
      </rPr>
      <t>+0.76</t>
    </r>
  </si>
  <si>
    <r>
      <t>23.10</t>
    </r>
    <r>
      <rPr>
        <sz val="11"/>
        <color rgb="FFC3362B"/>
        <rFont val="Tahoma"/>
        <family val="2"/>
      </rPr>
      <t>+4.10</t>
    </r>
  </si>
  <si>
    <r>
      <t>20.25</t>
    </r>
    <r>
      <rPr>
        <sz val="11"/>
        <color rgb="FFC3362B"/>
        <rFont val="Tahoma"/>
        <family val="2"/>
      </rPr>
      <t>+3.25</t>
    </r>
  </si>
  <si>
    <r>
      <t>25.00</t>
    </r>
    <r>
      <rPr>
        <sz val="11"/>
        <color rgb="FF3D8C40"/>
        <rFont val="Tahoma"/>
        <family val="2"/>
      </rPr>
      <t>+2.00</t>
    </r>
  </si>
  <si>
    <r>
      <t>19.93</t>
    </r>
    <r>
      <rPr>
        <sz val="11"/>
        <color rgb="FFC3362B"/>
        <rFont val="Tahoma"/>
        <family val="2"/>
      </rPr>
      <t>+0.93</t>
    </r>
  </si>
  <si>
    <r>
      <t>18.41</t>
    </r>
    <r>
      <rPr>
        <sz val="11"/>
        <color rgb="FFC3362B"/>
        <rFont val="Tahoma"/>
        <family val="2"/>
      </rPr>
      <t>+1.41</t>
    </r>
  </si>
  <si>
    <r>
      <t>24.57</t>
    </r>
    <r>
      <rPr>
        <sz val="11"/>
        <color rgb="FF3D8C40"/>
        <rFont val="Tahoma"/>
        <family val="2"/>
      </rPr>
      <t>+0.57</t>
    </r>
  </si>
  <si>
    <r>
      <t>20.19</t>
    </r>
    <r>
      <rPr>
        <sz val="11"/>
        <color rgb="FFC3362B"/>
        <rFont val="Tahoma"/>
        <family val="2"/>
      </rPr>
      <t>+4.19</t>
    </r>
  </si>
  <si>
    <r>
      <t>22.12</t>
    </r>
    <r>
      <rPr>
        <sz val="11"/>
        <color rgb="FFC3362B"/>
        <rFont val="Tahoma"/>
        <family val="2"/>
      </rPr>
      <t>+5.12</t>
    </r>
  </si>
  <si>
    <r>
      <t>39.95</t>
    </r>
    <r>
      <rPr>
        <sz val="11"/>
        <color rgb="FF3D8C40"/>
        <rFont val="Tahoma"/>
        <family val="2"/>
      </rPr>
      <t>+10.95</t>
    </r>
  </si>
  <si>
    <r>
      <t>14.24</t>
    </r>
    <r>
      <rPr>
        <sz val="11"/>
        <color rgb="FFC3362B"/>
        <rFont val="Tahoma"/>
        <family val="2"/>
      </rPr>
      <t>+0.24</t>
    </r>
  </si>
  <si>
    <r>
      <t>21.13</t>
    </r>
    <r>
      <rPr>
        <sz val="11"/>
        <color rgb="FFC3362B"/>
        <rFont val="Tahoma"/>
        <family val="2"/>
      </rPr>
      <t>+0.13</t>
    </r>
  </si>
  <si>
    <r>
      <t>35.59</t>
    </r>
    <r>
      <rPr>
        <sz val="11"/>
        <color rgb="FFC3362B"/>
        <rFont val="Tahoma"/>
        <family val="2"/>
      </rPr>
      <t>-2.41</t>
    </r>
  </si>
  <si>
    <r>
      <t>16.49</t>
    </r>
    <r>
      <rPr>
        <sz val="11"/>
        <color rgb="FFC3362B"/>
        <rFont val="Tahoma"/>
        <family val="2"/>
      </rPr>
      <t>+7.49</t>
    </r>
  </si>
  <si>
    <r>
      <t>27.15</t>
    </r>
    <r>
      <rPr>
        <sz val="11"/>
        <color rgb="FF3D8C40"/>
        <rFont val="Tahoma"/>
        <family val="2"/>
      </rPr>
      <t>-0.85</t>
    </r>
  </si>
  <si>
    <r>
      <t>33.07</t>
    </r>
    <r>
      <rPr>
        <sz val="11"/>
        <color rgb="FFC3362B"/>
        <rFont val="Tahoma"/>
        <family val="2"/>
      </rPr>
      <t>-7.93</t>
    </r>
  </si>
  <si>
    <r>
      <t>22.32</t>
    </r>
    <r>
      <rPr>
        <sz val="11"/>
        <color rgb="FFC3362B"/>
        <rFont val="Tahoma"/>
        <family val="2"/>
      </rPr>
      <t>+8.32</t>
    </r>
  </si>
  <si>
    <r>
      <t>25.91</t>
    </r>
    <r>
      <rPr>
        <sz val="11"/>
        <color rgb="FFC3362B"/>
        <rFont val="Tahoma"/>
        <family val="2"/>
      </rPr>
      <t>+4.91</t>
    </r>
  </si>
  <si>
    <r>
      <t>30.08</t>
    </r>
    <r>
      <rPr>
        <sz val="11"/>
        <color rgb="FFC3362B"/>
        <rFont val="Tahoma"/>
        <family val="2"/>
      </rPr>
      <t>-2.92</t>
    </r>
  </si>
  <si>
    <r>
      <t>23.26</t>
    </r>
    <r>
      <rPr>
        <sz val="11"/>
        <color rgb="FF3D8C40"/>
        <rFont val="Tahoma"/>
        <family val="2"/>
      </rPr>
      <t>-0.74</t>
    </r>
  </si>
  <si>
    <r>
      <t>17.76</t>
    </r>
    <r>
      <rPr>
        <sz val="11"/>
        <color rgb="FFC3362B"/>
        <rFont val="Tahoma"/>
        <family val="2"/>
      </rPr>
      <t>+1.76</t>
    </r>
  </si>
  <si>
    <r>
      <t>29.52</t>
    </r>
    <r>
      <rPr>
        <sz val="11"/>
        <color rgb="FFC3362B"/>
        <rFont val="Tahoma"/>
        <family val="2"/>
      </rPr>
      <t>-3.48</t>
    </r>
  </si>
  <si>
    <r>
      <t>17.19</t>
    </r>
    <r>
      <rPr>
        <sz val="11"/>
        <color rgb="FFC3362B"/>
        <rFont val="Tahoma"/>
        <family val="2"/>
      </rPr>
      <t>+3.19</t>
    </r>
  </si>
  <si>
    <t>Goals Scored</t>
  </si>
  <si>
    <t>Goals Conceded</t>
  </si>
  <si>
    <t>Barcelona</t>
  </si>
  <si>
    <t>Real Madrid</t>
  </si>
  <si>
    <t>Real Betis</t>
  </si>
  <si>
    <t>Athletic Club</t>
  </si>
  <si>
    <t>Almeria</t>
  </si>
  <si>
    <t>Osasuna</t>
  </si>
  <si>
    <t>Rayo Vallecano</t>
  </si>
  <si>
    <t>Real Sociedad</t>
  </si>
  <si>
    <t>Valencia</t>
  </si>
  <si>
    <t>Villarreal</t>
  </si>
  <si>
    <t>Real Valladolid</t>
  </si>
  <si>
    <t>Girona</t>
  </si>
  <si>
    <t>Atletico Madrid</t>
  </si>
  <si>
    <t>Celta Vigo</t>
  </si>
  <si>
    <t>Getafe</t>
  </si>
  <si>
    <t>Mallorca</t>
  </si>
  <si>
    <t>Cadiz</t>
  </si>
  <si>
    <t>Espanyol</t>
  </si>
  <si>
    <t>Sevilla</t>
  </si>
  <si>
    <t>Elche</t>
  </si>
  <si>
    <t>Aug 6 - May 5 (Away)</t>
  </si>
  <si>
    <t>Aug 13 - Dec 31(Home)</t>
  </si>
  <si>
    <r>
      <t>39.69</t>
    </r>
    <r>
      <rPr>
        <sz val="11"/>
        <color rgb="FFC3362B"/>
        <rFont val="Tahoma"/>
        <family val="2"/>
      </rPr>
      <t>+5.69</t>
    </r>
  </si>
  <si>
    <r>
      <t>10.68</t>
    </r>
    <r>
      <rPr>
        <sz val="11"/>
        <color rgb="FF3D8C40"/>
        <rFont val="Tahoma"/>
        <family val="2"/>
      </rPr>
      <t>+4.68</t>
    </r>
  </si>
  <si>
    <r>
      <t>35.39</t>
    </r>
    <r>
      <rPr>
        <sz val="11"/>
        <color rgb="FF3D8C40"/>
        <rFont val="Tahoma"/>
        <family val="2"/>
      </rPr>
      <t>-2.61</t>
    </r>
  </si>
  <si>
    <r>
      <t>33.71</t>
    </r>
    <r>
      <rPr>
        <sz val="11"/>
        <color rgb="FF3D8C40"/>
        <rFont val="Tahoma"/>
        <family val="2"/>
      </rPr>
      <t>-1.29</t>
    </r>
  </si>
  <si>
    <r>
      <t>15.41</t>
    </r>
    <r>
      <rPr>
        <sz val="11"/>
        <color rgb="FF3D8C40"/>
        <rFont val="Tahoma"/>
        <family val="2"/>
      </rPr>
      <t>+1.41</t>
    </r>
  </si>
  <si>
    <r>
      <t>32.52</t>
    </r>
    <r>
      <rPr>
        <sz val="11"/>
        <color rgb="FF3D8C40"/>
        <rFont val="Tahoma"/>
        <family val="2"/>
      </rPr>
      <t>-5.48</t>
    </r>
  </si>
  <si>
    <r>
      <t>25.93</t>
    </r>
    <r>
      <rPr>
        <sz val="11"/>
        <color rgb="FFC3362B"/>
        <rFont val="Tahoma"/>
        <family val="2"/>
      </rPr>
      <t>+4.93</t>
    </r>
  </si>
  <si>
    <r>
      <t>14.84</t>
    </r>
    <r>
      <rPr>
        <sz val="11"/>
        <color rgb="FFC3362B"/>
        <rFont val="Tahoma"/>
        <family val="2"/>
      </rPr>
      <t>-2.16</t>
    </r>
  </si>
  <si>
    <r>
      <t>28.72</t>
    </r>
    <r>
      <rPr>
        <sz val="11"/>
        <color rgb="FF3D8C40"/>
        <rFont val="Tahoma"/>
        <family val="2"/>
      </rPr>
      <t>-0.28</t>
    </r>
  </si>
  <si>
    <r>
      <t>22.58</t>
    </r>
    <r>
      <rPr>
        <sz val="11"/>
        <color rgb="FF3D8C40"/>
        <rFont val="Tahoma"/>
        <family val="2"/>
      </rPr>
      <t>-0.42</t>
    </r>
  </si>
  <si>
    <r>
      <t>17.79</t>
    </r>
    <r>
      <rPr>
        <sz val="11"/>
        <color rgb="FF3D8C40"/>
        <rFont val="Tahoma"/>
        <family val="2"/>
      </rPr>
      <t>+3.79</t>
    </r>
  </si>
  <si>
    <r>
      <t>23.56</t>
    </r>
    <r>
      <rPr>
        <sz val="11"/>
        <color rgb="FF3D8C40"/>
        <rFont val="Tahoma"/>
        <family val="2"/>
      </rPr>
      <t>-3.44</t>
    </r>
  </si>
  <si>
    <r>
      <t>25.25</t>
    </r>
    <r>
      <rPr>
        <sz val="11"/>
        <color rgb="FFC3362B"/>
        <rFont val="Tahoma"/>
        <family val="2"/>
      </rPr>
      <t>+1.25</t>
    </r>
  </si>
  <si>
    <r>
      <t>11.32</t>
    </r>
    <r>
      <rPr>
        <sz val="11"/>
        <color rgb="FFC3362B"/>
        <rFont val="Tahoma"/>
        <family val="2"/>
      </rPr>
      <t>-2.68</t>
    </r>
  </si>
  <si>
    <r>
      <t>29.46</t>
    </r>
    <r>
      <rPr>
        <sz val="11"/>
        <color rgb="FFC3362B"/>
        <rFont val="Tahoma"/>
        <family val="2"/>
      </rPr>
      <t>+4.46</t>
    </r>
  </si>
  <si>
    <r>
      <t>20.88</t>
    </r>
    <r>
      <rPr>
        <sz val="11"/>
        <color rgb="FFC3362B"/>
        <rFont val="Tahoma"/>
        <family val="2"/>
      </rPr>
      <t>+3.88</t>
    </r>
  </si>
  <si>
    <r>
      <t>19.05</t>
    </r>
    <r>
      <rPr>
        <sz val="11"/>
        <color rgb="FF3D8C40"/>
        <rFont val="Tahoma"/>
        <family val="2"/>
      </rPr>
      <t>+7.05</t>
    </r>
  </si>
  <si>
    <r>
      <t>21.46</t>
    </r>
    <r>
      <rPr>
        <sz val="11"/>
        <color rgb="FF3D8C40"/>
        <rFont val="Tahoma"/>
        <family val="2"/>
      </rPr>
      <t>-3.54</t>
    </r>
  </si>
  <si>
    <r>
      <t>21.57</t>
    </r>
    <r>
      <rPr>
        <sz val="11"/>
        <color rgb="FFC3362B"/>
        <rFont val="Tahoma"/>
        <family val="2"/>
      </rPr>
      <t>+4.57</t>
    </r>
  </si>
  <si>
    <r>
      <t>18.38</t>
    </r>
    <r>
      <rPr>
        <sz val="11"/>
        <color rgb="FF3D8C40"/>
        <rFont val="Tahoma"/>
        <family val="2"/>
      </rPr>
      <t>+7.38</t>
    </r>
  </si>
  <si>
    <r>
      <t>23.33</t>
    </r>
    <r>
      <rPr>
        <sz val="11"/>
        <color rgb="FF3D8C40"/>
        <rFont val="Tahoma"/>
        <family val="2"/>
      </rPr>
      <t>-0.67</t>
    </r>
  </si>
  <si>
    <r>
      <t>18.51</t>
    </r>
    <r>
      <rPr>
        <sz val="11"/>
        <color rgb="FF3D8C40"/>
        <rFont val="Tahoma"/>
        <family val="2"/>
      </rPr>
      <t>-3.49</t>
    </r>
  </si>
  <si>
    <r>
      <t>20.63</t>
    </r>
    <r>
      <rPr>
        <sz val="11"/>
        <color rgb="FF3D8C40"/>
        <rFont val="Tahoma"/>
        <family val="2"/>
      </rPr>
      <t>+2.63</t>
    </r>
  </si>
  <si>
    <r>
      <t>19.00</t>
    </r>
    <r>
      <rPr>
        <sz val="11"/>
        <color rgb="FF3D8C40"/>
        <rFont val="Tahoma"/>
        <family val="2"/>
      </rPr>
      <t>-4.00</t>
    </r>
  </si>
  <si>
    <r>
      <t>19.92</t>
    </r>
    <r>
      <rPr>
        <sz val="11"/>
        <color rgb="FFC3362B"/>
        <rFont val="Tahoma"/>
        <family val="2"/>
      </rPr>
      <t>+3.92</t>
    </r>
  </si>
  <si>
    <r>
      <t>17.55</t>
    </r>
    <r>
      <rPr>
        <sz val="11"/>
        <color rgb="FF3D8C40"/>
        <rFont val="Tahoma"/>
        <family val="2"/>
      </rPr>
      <t>+1.55</t>
    </r>
  </si>
  <si>
    <r>
      <t>21.61</t>
    </r>
    <r>
      <rPr>
        <sz val="11"/>
        <color rgb="FF3D8C40"/>
        <rFont val="Tahoma"/>
        <family val="2"/>
      </rPr>
      <t>-1.39</t>
    </r>
  </si>
  <si>
    <r>
      <t>24.54</t>
    </r>
    <r>
      <rPr>
        <sz val="11"/>
        <color rgb="FFC3362B"/>
        <rFont val="Tahoma"/>
        <family val="2"/>
      </rPr>
      <t>+1.54</t>
    </r>
  </si>
  <si>
    <r>
      <t>18.97</t>
    </r>
    <r>
      <rPr>
        <sz val="11"/>
        <color rgb="FF3D8C40"/>
        <rFont val="Tahoma"/>
        <family val="2"/>
      </rPr>
      <t>+1.97</t>
    </r>
  </si>
  <si>
    <r>
      <t>24.49</t>
    </r>
    <r>
      <rPr>
        <sz val="11"/>
        <color rgb="FFC3362B"/>
        <rFont val="Tahoma"/>
        <family val="2"/>
      </rPr>
      <t>+5.49</t>
    </r>
  </si>
  <si>
    <r>
      <t>16.71</t>
    </r>
    <r>
      <rPr>
        <sz val="11"/>
        <color rgb="FFC3362B"/>
        <rFont val="Tahoma"/>
        <family val="2"/>
      </rPr>
      <t>+3.71</t>
    </r>
  </si>
  <si>
    <r>
      <t>16.19</t>
    </r>
    <r>
      <rPr>
        <sz val="11"/>
        <color rgb="FF3D8C40"/>
        <rFont val="Tahoma"/>
        <family val="2"/>
      </rPr>
      <t>+1.19</t>
    </r>
  </si>
  <si>
    <r>
      <t>21.32</t>
    </r>
    <r>
      <rPr>
        <sz val="11"/>
        <color rgb="FFC3362B"/>
        <rFont val="Tahoma"/>
        <family val="2"/>
      </rPr>
      <t>+2.32</t>
    </r>
  </si>
  <si>
    <r>
      <t>22.13</t>
    </r>
    <r>
      <rPr>
        <sz val="11"/>
        <color rgb="FFC3362B"/>
        <rFont val="Tahoma"/>
        <family val="2"/>
      </rPr>
      <t>+0.13</t>
    </r>
  </si>
  <si>
    <r>
      <t>20.36</t>
    </r>
    <r>
      <rPr>
        <sz val="11"/>
        <color rgb="FFC3362B"/>
        <rFont val="Tahoma"/>
        <family val="2"/>
      </rPr>
      <t>-3.64</t>
    </r>
  </si>
  <si>
    <r>
      <t>21.79</t>
    </r>
    <r>
      <rPr>
        <sz val="11"/>
        <color rgb="FFC3362B"/>
        <rFont val="Tahoma"/>
        <family val="2"/>
      </rPr>
      <t>+4.79</t>
    </r>
  </si>
  <si>
    <r>
      <t>16.24</t>
    </r>
    <r>
      <rPr>
        <sz val="11"/>
        <color rgb="FF3D8C40"/>
        <rFont val="Tahoma"/>
        <family val="2"/>
      </rPr>
      <t>-0.76</t>
    </r>
  </si>
  <si>
    <r>
      <t>27.34</t>
    </r>
    <r>
      <rPr>
        <sz val="11"/>
        <color rgb="FF3D8C40"/>
        <rFont val="Tahoma"/>
        <family val="2"/>
      </rPr>
      <t>+4.34</t>
    </r>
  </si>
  <si>
    <r>
      <t>14.92</t>
    </r>
    <r>
      <rPr>
        <sz val="11"/>
        <color rgb="FF3D8C40"/>
        <rFont val="Tahoma"/>
        <family val="2"/>
      </rPr>
      <t>-2.08</t>
    </r>
  </si>
  <si>
    <r>
      <t>11.99</t>
    </r>
    <r>
      <rPr>
        <sz val="11"/>
        <color rgb="FF3D8C40"/>
        <rFont val="Tahoma"/>
        <family val="2"/>
      </rPr>
      <t>-2.01</t>
    </r>
  </si>
  <si>
    <r>
      <t>18.54</t>
    </r>
    <r>
      <rPr>
        <sz val="11"/>
        <color rgb="FFC3362B"/>
        <rFont val="Tahoma"/>
        <family val="2"/>
      </rPr>
      <t>-1.46</t>
    </r>
  </si>
  <si>
    <r>
      <t>14.87</t>
    </r>
    <r>
      <rPr>
        <sz val="11"/>
        <color rgb="FF3D8C40"/>
        <rFont val="Tahoma"/>
        <family val="2"/>
      </rPr>
      <t>-2.13</t>
    </r>
  </si>
  <si>
    <r>
      <t>15.88</t>
    </r>
    <r>
      <rPr>
        <sz val="11"/>
        <color rgb="FFC3362B"/>
        <rFont val="Tahoma"/>
        <family val="2"/>
      </rPr>
      <t>+2.88</t>
    </r>
  </si>
  <si>
    <r>
      <t>25.08</t>
    </r>
    <r>
      <rPr>
        <sz val="11"/>
        <color rgb="FF3D8C40"/>
        <rFont val="Tahoma"/>
        <family val="2"/>
      </rPr>
      <t>+2.08</t>
    </r>
  </si>
  <si>
    <r>
      <t>14.80</t>
    </r>
    <r>
      <rPr>
        <sz val="11"/>
        <color rgb="FF3D8C40"/>
        <rFont val="Tahoma"/>
        <family val="2"/>
      </rPr>
      <t>-2.20</t>
    </r>
  </si>
  <si>
    <r>
      <t>18.63</t>
    </r>
    <r>
      <rPr>
        <sz val="11"/>
        <color rgb="FFC3362B"/>
        <rFont val="Tahoma"/>
        <family val="2"/>
      </rPr>
      <t>+1.63</t>
    </r>
  </si>
  <si>
    <r>
      <t>21.32</t>
    </r>
    <r>
      <rPr>
        <sz val="11"/>
        <color rgb="FFC3362B"/>
        <rFont val="Tahoma"/>
        <family val="2"/>
      </rPr>
      <t>-1.68</t>
    </r>
  </si>
  <si>
    <r>
      <t>18.95</t>
    </r>
    <r>
      <rPr>
        <sz val="11"/>
        <color rgb="FFC3362B"/>
        <rFont val="Tahoma"/>
        <family val="2"/>
      </rPr>
      <t>+5.95</t>
    </r>
  </si>
  <si>
    <r>
      <t>14.64</t>
    </r>
    <r>
      <rPr>
        <sz val="11"/>
        <color rgb="FF3D8C40"/>
        <rFont val="Tahoma"/>
        <family val="2"/>
      </rPr>
      <t>-0.36</t>
    </r>
  </si>
  <si>
    <r>
      <t>18.10</t>
    </r>
    <r>
      <rPr>
        <sz val="11"/>
        <color rgb="FFC3362B"/>
        <rFont val="Tahoma"/>
        <family val="2"/>
      </rPr>
      <t>-8.90</t>
    </r>
  </si>
  <si>
    <r>
      <t>18.66</t>
    </r>
    <r>
      <rPr>
        <sz val="11"/>
        <color rgb="FFC3362B"/>
        <rFont val="Tahoma"/>
        <family val="2"/>
      </rPr>
      <t>+5.66</t>
    </r>
  </si>
  <si>
    <r>
      <t>15.26</t>
    </r>
    <r>
      <rPr>
        <sz val="11"/>
        <color rgb="FFC3362B"/>
        <rFont val="Tahoma"/>
        <family val="2"/>
      </rPr>
      <t>+1.26</t>
    </r>
  </si>
  <si>
    <r>
      <t>28.32</t>
    </r>
    <r>
      <rPr>
        <sz val="11"/>
        <color rgb="FF3D8C40"/>
        <rFont val="Tahoma"/>
        <family val="2"/>
      </rPr>
      <t>+5.32</t>
    </r>
  </si>
  <si>
    <r>
      <t>12.69</t>
    </r>
    <r>
      <rPr>
        <sz val="11"/>
        <color rgb="FFC3362B"/>
        <rFont val="Tahoma"/>
        <family val="2"/>
      </rPr>
      <t>+0.69</t>
    </r>
  </si>
  <si>
    <r>
      <t>13.22</t>
    </r>
    <r>
      <rPr>
        <sz val="11"/>
        <color rgb="FFC3362B"/>
        <rFont val="Tahoma"/>
        <family val="2"/>
      </rPr>
      <t>+3.22</t>
    </r>
  </si>
  <si>
    <r>
      <t>31.57</t>
    </r>
    <r>
      <rPr>
        <sz val="11"/>
        <color rgb="FF3D8C40"/>
        <rFont val="Tahoma"/>
        <family val="2"/>
      </rPr>
      <t>+4.57</t>
    </r>
  </si>
  <si>
    <r>
      <t>10.25</t>
    </r>
    <r>
      <rPr>
        <sz val="11"/>
        <color rgb="FFC3362B"/>
        <rFont val="Tahoma"/>
        <family val="2"/>
      </rPr>
      <t>+0.25</t>
    </r>
  </si>
  <si>
    <r>
      <t>36.11</t>
    </r>
    <r>
      <rPr>
        <sz val="11"/>
        <color rgb="FF3D8C40"/>
        <rFont val="Tahoma"/>
        <family val="2"/>
      </rPr>
      <t>+3.11</t>
    </r>
  </si>
  <si>
    <r>
      <t>8.78</t>
    </r>
    <r>
      <rPr>
        <sz val="11"/>
        <color rgb="FFC3362B"/>
        <rFont val="Tahoma"/>
        <family val="2"/>
      </rPr>
      <t>+4.78</t>
    </r>
  </si>
  <si>
    <r>
      <t>17.69</t>
    </r>
    <r>
      <rPr>
        <sz val="11"/>
        <color rgb="FF3D8C40"/>
        <rFont val="Tahoma"/>
        <family val="2"/>
      </rPr>
      <t>-1.31</t>
    </r>
  </si>
  <si>
    <r>
      <t>8.36</t>
    </r>
    <r>
      <rPr>
        <sz val="11"/>
        <color rgb="FF3D8C40"/>
        <rFont val="Tahoma"/>
        <family val="2"/>
      </rPr>
      <t>+1.36</t>
    </r>
  </si>
  <si>
    <r>
      <t>17.11</t>
    </r>
    <r>
      <rPr>
        <sz val="11"/>
        <color rgb="FF3D8C40"/>
        <rFont val="Tahoma"/>
        <family val="2"/>
      </rPr>
      <t>-3.89</t>
    </r>
  </si>
  <si>
    <r>
      <t>15.04</t>
    </r>
    <r>
      <rPr>
        <sz val="11"/>
        <color rgb="FF3D8C40"/>
        <rFont val="Tahoma"/>
        <family val="2"/>
      </rPr>
      <t>-0.96</t>
    </r>
  </si>
  <si>
    <r>
      <t>5.69</t>
    </r>
    <r>
      <rPr>
        <sz val="11"/>
        <color rgb="FF3D8C40"/>
        <rFont val="Tahoma"/>
        <family val="2"/>
      </rPr>
      <t>+0.69</t>
    </r>
  </si>
  <si>
    <r>
      <t>14.63</t>
    </r>
    <r>
      <rPr>
        <sz val="11"/>
        <color rgb="FF3D8C40"/>
        <rFont val="Tahoma"/>
        <family val="2"/>
      </rPr>
      <t>-3.37</t>
    </r>
  </si>
  <si>
    <r>
      <t>12.18</t>
    </r>
    <r>
      <rPr>
        <sz val="11"/>
        <color rgb="FFC3362B"/>
        <rFont val="Tahoma"/>
        <family val="2"/>
      </rPr>
      <t>+0.18</t>
    </r>
  </si>
  <si>
    <r>
      <t>9.63</t>
    </r>
    <r>
      <rPr>
        <sz val="11"/>
        <color rgb="FF3D8C40"/>
        <rFont val="Tahoma"/>
        <family val="2"/>
      </rPr>
      <t>+3.63</t>
    </r>
  </si>
  <si>
    <r>
      <t>12.54</t>
    </r>
    <r>
      <rPr>
        <sz val="11"/>
        <color rgb="FF3D8C40"/>
        <rFont val="Tahoma"/>
        <family val="2"/>
      </rPr>
      <t>-3.46</t>
    </r>
  </si>
  <si>
    <r>
      <t>12.21</t>
    </r>
    <r>
      <rPr>
        <sz val="11"/>
        <color rgb="FFC3362B"/>
        <rFont val="Tahoma"/>
        <family val="2"/>
      </rPr>
      <t>+0.21</t>
    </r>
  </si>
  <si>
    <r>
      <t>5.50</t>
    </r>
    <r>
      <rPr>
        <sz val="11"/>
        <color rgb="FFC3362B"/>
        <rFont val="Tahoma"/>
        <family val="2"/>
      </rPr>
      <t>-2.50</t>
    </r>
  </si>
  <si>
    <r>
      <t>14.31</t>
    </r>
    <r>
      <rPr>
        <sz val="11"/>
        <color rgb="FF3D8C40"/>
        <rFont val="Tahoma"/>
        <family val="2"/>
      </rPr>
      <t>-0.69</t>
    </r>
  </si>
  <si>
    <r>
      <t>10.08</t>
    </r>
    <r>
      <rPr>
        <sz val="11"/>
        <color rgb="FFC3362B"/>
        <rFont val="Tahoma"/>
        <family val="2"/>
      </rPr>
      <t>+4.08</t>
    </r>
  </si>
  <si>
    <r>
      <t>14.28</t>
    </r>
    <r>
      <rPr>
        <sz val="11"/>
        <color rgb="FF3D8C40"/>
        <rFont val="Tahoma"/>
        <family val="2"/>
      </rPr>
      <t>+8.28</t>
    </r>
  </si>
  <si>
    <r>
      <t>10.79</t>
    </r>
    <r>
      <rPr>
        <sz val="11"/>
        <color rgb="FF3D8C40"/>
        <rFont val="Tahoma"/>
        <family val="2"/>
      </rPr>
      <t>-0.21</t>
    </r>
  </si>
  <si>
    <r>
      <t>8.39</t>
    </r>
    <r>
      <rPr>
        <sz val="11"/>
        <color rgb="FFC3362B"/>
        <rFont val="Tahoma"/>
        <family val="2"/>
      </rPr>
      <t>+0.39</t>
    </r>
  </si>
  <si>
    <r>
      <t>10.02</t>
    </r>
    <r>
      <rPr>
        <sz val="11"/>
        <color rgb="FF3D8C40"/>
        <rFont val="Tahoma"/>
        <family val="2"/>
      </rPr>
      <t>+1.02</t>
    </r>
  </si>
  <si>
    <r>
      <t>9.52</t>
    </r>
    <r>
      <rPr>
        <sz val="11"/>
        <color rgb="FF3D8C40"/>
        <rFont val="Tahoma"/>
        <family val="2"/>
      </rPr>
      <t>-1.48</t>
    </r>
  </si>
  <si>
    <r>
      <t>10.86</t>
    </r>
    <r>
      <rPr>
        <sz val="11"/>
        <color rgb="FF3D8C40"/>
        <rFont val="Tahoma"/>
        <family val="2"/>
      </rPr>
      <t>-1.14</t>
    </r>
  </si>
  <si>
    <r>
      <t>6.84</t>
    </r>
    <r>
      <rPr>
        <sz val="11"/>
        <color rgb="FFC3362B"/>
        <rFont val="Tahoma"/>
        <family val="2"/>
      </rPr>
      <t>-3.16</t>
    </r>
  </si>
  <si>
    <r>
      <t>11.50</t>
    </r>
    <r>
      <rPr>
        <sz val="11"/>
        <color rgb="FFC3362B"/>
        <rFont val="Tahoma"/>
        <family val="2"/>
      </rPr>
      <t>+2.50</t>
    </r>
  </si>
  <si>
    <r>
      <t>7.88</t>
    </r>
    <r>
      <rPr>
        <sz val="11"/>
        <color rgb="FF3D8C40"/>
        <rFont val="Tahoma"/>
        <family val="2"/>
      </rPr>
      <t>-2.12</t>
    </r>
  </si>
  <si>
    <r>
      <t>12.74</t>
    </r>
    <r>
      <rPr>
        <sz val="11"/>
        <color rgb="FF3D8C40"/>
        <rFont val="Tahoma"/>
        <family val="2"/>
      </rPr>
      <t>+1.74</t>
    </r>
  </si>
  <si>
    <r>
      <t>8.35</t>
    </r>
    <r>
      <rPr>
        <sz val="11"/>
        <color rgb="FF3D8C40"/>
        <rFont val="Tahoma"/>
        <family val="2"/>
      </rPr>
      <t>-0.65</t>
    </r>
  </si>
  <si>
    <r>
      <t>7.89</t>
    </r>
    <r>
      <rPr>
        <sz val="11"/>
        <color rgb="FF3D8C40"/>
        <rFont val="Tahoma"/>
        <family val="2"/>
      </rPr>
      <t>-2.11</t>
    </r>
  </si>
  <si>
    <r>
      <t>14.37</t>
    </r>
    <r>
      <rPr>
        <sz val="11"/>
        <color rgb="FF3D8C40"/>
        <rFont val="Tahoma"/>
        <family val="2"/>
      </rPr>
      <t>+2.37</t>
    </r>
  </si>
  <si>
    <r>
      <t>6.04</t>
    </r>
    <r>
      <rPr>
        <sz val="11"/>
        <color rgb="FF3D8C40"/>
        <rFont val="Tahoma"/>
        <family val="2"/>
      </rPr>
      <t>-2.96</t>
    </r>
  </si>
  <si>
    <r>
      <t>8.32</t>
    </r>
    <r>
      <rPr>
        <sz val="11"/>
        <color rgb="FF3D8C40"/>
        <rFont val="Tahoma"/>
        <family val="2"/>
      </rPr>
      <t>-0.68</t>
    </r>
  </si>
  <si>
    <r>
      <t>12.28</t>
    </r>
    <r>
      <rPr>
        <sz val="11"/>
        <color rgb="FF3D8C40"/>
        <rFont val="Tahoma"/>
        <family val="2"/>
      </rPr>
      <t>+2.28</t>
    </r>
  </si>
  <si>
    <r>
      <t>8.42</t>
    </r>
    <r>
      <rPr>
        <sz val="11"/>
        <color rgb="FFC3362B"/>
        <rFont val="Tahoma"/>
        <family val="2"/>
      </rPr>
      <t>+0.42</t>
    </r>
  </si>
  <si>
    <r>
      <t>7.08</t>
    </r>
    <r>
      <rPr>
        <sz val="11"/>
        <color rgb="FFC3362B"/>
        <rFont val="Tahoma"/>
        <family val="2"/>
      </rPr>
      <t>+2.08</t>
    </r>
  </si>
  <si>
    <r>
      <t>10.50</t>
    </r>
    <r>
      <rPr>
        <sz val="11"/>
        <color rgb="FF3D8C40"/>
        <rFont val="Tahoma"/>
        <family val="2"/>
      </rPr>
      <t>+3.50</t>
    </r>
  </si>
  <si>
    <r>
      <t>8.12</t>
    </r>
    <r>
      <rPr>
        <sz val="11"/>
        <color rgb="FFC3362B"/>
        <rFont val="Tahoma"/>
        <family val="2"/>
      </rPr>
      <t>+0.12</t>
    </r>
  </si>
  <si>
    <r>
      <t>5.21</t>
    </r>
    <r>
      <rPr>
        <sz val="11"/>
        <color rgb="FFC3362B"/>
        <rFont val="Tahoma"/>
        <family val="2"/>
      </rPr>
      <t>+0.21</t>
    </r>
  </si>
  <si>
    <r>
      <t>8.42</t>
    </r>
    <r>
      <rPr>
        <sz val="11"/>
        <color rgb="FF3D8C40"/>
        <rFont val="Tahoma"/>
        <family val="2"/>
      </rPr>
      <t>+0.42</t>
    </r>
  </si>
  <si>
    <r>
      <t>7.30</t>
    </r>
    <r>
      <rPr>
        <sz val="11"/>
        <color rgb="FF3D8C40"/>
        <rFont val="Tahoma"/>
        <family val="2"/>
      </rPr>
      <t>-0.70</t>
    </r>
  </si>
  <si>
    <r>
      <t>4.14</t>
    </r>
    <r>
      <rPr>
        <sz val="11"/>
        <color rgb="FF3D8C40"/>
        <rFont val="Tahoma"/>
        <family val="2"/>
      </rPr>
      <t>-1.86</t>
    </r>
  </si>
  <si>
    <r>
      <t>9.10</t>
    </r>
    <r>
      <rPr>
        <sz val="11"/>
        <color rgb="FFC3362B"/>
        <rFont val="Tahoma"/>
        <family val="2"/>
      </rPr>
      <t>-0.90</t>
    </r>
  </si>
  <si>
    <r>
      <t>5.50</t>
    </r>
    <r>
      <rPr>
        <sz val="11"/>
        <color rgb="FF3D8C40"/>
        <rFont val="Tahoma"/>
        <family val="2"/>
      </rPr>
      <t>-2.50</t>
    </r>
  </si>
  <si>
    <r>
      <t>10.62</t>
    </r>
    <r>
      <rPr>
        <sz val="11"/>
        <color rgb="FFC3362B"/>
        <rFont val="Tahoma"/>
        <family val="2"/>
      </rPr>
      <t>+2.62</t>
    </r>
  </si>
  <si>
    <r>
      <t>10.50</t>
    </r>
    <r>
      <rPr>
        <sz val="11"/>
        <color rgb="FF3D8C40"/>
        <rFont val="Tahoma"/>
        <family val="2"/>
      </rPr>
      <t>+0.50</t>
    </r>
  </si>
  <si>
    <r>
      <t>9.63</t>
    </r>
    <r>
      <rPr>
        <sz val="11"/>
        <color rgb="FFC3362B"/>
        <rFont val="Tahoma"/>
        <family val="2"/>
      </rPr>
      <t>+3.63</t>
    </r>
  </si>
  <si>
    <r>
      <t>10.16</t>
    </r>
    <r>
      <rPr>
        <sz val="11"/>
        <color rgb="FFC3362B"/>
        <rFont val="Tahoma"/>
        <family val="2"/>
      </rPr>
      <t>+2.16</t>
    </r>
  </si>
  <si>
    <r>
      <t>12.12</t>
    </r>
    <r>
      <rPr>
        <sz val="11"/>
        <color rgb="FF3D8C40"/>
        <rFont val="Tahoma"/>
        <family val="2"/>
      </rPr>
      <t>+1.12</t>
    </r>
  </si>
  <si>
    <r>
      <t>8.20</t>
    </r>
    <r>
      <rPr>
        <sz val="11"/>
        <color rgb="FFC3362B"/>
        <rFont val="Tahoma"/>
        <family val="2"/>
      </rPr>
      <t>+3.20</t>
    </r>
  </si>
  <si>
    <r>
      <t>6.13</t>
    </r>
    <r>
      <rPr>
        <sz val="11"/>
        <color rgb="FFC3362B"/>
        <rFont val="Tahoma"/>
        <family val="2"/>
      </rPr>
      <t>+2.13</t>
    </r>
  </si>
  <si>
    <r>
      <t>14.92</t>
    </r>
    <r>
      <rPr>
        <sz val="11"/>
        <color rgb="FF3D8C40"/>
        <rFont val="Tahoma"/>
        <family val="2"/>
      </rPr>
      <t>+1.92</t>
    </r>
  </si>
  <si>
    <r>
      <t>4.52</t>
    </r>
    <r>
      <rPr>
        <sz val="11"/>
        <color rgb="FF3D8C40"/>
        <rFont val="Tahoma"/>
        <family val="2"/>
      </rPr>
      <t>-0.48</t>
    </r>
  </si>
  <si>
    <r>
      <t>4.47</t>
    </r>
    <r>
      <rPr>
        <sz val="11"/>
        <color rgb="FF3D8C40"/>
        <rFont val="Tahoma"/>
        <family val="2"/>
      </rPr>
      <t>-0.53</t>
    </r>
  </si>
  <si>
    <r>
      <t>16.53</t>
    </r>
    <r>
      <rPr>
        <sz val="11"/>
        <color rgb="FF3D8C40"/>
        <rFont val="Tahoma"/>
        <family val="2"/>
      </rPr>
      <t>+1.53</t>
    </r>
  </si>
  <si>
    <r>
      <t>2.16</t>
    </r>
    <r>
      <rPr>
        <sz val="11"/>
        <color rgb="FF3D8C40"/>
        <rFont val="Tahoma"/>
        <family val="2"/>
      </rPr>
      <t>-1.84</t>
    </r>
  </si>
  <si>
    <r>
      <t>6.78</t>
    </r>
    <r>
      <rPr>
        <sz val="11"/>
        <color rgb="FFC3362B"/>
        <rFont val="Tahoma"/>
        <family val="2"/>
      </rPr>
      <t>+2.78</t>
    </r>
  </si>
  <si>
    <r>
      <t>9.77</t>
    </r>
    <r>
      <rPr>
        <sz val="11"/>
        <color rgb="FFC3362B"/>
        <rFont val="Tahoma"/>
        <family val="2"/>
      </rPr>
      <t>-5.23</t>
    </r>
  </si>
  <si>
    <r>
      <t>7.67</t>
    </r>
    <r>
      <rPr>
        <sz val="11"/>
        <color rgb="FFC3362B"/>
        <rFont val="Tahoma"/>
        <family val="2"/>
      </rPr>
      <t>+3.67</t>
    </r>
  </si>
  <si>
    <r>
      <t>7.32</t>
    </r>
    <r>
      <rPr>
        <sz val="11"/>
        <color rgb="FFC3362B"/>
        <rFont val="Tahoma"/>
        <family val="2"/>
      </rPr>
      <t>+3.32</t>
    </r>
  </si>
  <si>
    <r>
      <t>16.51</t>
    </r>
    <r>
      <rPr>
        <sz val="11"/>
        <color rgb="FF3D8C40"/>
        <rFont val="Tahoma"/>
        <family val="2"/>
      </rPr>
      <t>+1.51</t>
    </r>
  </si>
  <si>
    <r>
      <t>6.28</t>
    </r>
    <r>
      <rPr>
        <sz val="11"/>
        <color rgb="FFC3362B"/>
        <rFont val="Tahoma"/>
        <family val="2"/>
      </rPr>
      <t>+4.28</t>
    </r>
  </si>
  <si>
    <r>
      <t>3.84</t>
    </r>
    <r>
      <rPr>
        <sz val="11"/>
        <color rgb="FF3D8C40"/>
        <rFont val="Tahoma"/>
        <family val="2"/>
      </rPr>
      <t>-2.16</t>
    </r>
  </si>
  <si>
    <r>
      <t>23.19</t>
    </r>
    <r>
      <rPr>
        <sz val="11"/>
        <color rgb="FF3D8C40"/>
        <rFont val="Tahoma"/>
        <family val="2"/>
      </rPr>
      <t>+3.19</t>
    </r>
  </si>
  <si>
    <r>
      <t>2.73</t>
    </r>
    <r>
      <rPr>
        <sz val="11"/>
        <color rgb="FFC3362B"/>
        <rFont val="Tahoma"/>
        <family val="2"/>
      </rPr>
      <t>+0.73</t>
    </r>
  </si>
  <si>
    <r>
      <t>43.18</t>
    </r>
    <r>
      <rPr>
        <sz val="11"/>
        <color rgb="FFC3362B"/>
        <rFont val="Tahoma"/>
        <family val="2"/>
      </rPr>
      <t>+10.18</t>
    </r>
  </si>
  <si>
    <r>
      <t>10.62</t>
    </r>
    <r>
      <rPr>
        <sz val="11"/>
        <color rgb="FF3D8C40"/>
        <rFont val="Tahoma"/>
        <family val="2"/>
      </rPr>
      <t>+8.62</t>
    </r>
  </si>
  <si>
    <r>
      <t>41.21</t>
    </r>
    <r>
      <rPr>
        <sz val="11"/>
        <color rgb="FF3D8C40"/>
        <rFont val="Tahoma"/>
        <family val="2"/>
      </rPr>
      <t>-3.79</t>
    </r>
  </si>
  <si>
    <r>
      <t>39.50</t>
    </r>
    <r>
      <rPr>
        <sz val="11"/>
        <color rgb="FF3D8C40"/>
        <rFont val="Tahoma"/>
        <family val="2"/>
      </rPr>
      <t>-0.50</t>
    </r>
  </si>
  <si>
    <r>
      <t>13.66</t>
    </r>
    <r>
      <rPr>
        <sz val="11"/>
        <color rgb="FFC3362B"/>
        <rFont val="Tahoma"/>
        <family val="2"/>
      </rPr>
      <t>-0.34</t>
    </r>
  </si>
  <si>
    <r>
      <t>37.53</t>
    </r>
    <r>
      <rPr>
        <sz val="11"/>
        <color rgb="FFC3362B"/>
        <rFont val="Tahoma"/>
        <family val="2"/>
      </rPr>
      <t>+0.53</t>
    </r>
  </si>
  <si>
    <r>
      <t>36.03</t>
    </r>
    <r>
      <rPr>
        <sz val="11"/>
        <color rgb="FFC3362B"/>
        <rFont val="Tahoma"/>
        <family val="2"/>
      </rPr>
      <t>+0.03</t>
    </r>
  </si>
  <si>
    <r>
      <t>15.62</t>
    </r>
    <r>
      <rPr>
        <sz val="11"/>
        <color rgb="FF3D8C40"/>
        <rFont val="Tahoma"/>
        <family val="2"/>
      </rPr>
      <t>+1.62</t>
    </r>
  </si>
  <si>
    <r>
      <t>34.64</t>
    </r>
    <r>
      <rPr>
        <sz val="11"/>
        <color rgb="FF3D8C40"/>
        <rFont val="Tahoma"/>
        <family val="2"/>
      </rPr>
      <t>-1.36</t>
    </r>
  </si>
  <si>
    <r>
      <t>29.12</t>
    </r>
    <r>
      <rPr>
        <sz val="11"/>
        <color rgb="FF3D8C40"/>
        <rFont val="Tahoma"/>
        <family val="2"/>
      </rPr>
      <t>-3.88</t>
    </r>
  </si>
  <si>
    <r>
      <t>18.42</t>
    </r>
    <r>
      <rPr>
        <sz val="11"/>
        <color rgb="FFC3362B"/>
        <rFont val="Tahoma"/>
        <family val="2"/>
      </rPr>
      <t>-3.58</t>
    </r>
  </si>
  <si>
    <r>
      <t>30.36</t>
    </r>
    <r>
      <rPr>
        <sz val="11"/>
        <color rgb="FF3D8C40"/>
        <rFont val="Tahoma"/>
        <family val="2"/>
      </rPr>
      <t>-2.64</t>
    </r>
  </si>
  <si>
    <r>
      <t>34.32</t>
    </r>
    <r>
      <rPr>
        <sz val="11"/>
        <color rgb="FFC3362B"/>
        <rFont val="Tahoma"/>
        <family val="2"/>
      </rPr>
      <t>+7.32</t>
    </r>
  </si>
  <si>
    <r>
      <t>15.81</t>
    </r>
    <r>
      <rPr>
        <sz val="11"/>
        <color rgb="FF3D8C40"/>
        <rFont val="Tahoma"/>
        <family val="2"/>
      </rPr>
      <t>+0.81</t>
    </r>
  </si>
  <si>
    <r>
      <t>32.75</t>
    </r>
    <r>
      <rPr>
        <sz val="11"/>
        <color rgb="FFC3362B"/>
        <rFont val="Tahoma"/>
        <family val="2"/>
      </rPr>
      <t>+0.75</t>
    </r>
  </si>
  <si>
    <r>
      <t>27.33</t>
    </r>
    <r>
      <rPr>
        <sz val="11"/>
        <color rgb="FFC3362B"/>
        <rFont val="Tahoma"/>
        <family val="2"/>
      </rPr>
      <t>+6.33</t>
    </r>
  </si>
  <si>
    <r>
      <t>14.13</t>
    </r>
    <r>
      <rPr>
        <sz val="11"/>
        <color rgb="FF3D8C40"/>
        <rFont val="Tahoma"/>
        <family val="2"/>
      </rPr>
      <t>+1.13</t>
    </r>
  </si>
  <si>
    <r>
      <t>31.83</t>
    </r>
    <r>
      <rPr>
        <sz val="11"/>
        <color rgb="FFC3362B"/>
        <rFont val="Tahoma"/>
        <family val="2"/>
      </rPr>
      <t>+0.83</t>
    </r>
  </si>
  <si>
    <r>
      <t>22.08</t>
    </r>
    <r>
      <rPr>
        <sz val="11"/>
        <color rgb="FF3D8C40"/>
        <rFont val="Tahoma"/>
        <family val="2"/>
      </rPr>
      <t>-2.92</t>
    </r>
  </si>
  <si>
    <r>
      <t>24.93</t>
    </r>
    <r>
      <rPr>
        <sz val="11"/>
        <color rgb="FF3D8C40"/>
        <rFont val="Tahoma"/>
        <family val="2"/>
      </rPr>
      <t>-4.07</t>
    </r>
  </si>
  <si>
    <r>
      <t>22.29</t>
    </r>
    <r>
      <rPr>
        <sz val="11"/>
        <color rgb="FF3D8C40"/>
        <rFont val="Tahoma"/>
        <family val="2"/>
      </rPr>
      <t>-3.71</t>
    </r>
  </si>
  <si>
    <r>
      <t>27.74</t>
    </r>
    <r>
      <rPr>
        <sz val="11"/>
        <color rgb="FF3D8C40"/>
        <rFont val="Tahoma"/>
        <family val="2"/>
      </rPr>
      <t>+5.74</t>
    </r>
  </si>
  <si>
    <r>
      <t>20.39</t>
    </r>
    <r>
      <rPr>
        <sz val="11"/>
        <color rgb="FF3D8C40"/>
        <rFont val="Tahoma"/>
        <family val="2"/>
      </rPr>
      <t>-8.61</t>
    </r>
  </si>
  <si>
    <r>
      <t>25.81</t>
    </r>
    <r>
      <rPr>
        <sz val="11"/>
        <color rgb="FFC3362B"/>
        <rFont val="Tahoma"/>
        <family val="2"/>
      </rPr>
      <t>+3.81</t>
    </r>
  </si>
  <si>
    <r>
      <t>19.58</t>
    </r>
    <r>
      <rPr>
        <sz val="11"/>
        <color rgb="FF3D8C40"/>
        <rFont val="Tahoma"/>
        <family val="2"/>
      </rPr>
      <t>+4.58</t>
    </r>
  </si>
  <si>
    <r>
      <t>25.04</t>
    </r>
    <r>
      <rPr>
        <sz val="11"/>
        <color rgb="FF3D8C40"/>
        <rFont val="Tahoma"/>
        <family val="2"/>
      </rPr>
      <t>-2.96</t>
    </r>
  </si>
  <si>
    <r>
      <t>19.31</t>
    </r>
    <r>
      <rPr>
        <sz val="11"/>
        <color rgb="FFC3362B"/>
        <rFont val="Tahoma"/>
        <family val="2"/>
      </rPr>
      <t>+2.31</t>
    </r>
  </si>
  <si>
    <r>
      <t>13.10</t>
    </r>
    <r>
      <rPr>
        <sz val="11"/>
        <color rgb="FF3D8C40"/>
        <rFont val="Tahoma"/>
        <family val="2"/>
      </rPr>
      <t>+1.10</t>
    </r>
  </si>
  <si>
    <r>
      <t>26.80</t>
    </r>
    <r>
      <rPr>
        <sz val="11"/>
        <color rgb="FFC3362B"/>
        <rFont val="Tahoma"/>
        <family val="2"/>
      </rPr>
      <t>+0.80</t>
    </r>
  </si>
  <si>
    <r>
      <t>26.45</t>
    </r>
    <r>
      <rPr>
        <sz val="11"/>
        <color rgb="FFC3362B"/>
        <rFont val="Tahoma"/>
        <family val="2"/>
      </rPr>
      <t>+2.45</t>
    </r>
  </si>
  <si>
    <r>
      <t>16.86</t>
    </r>
    <r>
      <rPr>
        <sz val="11"/>
        <color rgb="FFC3362B"/>
        <rFont val="Tahoma"/>
        <family val="2"/>
      </rPr>
      <t>-0.14</t>
    </r>
  </si>
  <si>
    <r>
      <t>29.73</t>
    </r>
    <r>
      <rPr>
        <sz val="11"/>
        <color rgb="FFC3362B"/>
        <rFont val="Tahoma"/>
        <family val="2"/>
      </rPr>
      <t>+4.73</t>
    </r>
  </si>
  <si>
    <r>
      <t>27.81</t>
    </r>
    <r>
      <rPr>
        <sz val="11"/>
        <color rgb="FFC3362B"/>
        <rFont val="Tahoma"/>
        <family val="2"/>
      </rPr>
      <t>+4.81</t>
    </r>
  </si>
  <si>
    <r>
      <t>23.10</t>
    </r>
    <r>
      <rPr>
        <sz val="11"/>
        <color rgb="FF3D8C40"/>
        <rFont val="Tahoma"/>
        <family val="2"/>
      </rPr>
      <t>+0.10</t>
    </r>
  </si>
  <si>
    <r>
      <t>27.68</t>
    </r>
    <r>
      <rPr>
        <sz val="11"/>
        <color rgb="FFC3362B"/>
        <rFont val="Tahoma"/>
        <family val="2"/>
      </rPr>
      <t>+2.68</t>
    </r>
  </si>
  <si>
    <r>
      <t>23.68</t>
    </r>
    <r>
      <rPr>
        <sz val="11"/>
        <color rgb="FFC3362B"/>
        <rFont val="Tahoma"/>
        <family val="2"/>
      </rPr>
      <t>+6.68</t>
    </r>
  </si>
  <si>
    <r>
      <t>19.87</t>
    </r>
    <r>
      <rPr>
        <sz val="11"/>
        <color rgb="FF3D8C40"/>
        <rFont val="Tahoma"/>
        <family val="2"/>
      </rPr>
      <t>+0.87</t>
    </r>
  </si>
  <si>
    <r>
      <t>24.09</t>
    </r>
    <r>
      <rPr>
        <sz val="11"/>
        <color rgb="FF3D8C40"/>
        <rFont val="Tahoma"/>
        <family val="2"/>
      </rPr>
      <t>-0.91</t>
    </r>
  </si>
  <si>
    <r>
      <t>24.47</t>
    </r>
    <r>
      <rPr>
        <sz val="11"/>
        <color rgb="FFC3362B"/>
        <rFont val="Tahoma"/>
        <family val="2"/>
      </rPr>
      <t>+4.47</t>
    </r>
  </si>
  <si>
    <r>
      <t>13.66</t>
    </r>
    <r>
      <rPr>
        <sz val="11"/>
        <color rgb="FF3D8C40"/>
        <rFont val="Tahoma"/>
        <family val="2"/>
      </rPr>
      <t>+0.66</t>
    </r>
  </si>
  <si>
    <r>
      <t>30.51</t>
    </r>
    <r>
      <rPr>
        <sz val="11"/>
        <color rgb="FFC3362B"/>
        <rFont val="Tahoma"/>
        <family val="2"/>
      </rPr>
      <t>+6.51</t>
    </r>
  </si>
  <si>
    <r>
      <t>21.44</t>
    </r>
    <r>
      <rPr>
        <sz val="11"/>
        <color rgb="FFC3362B"/>
        <rFont val="Tahoma"/>
        <family val="2"/>
      </rPr>
      <t>+3.44</t>
    </r>
  </si>
  <si>
    <r>
      <t>20.91</t>
    </r>
    <r>
      <rPr>
        <sz val="11"/>
        <color rgb="FFC3362B"/>
        <rFont val="Tahoma"/>
        <family val="2"/>
      </rPr>
      <t>-0.09</t>
    </r>
  </si>
  <si>
    <r>
      <t>21.92</t>
    </r>
    <r>
      <rPr>
        <sz val="11"/>
        <color rgb="FF3D8C40"/>
        <rFont val="Tahoma"/>
        <family val="2"/>
      </rPr>
      <t>-2.08</t>
    </r>
  </si>
  <si>
    <r>
      <t>21.15</t>
    </r>
    <r>
      <rPr>
        <sz val="11"/>
        <color rgb="FF3D8C40"/>
        <rFont val="Tahoma"/>
        <family val="2"/>
      </rPr>
      <t>-0.85</t>
    </r>
  </si>
  <si>
    <r>
      <t>15.12</t>
    </r>
    <r>
      <rPr>
        <sz val="11"/>
        <color rgb="FFC3362B"/>
        <rFont val="Tahoma"/>
        <family val="2"/>
      </rPr>
      <t>-1.88</t>
    </r>
  </si>
  <si>
    <r>
      <t>26.10</t>
    </r>
    <r>
      <rPr>
        <sz val="11"/>
        <color rgb="FFC3362B"/>
        <rFont val="Tahoma"/>
        <family val="2"/>
      </rPr>
      <t>+3.10</t>
    </r>
  </si>
  <si>
    <r>
      <t>21.02</t>
    </r>
    <r>
      <rPr>
        <sz val="11"/>
        <color rgb="FFC3362B"/>
        <rFont val="Tahoma"/>
        <family val="2"/>
      </rPr>
      <t>+3.02</t>
    </r>
  </si>
  <si>
    <r>
      <t>19.73</t>
    </r>
    <r>
      <rPr>
        <sz val="11"/>
        <color rgb="FF3D8C40"/>
        <rFont val="Tahoma"/>
        <family val="2"/>
      </rPr>
      <t>+1.73</t>
    </r>
  </si>
  <si>
    <r>
      <t>23.45</t>
    </r>
    <r>
      <rPr>
        <sz val="11"/>
        <color rgb="FFC3362B"/>
        <rFont val="Tahoma"/>
        <family val="2"/>
      </rPr>
      <t>+0.45</t>
    </r>
  </si>
  <si>
    <r>
      <t>18.44</t>
    </r>
    <r>
      <rPr>
        <sz val="11"/>
        <color rgb="FFC3362B"/>
        <rFont val="Tahoma"/>
        <family val="2"/>
      </rPr>
      <t>+2.44</t>
    </r>
  </si>
  <si>
    <r>
      <t>29.07</t>
    </r>
    <r>
      <rPr>
        <sz val="11"/>
        <color rgb="FF3D8C40"/>
        <rFont val="Tahoma"/>
        <family val="2"/>
      </rPr>
      <t>+6.07</t>
    </r>
  </si>
  <si>
    <r>
      <t>19.21</t>
    </r>
    <r>
      <rPr>
        <sz val="11"/>
        <color rgb="FF3D8C40"/>
        <rFont val="Tahoma"/>
        <family val="2"/>
      </rPr>
      <t>-1.79</t>
    </r>
  </si>
  <si>
    <r>
      <t>25.39</t>
    </r>
    <r>
      <rPr>
        <sz val="11"/>
        <color rgb="FFC3362B"/>
        <rFont val="Tahoma"/>
        <family val="2"/>
      </rPr>
      <t>+6.39</t>
    </r>
  </si>
  <si>
    <r>
      <t>20.13</t>
    </r>
    <r>
      <rPr>
        <sz val="11"/>
        <color rgb="FFC3362B"/>
        <rFont val="Tahoma"/>
        <family val="2"/>
      </rPr>
      <t>-4.87</t>
    </r>
  </si>
  <si>
    <r>
      <t>25.93</t>
    </r>
    <r>
      <rPr>
        <sz val="11"/>
        <color rgb="FFC3362B"/>
        <rFont val="Tahoma"/>
        <family val="2"/>
      </rPr>
      <t>+8.93</t>
    </r>
  </si>
  <si>
    <r>
      <t>22.78</t>
    </r>
    <r>
      <rPr>
        <sz val="11"/>
        <color rgb="FFC3362B"/>
        <rFont val="Tahoma"/>
        <family val="2"/>
      </rPr>
      <t>+7.78</t>
    </r>
  </si>
  <si>
    <r>
      <t>25.88</t>
    </r>
    <r>
      <rPr>
        <sz val="11"/>
        <color rgb="FFC3362B"/>
        <rFont val="Tahoma"/>
        <family val="2"/>
      </rPr>
      <t>-1.12</t>
    </r>
  </si>
  <si>
    <r>
      <t>20.44</t>
    </r>
    <r>
      <rPr>
        <sz val="11"/>
        <color rgb="FFC3362B"/>
        <rFont val="Tahoma"/>
        <family val="2"/>
      </rPr>
      <t>+10.44</t>
    </r>
  </si>
  <si>
    <r>
      <t>26.57</t>
    </r>
    <r>
      <rPr>
        <sz val="11"/>
        <color rgb="FF3D8C40"/>
        <rFont val="Tahoma"/>
        <family val="2"/>
      </rPr>
      <t>-0.43</t>
    </r>
  </si>
  <si>
    <r>
      <t>14.29</t>
    </r>
    <r>
      <rPr>
        <sz val="11"/>
        <color rgb="FF3D8C40"/>
        <rFont val="Tahoma"/>
        <family val="2"/>
      </rPr>
      <t>+5.29</t>
    </r>
  </si>
  <si>
    <r>
      <t>29.23</t>
    </r>
    <r>
      <rPr>
        <sz val="11"/>
        <color rgb="FF3D8C40"/>
        <rFont val="Tahoma"/>
        <family val="2"/>
      </rPr>
      <t>-7.77</t>
    </r>
  </si>
  <si>
    <r>
      <t>24.38</t>
    </r>
    <r>
      <rPr>
        <sz val="11"/>
        <color rgb="FFC3362B"/>
        <rFont val="Tahoma"/>
        <family val="2"/>
      </rPr>
      <t>+0.38</t>
    </r>
  </si>
  <si>
    <r>
      <t>18.53</t>
    </r>
    <r>
      <rPr>
        <sz val="11"/>
        <color rgb="FF3D8C40"/>
        <rFont val="Tahoma"/>
        <family val="2"/>
      </rPr>
      <t>+6.53</t>
    </r>
  </si>
  <si>
    <r>
      <t>26.01</t>
    </r>
    <r>
      <rPr>
        <sz val="11"/>
        <color rgb="FF3D8C40"/>
        <rFont val="Tahoma"/>
        <family val="2"/>
      </rPr>
      <t>-6.99</t>
    </r>
  </si>
  <si>
    <r>
      <t>32.73</t>
    </r>
    <r>
      <rPr>
        <sz val="11"/>
        <color rgb="FFC3362B"/>
        <rFont val="Tahoma"/>
        <family val="2"/>
      </rPr>
      <t>+3.73</t>
    </r>
  </si>
  <si>
    <r>
      <t>20.10</t>
    </r>
    <r>
      <rPr>
        <sz val="11"/>
        <color rgb="FF3D8C40"/>
        <rFont val="Tahoma"/>
        <family val="2"/>
      </rPr>
      <t>+2.10</t>
    </r>
  </si>
  <si>
    <r>
      <t>30.91</t>
    </r>
    <r>
      <rPr>
        <sz val="11"/>
        <color rgb="FF3D8C40"/>
        <rFont val="Tahoma"/>
        <family val="2"/>
      </rPr>
      <t>-0.09</t>
    </r>
  </si>
  <si>
    <r>
      <t>24.17</t>
    </r>
    <r>
      <rPr>
        <sz val="11"/>
        <color rgb="FFC3362B"/>
        <rFont val="Tahoma"/>
        <family val="2"/>
      </rPr>
      <t>+2.17</t>
    </r>
  </si>
  <si>
    <r>
      <t>16.73</t>
    </r>
    <r>
      <rPr>
        <sz val="11"/>
        <color rgb="FF3D8C40"/>
        <rFont val="Tahoma"/>
        <family val="2"/>
      </rPr>
      <t>+0.73</t>
    </r>
  </si>
  <si>
    <r>
      <t>28.72</t>
    </r>
    <r>
      <rPr>
        <sz val="11"/>
        <color rgb="FF3D8C40"/>
        <rFont val="Tahoma"/>
        <family val="2"/>
      </rPr>
      <t>-1.28</t>
    </r>
  </si>
  <si>
    <r>
      <t>22.39</t>
    </r>
    <r>
      <rPr>
        <sz val="11"/>
        <color rgb="FFC3362B"/>
        <rFont val="Tahoma"/>
        <family val="2"/>
      </rPr>
      <t>+4.39</t>
    </r>
  </si>
  <si>
    <r>
      <t>25.92</t>
    </r>
    <r>
      <rPr>
        <sz val="11"/>
        <color rgb="FF3D8C40"/>
        <rFont val="Tahoma"/>
        <family val="2"/>
      </rPr>
      <t>+3.92</t>
    </r>
  </si>
  <si>
    <r>
      <t>21.47</t>
    </r>
    <r>
      <rPr>
        <sz val="11"/>
        <color rgb="FF3D8C40"/>
        <rFont val="Tahoma"/>
        <family val="2"/>
      </rPr>
      <t>-2.53</t>
    </r>
  </si>
  <si>
    <r>
      <t>23.26</t>
    </r>
    <r>
      <rPr>
        <sz val="11"/>
        <color rgb="FFC3362B"/>
        <rFont val="Tahoma"/>
        <family val="2"/>
      </rPr>
      <t>+0.26</t>
    </r>
  </si>
  <si>
    <r>
      <t>17.05</t>
    </r>
    <r>
      <rPr>
        <sz val="11"/>
        <color rgb="FFC3362B"/>
        <rFont val="Tahoma"/>
        <family val="2"/>
      </rPr>
      <t>-2.95</t>
    </r>
  </si>
  <si>
    <r>
      <t>25.29</t>
    </r>
    <r>
      <rPr>
        <sz val="11"/>
        <color rgb="FFC3362B"/>
        <rFont val="Tahoma"/>
        <family val="2"/>
      </rPr>
      <t>+2.29</t>
    </r>
  </si>
  <si>
    <r>
      <t>20.78</t>
    </r>
    <r>
      <rPr>
        <sz val="11"/>
        <color rgb="FFC3362B"/>
        <rFont val="Tahoma"/>
        <family val="2"/>
      </rPr>
      <t>+0.78</t>
    </r>
  </si>
  <si>
    <r>
      <t>28.03</t>
    </r>
    <r>
      <rPr>
        <sz val="11"/>
        <color rgb="FF3D8C40"/>
        <rFont val="Tahoma"/>
        <family val="2"/>
      </rPr>
      <t>+9.03</t>
    </r>
  </si>
  <si>
    <r>
      <t>20.24</t>
    </r>
    <r>
      <rPr>
        <sz val="11"/>
        <color rgb="FF3D8C40"/>
        <rFont val="Tahoma"/>
        <family val="2"/>
      </rPr>
      <t>-1.76</t>
    </r>
  </si>
  <si>
    <r>
      <t>11.90</t>
    </r>
    <r>
      <rPr>
        <sz val="11"/>
        <color rgb="FF3D8C40"/>
        <rFont val="Tahoma"/>
        <family val="2"/>
      </rPr>
      <t>-0.10</t>
    </r>
  </si>
  <si>
    <r>
      <t>25.04</t>
    </r>
    <r>
      <rPr>
        <sz val="11"/>
        <color rgb="FF3D8C40"/>
        <rFont val="Tahoma"/>
        <family val="2"/>
      </rPr>
      <t>+9.04</t>
    </r>
  </si>
  <si>
    <r>
      <t>13.58</t>
    </r>
    <r>
      <rPr>
        <sz val="11"/>
        <color rgb="FF3D8C40"/>
        <rFont val="Tahoma"/>
        <family val="2"/>
      </rPr>
      <t>-5.42</t>
    </r>
  </si>
  <si>
    <r>
      <t>15.98</t>
    </r>
    <r>
      <rPr>
        <sz val="11"/>
        <color rgb="FF3D8C40"/>
        <rFont val="Tahoma"/>
        <family val="2"/>
      </rPr>
      <t>-2.02</t>
    </r>
  </si>
  <si>
    <r>
      <t>28.22</t>
    </r>
    <r>
      <rPr>
        <sz val="11"/>
        <color rgb="FF3D8C40"/>
        <rFont val="Tahoma"/>
        <family val="2"/>
      </rPr>
      <t>+2.22</t>
    </r>
  </si>
  <si>
    <r>
      <t>14.65</t>
    </r>
    <r>
      <rPr>
        <sz val="11"/>
        <color rgb="FF3D8C40"/>
        <rFont val="Tahoma"/>
        <family val="2"/>
      </rPr>
      <t>-4.35</t>
    </r>
  </si>
  <si>
    <r>
      <t>14.26</t>
    </r>
    <r>
      <rPr>
        <sz val="11"/>
        <color rgb="FF3D8C40"/>
        <rFont val="Tahoma"/>
        <family val="2"/>
      </rPr>
      <t>-0.74</t>
    </r>
  </si>
  <si>
    <r>
      <t>25.65</t>
    </r>
    <r>
      <rPr>
        <sz val="11"/>
        <color rgb="FF3D8C40"/>
        <rFont val="Tahoma"/>
        <family val="2"/>
      </rPr>
      <t>+2.65</t>
    </r>
  </si>
  <si>
    <r>
      <t>15.45</t>
    </r>
    <r>
      <rPr>
        <sz val="11"/>
        <color rgb="FF3D8C40"/>
        <rFont val="Tahoma"/>
        <family val="2"/>
      </rPr>
      <t>-1.55</t>
    </r>
  </si>
  <si>
    <r>
      <t>17.50</t>
    </r>
    <r>
      <rPr>
        <sz val="11"/>
        <color rgb="FFC3362B"/>
        <rFont val="Tahoma"/>
        <family val="2"/>
      </rPr>
      <t>+1.50</t>
    </r>
  </si>
  <si>
    <r>
      <t>26.79</t>
    </r>
    <r>
      <rPr>
        <sz val="11"/>
        <color rgb="FFC3362B"/>
        <rFont val="Tahoma"/>
        <family val="2"/>
      </rPr>
      <t>-2.21</t>
    </r>
  </si>
  <si>
    <r>
      <t>17.41</t>
    </r>
    <r>
      <rPr>
        <sz val="11"/>
        <color rgb="FFC3362B"/>
        <rFont val="Tahoma"/>
        <family val="2"/>
      </rPr>
      <t>+1.41</t>
    </r>
  </si>
  <si>
    <r>
      <t>15.38</t>
    </r>
    <r>
      <rPr>
        <sz val="11"/>
        <color rgb="FFC3362B"/>
        <rFont val="Tahoma"/>
        <family val="2"/>
      </rPr>
      <t>+0.38</t>
    </r>
  </si>
  <si>
    <r>
      <t>24.05</t>
    </r>
    <r>
      <rPr>
        <sz val="11"/>
        <color rgb="FFC3362B"/>
        <rFont val="Tahoma"/>
        <family val="2"/>
      </rPr>
      <t>-0.95</t>
    </r>
  </si>
  <si>
    <r>
      <t>16.76</t>
    </r>
    <r>
      <rPr>
        <sz val="11"/>
        <color rgb="FFC3362B"/>
        <rFont val="Tahoma"/>
        <family val="2"/>
      </rPr>
      <t>+1.76</t>
    </r>
  </si>
  <si>
    <r>
      <t>19.04</t>
    </r>
    <r>
      <rPr>
        <sz val="11"/>
        <color rgb="FFC3362B"/>
        <rFont val="Tahoma"/>
        <family val="2"/>
      </rPr>
      <t>+0.04</t>
    </r>
  </si>
  <si>
    <r>
      <t>26.35</t>
    </r>
    <r>
      <rPr>
        <sz val="11"/>
        <color rgb="FF3D8C40"/>
        <rFont val="Tahoma"/>
        <family val="2"/>
      </rPr>
      <t>+2.35</t>
    </r>
  </si>
  <si>
    <r>
      <t>16.56</t>
    </r>
    <r>
      <rPr>
        <sz val="11"/>
        <color rgb="FFC3362B"/>
        <rFont val="Tahoma"/>
        <family val="2"/>
      </rPr>
      <t>+2.56</t>
    </r>
  </si>
  <si>
    <r>
      <t>16.30</t>
    </r>
    <r>
      <rPr>
        <sz val="11"/>
        <color rgb="FF3D8C40"/>
        <rFont val="Tahoma"/>
        <family val="2"/>
      </rPr>
      <t>-4.70</t>
    </r>
  </si>
  <si>
    <r>
      <t>30.98</t>
    </r>
    <r>
      <rPr>
        <sz val="11"/>
        <color rgb="FFC3362B"/>
        <rFont val="Tahoma"/>
        <family val="2"/>
      </rPr>
      <t>-0.02</t>
    </r>
  </si>
  <si>
    <r>
      <t>14.55</t>
    </r>
    <r>
      <rPr>
        <sz val="11"/>
        <color rgb="FFC3362B"/>
        <rFont val="Tahoma"/>
        <family val="2"/>
      </rPr>
      <t>+0.55</t>
    </r>
  </si>
  <si>
    <r>
      <t>15.58</t>
    </r>
    <r>
      <rPr>
        <sz val="11"/>
        <color rgb="FFC3362B"/>
        <rFont val="Tahoma"/>
        <family val="2"/>
      </rPr>
      <t>+5.58</t>
    </r>
  </si>
  <si>
    <r>
      <t>32.80</t>
    </r>
    <r>
      <rPr>
        <sz val="11"/>
        <color rgb="FF3D8C40"/>
        <rFont val="Tahoma"/>
        <family val="2"/>
      </rPr>
      <t>+6.80</t>
    </r>
  </si>
  <si>
    <r>
      <t>12.41</t>
    </r>
    <r>
      <rPr>
        <sz val="11"/>
        <color rgb="FF3D8C40"/>
        <rFont val="Tahoma"/>
        <family val="2"/>
      </rPr>
      <t>-1.59</t>
    </r>
  </si>
  <si>
    <r>
      <t>12.36</t>
    </r>
    <r>
      <rPr>
        <sz val="11"/>
        <color rgb="FFC3362B"/>
        <rFont val="Tahoma"/>
        <family val="2"/>
      </rPr>
      <t>+0.36</t>
    </r>
  </si>
  <si>
    <r>
      <t>22.91</t>
    </r>
    <r>
      <rPr>
        <sz val="11"/>
        <color rgb="FFC3362B"/>
        <rFont val="Tahoma"/>
        <family val="2"/>
      </rPr>
      <t>-1.09</t>
    </r>
  </si>
  <si>
    <r>
      <t>14.34</t>
    </r>
    <r>
      <rPr>
        <sz val="11"/>
        <color rgb="FFC3362B"/>
        <rFont val="Tahoma"/>
        <family val="2"/>
      </rPr>
      <t>+3.34</t>
    </r>
  </si>
  <si>
    <r>
      <t>12.94</t>
    </r>
    <r>
      <rPr>
        <sz val="11"/>
        <color rgb="FFC3362B"/>
        <rFont val="Tahoma"/>
        <family val="2"/>
      </rPr>
      <t>+0.94</t>
    </r>
  </si>
  <si>
    <r>
      <t>40.67</t>
    </r>
    <r>
      <rPr>
        <sz val="11"/>
        <color rgb="FF3D8C40"/>
        <rFont val="Tahoma"/>
        <family val="2"/>
      </rPr>
      <t>+4.67</t>
    </r>
  </si>
  <si>
    <r>
      <t>8.22</t>
    </r>
    <r>
      <rPr>
        <sz val="11"/>
        <color rgb="FF3D8C40"/>
        <rFont val="Tahoma"/>
        <family val="2"/>
      </rPr>
      <t>-2.78</t>
    </r>
  </si>
  <si>
    <r>
      <t>18.38</t>
    </r>
    <r>
      <rPr>
        <sz val="11"/>
        <color rgb="FFC3362B"/>
        <rFont val="Tahoma"/>
        <family val="2"/>
      </rPr>
      <t>+6.38</t>
    </r>
  </si>
  <si>
    <r>
      <t>29.20</t>
    </r>
    <r>
      <rPr>
        <sz val="11"/>
        <color rgb="FF3D8C40"/>
        <rFont val="Tahoma"/>
        <family val="2"/>
      </rPr>
      <t>+6.20</t>
    </r>
  </si>
  <si>
    <r>
      <t>15.23</t>
    </r>
    <r>
      <rPr>
        <sz val="11"/>
        <color rgb="FFC3362B"/>
        <rFont val="Tahoma"/>
        <family val="2"/>
      </rPr>
      <t>+6.23</t>
    </r>
  </si>
  <si>
    <r>
      <t>17.90</t>
    </r>
    <r>
      <rPr>
        <sz val="11"/>
        <color rgb="FFC3362B"/>
        <rFont val="Tahoma"/>
        <family val="2"/>
      </rPr>
      <t>+1.90</t>
    </r>
  </si>
  <si>
    <r>
      <t>36.50</t>
    </r>
    <r>
      <rPr>
        <sz val="11"/>
        <color rgb="FF3D8C40"/>
        <rFont val="Tahoma"/>
        <family val="2"/>
      </rPr>
      <t>+0.50</t>
    </r>
  </si>
  <si>
    <r>
      <t>11.82</t>
    </r>
    <r>
      <rPr>
        <sz val="11"/>
        <color rgb="FFC3362B"/>
        <rFont val="Tahoma"/>
        <family val="2"/>
      </rPr>
      <t>+4.82</t>
    </r>
  </si>
  <si>
    <r>
      <t>10.22</t>
    </r>
    <r>
      <rPr>
        <sz val="11"/>
        <color rgb="FFC3362B"/>
        <rFont val="Tahoma"/>
        <family val="2"/>
      </rPr>
      <t>+0.22</t>
    </r>
  </si>
  <si>
    <r>
      <t>41.75</t>
    </r>
    <r>
      <rPr>
        <sz val="11"/>
        <color rgb="FF3D8C40"/>
        <rFont val="Tahoma"/>
        <family val="2"/>
      </rPr>
      <t>+4.75</t>
    </r>
  </si>
  <si>
    <r>
      <t>8.43</t>
    </r>
    <r>
      <rPr>
        <sz val="11"/>
        <color rgb="FFC3362B"/>
        <rFont val="Tahoma"/>
        <family val="2"/>
      </rPr>
      <t>+2.43</t>
    </r>
  </si>
  <si>
    <r>
      <t>34.51</t>
    </r>
    <r>
      <rPr>
        <sz val="8"/>
        <color rgb="FFC3362B"/>
        <rFont val="Tahoma"/>
        <family val="2"/>
      </rPr>
      <t>+7.51</t>
    </r>
  </si>
  <si>
    <r>
      <t>8.83</t>
    </r>
    <r>
      <rPr>
        <sz val="8"/>
        <color rgb="FF3D8C40"/>
        <rFont val="Tahoma"/>
        <family val="2"/>
      </rPr>
      <t>+6.83</t>
    </r>
  </si>
  <si>
    <r>
      <t>31.35</t>
    </r>
    <r>
      <rPr>
        <sz val="8"/>
        <color rgb="FF3D8C40"/>
        <rFont val="Tahoma"/>
        <family val="2"/>
      </rPr>
      <t>-3.65</t>
    </r>
  </si>
  <si>
    <r>
      <t>27.42</t>
    </r>
    <r>
      <rPr>
        <sz val="8"/>
        <color rgb="FFC3362B"/>
        <rFont val="Tahoma"/>
        <family val="2"/>
      </rPr>
      <t>+1.42</t>
    </r>
  </si>
  <si>
    <r>
      <t>9.57</t>
    </r>
    <r>
      <rPr>
        <sz val="8"/>
        <color rgb="FF3D8C40"/>
        <rFont val="Tahoma"/>
        <family val="2"/>
      </rPr>
      <t>+0.57</t>
    </r>
  </si>
  <si>
    <r>
      <t>27.75</t>
    </r>
    <r>
      <rPr>
        <sz val="8"/>
        <color rgb="FF3D8C40"/>
        <rFont val="Tahoma"/>
        <family val="2"/>
      </rPr>
      <t>-0.25</t>
    </r>
  </si>
  <si>
    <r>
      <t>24.94</t>
    </r>
    <r>
      <rPr>
        <sz val="8"/>
        <color rgb="FF3D8C40"/>
        <rFont val="Tahoma"/>
        <family val="2"/>
      </rPr>
      <t>-0.06</t>
    </r>
  </si>
  <si>
    <r>
      <t>14.42</t>
    </r>
    <r>
      <rPr>
        <sz val="8"/>
        <color rgb="FF3D8C40"/>
        <rFont val="Tahoma"/>
        <family val="2"/>
      </rPr>
      <t>+3.42</t>
    </r>
  </si>
  <si>
    <r>
      <t>23.60</t>
    </r>
    <r>
      <rPr>
        <sz val="8"/>
        <color rgb="FF3D8C40"/>
        <rFont val="Tahoma"/>
        <family val="2"/>
      </rPr>
      <t>-0.40</t>
    </r>
  </si>
  <si>
    <r>
      <t>21.53</t>
    </r>
    <r>
      <rPr>
        <sz val="8"/>
        <color rgb="FFC3362B"/>
        <rFont val="Tahoma"/>
        <family val="2"/>
      </rPr>
      <t>+2.53</t>
    </r>
  </si>
  <si>
    <r>
      <t>15.50</t>
    </r>
    <r>
      <rPr>
        <sz val="8"/>
        <color rgb="FF3D8C40"/>
        <rFont val="Tahoma"/>
        <family val="2"/>
      </rPr>
      <t>+3.50</t>
    </r>
  </si>
  <si>
    <r>
      <t>20.68</t>
    </r>
    <r>
      <rPr>
        <sz val="8"/>
        <color rgb="FF3D8C40"/>
        <rFont val="Tahoma"/>
        <family val="2"/>
      </rPr>
      <t>-3.32</t>
    </r>
  </si>
  <si>
    <r>
      <t>22.20</t>
    </r>
    <r>
      <rPr>
        <sz val="8"/>
        <color rgb="FFC3362B"/>
        <rFont val="Tahoma"/>
        <family val="2"/>
      </rPr>
      <t>+5.20</t>
    </r>
  </si>
  <si>
    <r>
      <t>10.61</t>
    </r>
    <r>
      <rPr>
        <sz val="8"/>
        <color rgb="FF3D8C40"/>
        <rFont val="Tahoma"/>
        <family val="2"/>
      </rPr>
      <t>+0.61</t>
    </r>
  </si>
  <si>
    <r>
      <t>23.63</t>
    </r>
    <r>
      <rPr>
        <sz val="8"/>
        <color rgb="FFC3362B"/>
        <rFont val="Tahoma"/>
        <family val="2"/>
      </rPr>
      <t>+0.63</t>
    </r>
  </si>
  <si>
    <r>
      <t>18.39</t>
    </r>
    <r>
      <rPr>
        <sz val="8"/>
        <color rgb="FF3D8C40"/>
        <rFont val="Tahoma"/>
        <family val="2"/>
      </rPr>
      <t>-2.61</t>
    </r>
  </si>
  <si>
    <r>
      <t>23.80</t>
    </r>
    <r>
      <rPr>
        <sz val="8"/>
        <color rgb="FF3D8C40"/>
        <rFont val="Tahoma"/>
        <family val="2"/>
      </rPr>
      <t>+5.80</t>
    </r>
  </si>
  <si>
    <r>
      <t>16.19</t>
    </r>
    <r>
      <rPr>
        <sz val="8"/>
        <color rgb="FF3D8C40"/>
        <rFont val="Tahoma"/>
        <family val="2"/>
      </rPr>
      <t>-6.81</t>
    </r>
  </si>
  <si>
    <r>
      <t>22.13</t>
    </r>
    <r>
      <rPr>
        <sz val="8"/>
        <color rgb="FFC3362B"/>
        <rFont val="Tahoma"/>
        <family val="2"/>
      </rPr>
      <t>+7.13</t>
    </r>
  </si>
  <si>
    <r>
      <t>12.66</t>
    </r>
    <r>
      <rPr>
        <sz val="8"/>
        <color rgb="FF3D8C40"/>
        <rFont val="Tahoma"/>
        <family val="2"/>
      </rPr>
      <t>+0.66</t>
    </r>
  </si>
  <si>
    <r>
      <t>24.76</t>
    </r>
    <r>
      <rPr>
        <sz val="8"/>
        <color rgb="FFC3362B"/>
        <rFont val="Tahoma"/>
        <family val="2"/>
      </rPr>
      <t>+2.76</t>
    </r>
  </si>
  <si>
    <r>
      <t>21.81</t>
    </r>
    <r>
      <rPr>
        <sz val="8"/>
        <color rgb="FF3D8C40"/>
        <rFont val="Tahoma"/>
        <family val="2"/>
      </rPr>
      <t>-1.19</t>
    </r>
  </si>
  <si>
    <r>
      <t>13.93</t>
    </r>
    <r>
      <rPr>
        <sz val="8"/>
        <color rgb="FFC3362B"/>
        <rFont val="Tahoma"/>
        <family val="2"/>
      </rPr>
      <t>-4.07</t>
    </r>
  </si>
  <si>
    <r>
      <t>22.67</t>
    </r>
    <r>
      <rPr>
        <sz val="8"/>
        <color rgb="FFC3362B"/>
        <rFont val="Tahoma"/>
        <family val="2"/>
      </rPr>
      <t>+1.67</t>
    </r>
  </si>
  <si>
    <r>
      <t>15.67</t>
    </r>
    <r>
      <rPr>
        <sz val="8"/>
        <color rgb="FFC3362B"/>
        <rFont val="Tahoma"/>
        <family val="2"/>
      </rPr>
      <t>+2.67</t>
    </r>
  </si>
  <si>
    <r>
      <t>11.09</t>
    </r>
    <r>
      <rPr>
        <sz val="8"/>
        <color rgb="FF3D8C40"/>
        <rFont val="Tahoma"/>
        <family val="2"/>
      </rPr>
      <t>+1.09</t>
    </r>
  </si>
  <si>
    <r>
      <t>21.61</t>
    </r>
    <r>
      <rPr>
        <sz val="8"/>
        <color rgb="FFC3362B"/>
        <rFont val="Tahoma"/>
        <family val="2"/>
      </rPr>
      <t>+0.61</t>
    </r>
  </si>
  <si>
    <r>
      <t>21.27</t>
    </r>
    <r>
      <rPr>
        <sz val="8"/>
        <color rgb="FFC3362B"/>
        <rFont val="Tahoma"/>
        <family val="2"/>
      </rPr>
      <t>+1.27</t>
    </r>
  </si>
  <si>
    <r>
      <t>13.01</t>
    </r>
    <r>
      <rPr>
        <sz val="8"/>
        <color rgb="FF3D8C40"/>
        <rFont val="Tahoma"/>
        <family val="2"/>
      </rPr>
      <t>+1.01</t>
    </r>
  </si>
  <si>
    <r>
      <t>23.68</t>
    </r>
    <r>
      <rPr>
        <sz val="8"/>
        <color rgb="FFC3362B"/>
        <rFont val="Tahoma"/>
        <family val="2"/>
      </rPr>
      <t>+3.68</t>
    </r>
  </si>
  <si>
    <r>
      <t>21.50</t>
    </r>
    <r>
      <rPr>
        <sz val="8"/>
        <color rgb="FFC3362B"/>
        <rFont val="Tahoma"/>
        <family val="2"/>
      </rPr>
      <t>+3.50</t>
    </r>
  </si>
  <si>
    <r>
      <t>9.47</t>
    </r>
    <r>
      <rPr>
        <sz val="8"/>
        <color rgb="FFC3362B"/>
        <rFont val="Tahoma"/>
        <family val="2"/>
      </rPr>
      <t>-1.53</t>
    </r>
  </si>
  <si>
    <r>
      <t>26.46</t>
    </r>
    <r>
      <rPr>
        <sz val="8"/>
        <color rgb="FFC3362B"/>
        <rFont val="Tahoma"/>
        <family val="2"/>
      </rPr>
      <t>+6.46</t>
    </r>
  </si>
  <si>
    <r>
      <t>17.99</t>
    </r>
    <r>
      <rPr>
        <sz val="8"/>
        <color rgb="FF3D8C40"/>
        <rFont val="Tahoma"/>
        <family val="2"/>
      </rPr>
      <t>-0.01</t>
    </r>
  </si>
  <si>
    <r>
      <t>14.68</t>
    </r>
    <r>
      <rPr>
        <sz val="8"/>
        <color rgb="FF3D8C40"/>
        <rFont val="Tahoma"/>
        <family val="2"/>
      </rPr>
      <t>+0.68</t>
    </r>
  </si>
  <si>
    <r>
      <t>19.29</t>
    </r>
    <r>
      <rPr>
        <sz val="8"/>
        <color rgb="FF3D8C40"/>
        <rFont val="Tahoma"/>
        <family val="2"/>
      </rPr>
      <t>-0.71</t>
    </r>
  </si>
  <si>
    <r>
      <t>17.91</t>
    </r>
    <r>
      <rPr>
        <sz val="8"/>
        <color rgb="FFC3362B"/>
        <rFont val="Tahoma"/>
        <family val="2"/>
      </rPr>
      <t>+5.91</t>
    </r>
  </si>
  <si>
    <r>
      <t>15.11</t>
    </r>
    <r>
      <rPr>
        <sz val="8"/>
        <color rgb="FF3D8C40"/>
        <rFont val="Tahoma"/>
        <family val="2"/>
      </rPr>
      <t>+2.11</t>
    </r>
  </si>
  <si>
    <r>
      <t>19.41</t>
    </r>
    <r>
      <rPr>
        <sz val="8"/>
        <color rgb="FF3D8C40"/>
        <rFont val="Tahoma"/>
        <family val="2"/>
      </rPr>
      <t>-0.59</t>
    </r>
  </si>
  <si>
    <r>
      <t>17.11</t>
    </r>
    <r>
      <rPr>
        <sz val="8"/>
        <color rgb="FF3D8C40"/>
        <rFont val="Tahoma"/>
        <family val="2"/>
      </rPr>
      <t>-1.89</t>
    </r>
  </si>
  <si>
    <r>
      <t>11.22</t>
    </r>
    <r>
      <rPr>
        <sz val="8"/>
        <color rgb="FFC3362B"/>
        <rFont val="Tahoma"/>
        <family val="2"/>
      </rPr>
      <t>-2.78</t>
    </r>
  </si>
  <si>
    <r>
      <t>22.09</t>
    </r>
    <r>
      <rPr>
        <sz val="8"/>
        <color rgb="FFC3362B"/>
        <rFont val="Tahoma"/>
        <family val="2"/>
      </rPr>
      <t>+3.09</t>
    </r>
  </si>
  <si>
    <r>
      <t>15.87</t>
    </r>
    <r>
      <rPr>
        <sz val="8"/>
        <color rgb="FF3D8C40"/>
        <rFont val="Tahoma"/>
        <family val="2"/>
      </rPr>
      <t>-0.13</t>
    </r>
  </si>
  <si>
    <r>
      <t>16.37</t>
    </r>
    <r>
      <rPr>
        <sz val="8"/>
        <color rgb="FF3D8C40"/>
        <rFont val="Tahoma"/>
        <family val="2"/>
      </rPr>
      <t>+0.37</t>
    </r>
  </si>
  <si>
    <r>
      <t>18.50</t>
    </r>
    <r>
      <rPr>
        <sz val="8"/>
        <color rgb="FF3D8C40"/>
        <rFont val="Tahoma"/>
        <family val="2"/>
      </rPr>
      <t>-0.50</t>
    </r>
  </si>
  <si>
    <r>
      <t>19.37</t>
    </r>
    <r>
      <rPr>
        <sz val="8"/>
        <color rgb="FFC3362B"/>
        <rFont val="Tahoma"/>
        <family val="2"/>
      </rPr>
      <t>+7.37</t>
    </r>
  </si>
  <si>
    <r>
      <t>15.12</t>
    </r>
    <r>
      <rPr>
        <sz val="8"/>
        <color rgb="FF3D8C40"/>
        <rFont val="Tahoma"/>
        <family val="2"/>
      </rPr>
      <t>+1.12</t>
    </r>
  </si>
  <si>
    <r>
      <t>20.18</t>
    </r>
    <r>
      <rPr>
        <sz val="8"/>
        <color rgb="FFC3362B"/>
        <rFont val="Tahoma"/>
        <family val="2"/>
      </rPr>
      <t>+1.18</t>
    </r>
  </si>
  <si>
    <r>
      <t>21.23</t>
    </r>
    <r>
      <rPr>
        <sz val="8"/>
        <color rgb="FFC3362B"/>
        <rFont val="Tahoma"/>
        <family val="2"/>
      </rPr>
      <t>+5.23</t>
    </r>
  </si>
  <si>
    <r>
      <t>18.61</t>
    </r>
    <r>
      <rPr>
        <sz val="8"/>
        <color rgb="FF3D8C40"/>
        <rFont val="Tahoma"/>
        <family val="2"/>
      </rPr>
      <t>+2.61</t>
    </r>
  </si>
  <si>
    <r>
      <t>21.05</t>
    </r>
    <r>
      <rPr>
        <sz val="8"/>
        <color rgb="FFC3362B"/>
        <rFont val="Tahoma"/>
        <family val="2"/>
      </rPr>
      <t>+3.05</t>
    </r>
  </si>
  <si>
    <r>
      <t>13.59</t>
    </r>
    <r>
      <rPr>
        <sz val="8"/>
        <color rgb="FF3D8C40"/>
        <rFont val="Tahoma"/>
        <family val="2"/>
      </rPr>
      <t>-0.41</t>
    </r>
  </si>
  <si>
    <r>
      <t>20.93</t>
    </r>
    <r>
      <rPr>
        <sz val="8"/>
        <color rgb="FF3D8C40"/>
        <rFont val="Tahoma"/>
        <family val="2"/>
      </rPr>
      <t>+3.93</t>
    </r>
  </si>
  <si>
    <r>
      <t>14.46</t>
    </r>
    <r>
      <rPr>
        <sz val="8"/>
        <color rgb="FF3D8C40"/>
        <rFont val="Tahoma"/>
        <family val="2"/>
      </rPr>
      <t>-3.54</t>
    </r>
  </si>
  <si>
    <r>
      <t>20.26</t>
    </r>
    <r>
      <rPr>
        <sz val="8"/>
        <color rgb="FFC3362B"/>
        <rFont val="Tahoma"/>
        <family val="2"/>
      </rPr>
      <t>+3.26</t>
    </r>
  </si>
  <si>
    <r>
      <t>15.85</t>
    </r>
    <r>
      <rPr>
        <sz val="8"/>
        <color rgb="FFC3362B"/>
        <rFont val="Tahoma"/>
        <family val="2"/>
      </rPr>
      <t>-7.15</t>
    </r>
  </si>
  <si>
    <r>
      <t>21.25</t>
    </r>
    <r>
      <rPr>
        <sz val="8"/>
        <color rgb="FFC3362B"/>
        <rFont val="Tahoma"/>
        <family val="2"/>
      </rPr>
      <t>+8.25</t>
    </r>
  </si>
  <si>
    <r>
      <t>18.09</t>
    </r>
    <r>
      <rPr>
        <sz val="8"/>
        <color rgb="FFC3362B"/>
        <rFont val="Tahoma"/>
        <family val="2"/>
      </rPr>
      <t>+7.09</t>
    </r>
  </si>
  <si>
    <r>
      <t>22.64</t>
    </r>
    <r>
      <rPr>
        <sz val="8"/>
        <color rgb="FF3D8C40"/>
        <rFont val="Tahoma"/>
        <family val="2"/>
      </rPr>
      <t>+1.64</t>
    </r>
  </si>
  <si>
    <r>
      <t>22.90</t>
    </r>
    <r>
      <rPr>
        <sz val="8"/>
        <color rgb="FFC3362B"/>
        <rFont val="Tahoma"/>
        <family val="2"/>
      </rPr>
      <t>+0.90</t>
    </r>
  </si>
  <si>
    <r>
      <t>12.30</t>
    </r>
    <r>
      <rPr>
        <sz val="8"/>
        <color rgb="FF3D8C40"/>
        <rFont val="Tahoma"/>
        <family val="2"/>
      </rPr>
      <t>+5.30</t>
    </r>
  </si>
  <si>
    <r>
      <t>23.73</t>
    </r>
    <r>
      <rPr>
        <sz val="8"/>
        <color rgb="FF3D8C40"/>
        <rFont val="Tahoma"/>
        <family val="2"/>
      </rPr>
      <t>-9.27</t>
    </r>
  </si>
  <si>
    <r>
      <t>25.74</t>
    </r>
    <r>
      <rPr>
        <sz val="8"/>
        <color rgb="FFC3362B"/>
        <rFont val="Tahoma"/>
        <family val="2"/>
      </rPr>
      <t>+0.74</t>
    </r>
  </si>
  <si>
    <r>
      <t>14.84</t>
    </r>
    <r>
      <rPr>
        <sz val="8"/>
        <color rgb="FF3D8C40"/>
        <rFont val="Tahoma"/>
        <family val="2"/>
      </rPr>
      <t>+2.84</t>
    </r>
  </si>
  <si>
    <r>
      <t>26.82</t>
    </r>
    <r>
      <rPr>
        <sz val="8"/>
        <color rgb="FF3D8C40"/>
        <rFont val="Tahoma"/>
        <family val="2"/>
      </rPr>
      <t>-1.18</t>
    </r>
  </si>
  <si>
    <r>
      <t>18.54</t>
    </r>
    <r>
      <rPr>
        <sz val="8"/>
        <color rgb="FFC3362B"/>
        <rFont val="Tahoma"/>
        <family val="2"/>
      </rPr>
      <t>+1.54</t>
    </r>
  </si>
  <si>
    <r>
      <t>14.37</t>
    </r>
    <r>
      <rPr>
        <sz val="8"/>
        <color rgb="FF3D8C40"/>
        <rFont val="Tahoma"/>
        <family val="2"/>
      </rPr>
      <t>+6.37</t>
    </r>
  </si>
  <si>
    <r>
      <t>20.72</t>
    </r>
    <r>
      <rPr>
        <sz val="8"/>
        <color rgb="FF3D8C40"/>
        <rFont val="Tahoma"/>
        <family val="2"/>
      </rPr>
      <t>-6.28</t>
    </r>
  </si>
  <si>
    <r>
      <t>18.84</t>
    </r>
    <r>
      <rPr>
        <sz val="8"/>
        <color rgb="FF3D8C40"/>
        <rFont val="Tahoma"/>
        <family val="2"/>
      </rPr>
      <t>-1.16</t>
    </r>
  </si>
  <si>
    <r>
      <t>11.21</t>
    </r>
    <r>
      <rPr>
        <sz val="8"/>
        <color rgb="FFC3362B"/>
        <rFont val="Tahoma"/>
        <family val="2"/>
      </rPr>
      <t>-0.79</t>
    </r>
  </si>
  <si>
    <r>
      <t>23.02</t>
    </r>
    <r>
      <rPr>
        <sz val="8"/>
        <color rgb="FF3D8C40"/>
        <rFont val="Tahoma"/>
        <family val="2"/>
      </rPr>
      <t>-2.98</t>
    </r>
  </si>
  <si>
    <r>
      <t>19.04</t>
    </r>
    <r>
      <rPr>
        <sz val="8"/>
        <color rgb="FFC3362B"/>
        <rFont val="Tahoma"/>
        <family val="2"/>
      </rPr>
      <t>+4.04</t>
    </r>
  </si>
  <si>
    <r>
      <t>18.49</t>
    </r>
    <r>
      <rPr>
        <sz val="8"/>
        <color rgb="FF3D8C40"/>
        <rFont val="Tahoma"/>
        <family val="2"/>
      </rPr>
      <t>+4.49</t>
    </r>
  </si>
  <si>
    <r>
      <t>18.32</t>
    </r>
    <r>
      <rPr>
        <sz val="8"/>
        <color rgb="FF3D8C40"/>
        <rFont val="Tahoma"/>
        <family val="2"/>
      </rPr>
      <t>-2.68</t>
    </r>
  </si>
  <si>
    <r>
      <t>16.65</t>
    </r>
    <r>
      <rPr>
        <sz val="8"/>
        <color rgb="FFC3362B"/>
        <rFont val="Tahoma"/>
        <family val="2"/>
      </rPr>
      <t>+1.65</t>
    </r>
  </si>
  <si>
    <r>
      <t>23.90</t>
    </r>
    <r>
      <rPr>
        <sz val="8"/>
        <color rgb="FF3D8C40"/>
        <rFont val="Tahoma"/>
        <family val="2"/>
      </rPr>
      <t>+9.90</t>
    </r>
  </si>
  <si>
    <r>
      <t>16.16</t>
    </r>
    <r>
      <rPr>
        <sz val="8"/>
        <color rgb="FF3D8C40"/>
        <rFont val="Tahoma"/>
        <family val="2"/>
      </rPr>
      <t>-1.84</t>
    </r>
  </si>
  <si>
    <r>
      <t>17.31</t>
    </r>
    <r>
      <rPr>
        <sz val="8"/>
        <color rgb="FF3D8C40"/>
        <rFont val="Tahoma"/>
        <family val="2"/>
      </rPr>
      <t>-0.69</t>
    </r>
  </si>
  <si>
    <r>
      <t>14.02</t>
    </r>
    <r>
      <rPr>
        <sz val="8"/>
        <color rgb="FFC3362B"/>
        <rFont val="Tahoma"/>
        <family val="2"/>
      </rPr>
      <t>-2.98</t>
    </r>
  </si>
  <si>
    <r>
      <t>18.95</t>
    </r>
    <r>
      <rPr>
        <sz val="8"/>
        <color rgb="FFC3362B"/>
        <rFont val="Tahoma"/>
        <family val="2"/>
      </rPr>
      <t>+2.95</t>
    </r>
  </si>
  <si>
    <r>
      <t>12.69</t>
    </r>
    <r>
      <rPr>
        <sz val="8"/>
        <color rgb="FF3D8C40"/>
        <rFont val="Tahoma"/>
        <family val="2"/>
      </rPr>
      <t>-0.31</t>
    </r>
  </si>
  <si>
    <r>
      <t>18.74</t>
    </r>
    <r>
      <rPr>
        <sz val="8"/>
        <color rgb="FF3D8C40"/>
        <rFont val="Tahoma"/>
        <family val="2"/>
      </rPr>
      <t>+2.74</t>
    </r>
  </si>
  <si>
    <r>
      <t>14.31</t>
    </r>
    <r>
      <rPr>
        <sz val="8"/>
        <color rgb="FF3D8C40"/>
        <rFont val="Tahoma"/>
        <family val="2"/>
      </rPr>
      <t>-1.69</t>
    </r>
  </si>
  <si>
    <r>
      <t>9.80</t>
    </r>
    <r>
      <rPr>
        <sz val="8"/>
        <color rgb="FF3D8C40"/>
        <rFont val="Tahoma"/>
        <family val="2"/>
      </rPr>
      <t>-0.20</t>
    </r>
  </si>
  <si>
    <r>
      <t>19.71</t>
    </r>
    <r>
      <rPr>
        <sz val="8"/>
        <color rgb="FF3D8C40"/>
        <rFont val="Tahoma"/>
        <family val="2"/>
      </rPr>
      <t>+6.71</t>
    </r>
  </si>
  <si>
    <r>
      <t>10.48</t>
    </r>
    <r>
      <rPr>
        <sz val="8"/>
        <color rgb="FF3D8C40"/>
        <rFont val="Tahoma"/>
        <family val="2"/>
      </rPr>
      <t>-4.52</t>
    </r>
  </si>
  <si>
    <r>
      <t>15.18</t>
    </r>
    <r>
      <rPr>
        <sz val="8"/>
        <color rgb="FFC3362B"/>
        <rFont val="Tahoma"/>
        <family val="2"/>
      </rPr>
      <t>+2.18</t>
    </r>
  </si>
  <si>
    <r>
      <t>19.26</t>
    </r>
    <r>
      <rPr>
        <sz val="8"/>
        <color rgb="FFC3362B"/>
        <rFont val="Tahoma"/>
        <family val="2"/>
      </rPr>
      <t>-1.74</t>
    </r>
  </si>
  <si>
    <r>
      <t>12.99</t>
    </r>
    <r>
      <rPr>
        <sz val="8"/>
        <color rgb="FF3D8C40"/>
        <rFont val="Tahoma"/>
        <family val="2"/>
      </rPr>
      <t>-2.01</t>
    </r>
  </si>
  <si>
    <r>
      <t>19.72</t>
    </r>
    <r>
      <rPr>
        <sz val="8"/>
        <color rgb="FF3D8C40"/>
        <rFont val="Tahoma"/>
        <family val="2"/>
      </rPr>
      <t>+0.72</t>
    </r>
  </si>
  <si>
    <r>
      <t>13.11</t>
    </r>
    <r>
      <rPr>
        <sz val="8"/>
        <color rgb="FF3D8C40"/>
        <rFont val="Tahoma"/>
        <family val="2"/>
      </rPr>
      <t>-0.89</t>
    </r>
  </si>
  <si>
    <r>
      <t>10.13</t>
    </r>
    <r>
      <rPr>
        <sz val="8"/>
        <color rgb="FFC3362B"/>
        <rFont val="Tahoma"/>
        <family val="2"/>
      </rPr>
      <t>+1.13</t>
    </r>
  </si>
  <si>
    <r>
      <t>17.81</t>
    </r>
    <r>
      <rPr>
        <sz val="8"/>
        <color rgb="FF3D8C40"/>
        <rFont val="Tahoma"/>
        <family val="2"/>
      </rPr>
      <t>+0.81</t>
    </r>
  </si>
  <si>
    <r>
      <t>11.64</t>
    </r>
    <r>
      <rPr>
        <sz val="8"/>
        <color rgb="FFC3362B"/>
        <rFont val="Tahoma"/>
        <family val="2"/>
      </rPr>
      <t>+0.64</t>
    </r>
  </si>
  <si>
    <r>
      <t>16.36</t>
    </r>
    <r>
      <rPr>
        <sz val="8"/>
        <color rgb="FF3D8C40"/>
        <rFont val="Tahoma"/>
        <family val="2"/>
      </rPr>
      <t>-0.64</t>
    </r>
  </si>
  <si>
    <r>
      <t>21.84</t>
    </r>
    <r>
      <rPr>
        <sz val="8"/>
        <color rgb="FFC3362B"/>
        <rFont val="Tahoma"/>
        <family val="2"/>
      </rPr>
      <t>-1.16</t>
    </r>
  </si>
  <si>
    <r>
      <t>13.82</t>
    </r>
    <r>
      <rPr>
        <sz val="8"/>
        <color rgb="FFC3362B"/>
        <rFont val="Tahoma"/>
        <family val="2"/>
      </rPr>
      <t>+3.82</t>
    </r>
  </si>
  <si>
    <r>
      <t>10.87</t>
    </r>
    <r>
      <rPr>
        <sz val="8"/>
        <color rgb="FF3D8C40"/>
        <rFont val="Tahoma"/>
        <family val="2"/>
      </rPr>
      <t>-0.13</t>
    </r>
  </si>
  <si>
    <r>
      <t>15.68</t>
    </r>
    <r>
      <rPr>
        <sz val="8"/>
        <color rgb="FFC3362B"/>
        <rFont val="Tahoma"/>
        <family val="2"/>
      </rPr>
      <t>-2.32</t>
    </r>
  </si>
  <si>
    <r>
      <t>12.61</t>
    </r>
    <r>
      <rPr>
        <sz val="8"/>
        <color rgb="FFC3362B"/>
        <rFont val="Tahoma"/>
        <family val="2"/>
      </rPr>
      <t>+2.61</t>
    </r>
  </si>
  <si>
    <r>
      <t>11.78</t>
    </r>
    <r>
      <rPr>
        <sz val="8"/>
        <color rgb="FF3D8C40"/>
        <rFont val="Tahoma"/>
        <family val="2"/>
      </rPr>
      <t>-1.22</t>
    </r>
  </si>
  <si>
    <r>
      <t>26.81</t>
    </r>
    <r>
      <rPr>
        <sz val="8"/>
        <color rgb="FF3D8C40"/>
        <rFont val="Tahoma"/>
        <family val="2"/>
      </rPr>
      <t>+0.81</t>
    </r>
  </si>
  <si>
    <r>
      <t>7.85</t>
    </r>
    <r>
      <rPr>
        <sz val="8"/>
        <color rgb="FF3D8C40"/>
        <rFont val="Tahoma"/>
        <family val="2"/>
      </rPr>
      <t>-2.15</t>
    </r>
  </si>
  <si>
    <r>
      <t>11.57</t>
    </r>
    <r>
      <rPr>
        <sz val="8"/>
        <color rgb="FFC3362B"/>
        <rFont val="Tahoma"/>
        <family val="2"/>
      </rPr>
      <t>+4.57</t>
    </r>
  </si>
  <si>
    <r>
      <t>25.43</t>
    </r>
    <r>
      <rPr>
        <sz val="8"/>
        <color rgb="FF3D8C40"/>
        <rFont val="Tahoma"/>
        <family val="2"/>
      </rPr>
      <t>+4.43</t>
    </r>
  </si>
  <si>
    <r>
      <t>9.05</t>
    </r>
    <r>
      <rPr>
        <sz val="8"/>
        <color rgb="FF3D8C40"/>
        <rFont val="Tahoma"/>
        <family val="2"/>
      </rPr>
      <t>-0.95</t>
    </r>
  </si>
  <si>
    <r>
      <t>8.24</t>
    </r>
    <r>
      <rPr>
        <sz val="8"/>
        <color rgb="FFC3362B"/>
        <rFont val="Tahoma"/>
        <family val="2"/>
      </rPr>
      <t>+0.24</t>
    </r>
  </si>
  <si>
    <r>
      <t>31.38</t>
    </r>
    <r>
      <rPr>
        <sz val="8"/>
        <color rgb="FF3D8C40"/>
        <rFont val="Tahoma"/>
        <family val="2"/>
      </rPr>
      <t>+6.38</t>
    </r>
  </si>
  <si>
    <r>
      <t>4.46</t>
    </r>
    <r>
      <rPr>
        <sz val="8"/>
        <color rgb="FF3D8C40"/>
        <rFont val="Tahoma"/>
        <family val="2"/>
      </rPr>
      <t>-3.54</t>
    </r>
  </si>
  <si>
    <r>
      <t>15.18</t>
    </r>
    <r>
      <rPr>
        <sz val="8"/>
        <color rgb="FFC3362B"/>
        <rFont val="Tahoma"/>
        <family val="2"/>
      </rPr>
      <t>+7.18</t>
    </r>
  </si>
  <si>
    <r>
      <t>24.74</t>
    </r>
    <r>
      <rPr>
        <sz val="8"/>
        <color rgb="FF3D8C40"/>
        <rFont val="Tahoma"/>
        <family val="2"/>
      </rPr>
      <t>+5.74</t>
    </r>
  </si>
  <si>
    <r>
      <t>12.21</t>
    </r>
    <r>
      <rPr>
        <sz val="8"/>
        <color rgb="FFC3362B"/>
        <rFont val="Tahoma"/>
        <family val="2"/>
      </rPr>
      <t>+6.21</t>
    </r>
  </si>
  <si>
    <r>
      <t>6.49</t>
    </r>
    <r>
      <rPr>
        <sz val="8"/>
        <color rgb="FF3D8C40"/>
        <rFont val="Tahoma"/>
        <family val="2"/>
      </rPr>
      <t>-1.51</t>
    </r>
  </si>
  <si>
    <r>
      <t>35.57</t>
    </r>
    <r>
      <rPr>
        <sz val="8"/>
        <color rgb="FF3D8C40"/>
        <rFont val="Tahoma"/>
        <family val="2"/>
      </rPr>
      <t>+5.57</t>
    </r>
  </si>
  <si>
    <r>
      <t>4.91</t>
    </r>
    <r>
      <rPr>
        <sz val="8"/>
        <color rgb="FF3D8C40"/>
        <rFont val="Tahoma"/>
        <family val="2"/>
      </rPr>
      <t>-1.09</t>
    </r>
  </si>
  <si>
    <r>
      <t>13.14</t>
    </r>
    <r>
      <rPr>
        <sz val="8"/>
        <color rgb="FFC3362B"/>
        <rFont val="Tahoma"/>
        <family val="2"/>
      </rPr>
      <t>+4.14</t>
    </r>
  </si>
  <si>
    <r>
      <t>26.98</t>
    </r>
    <r>
      <rPr>
        <sz val="8"/>
        <color rgb="FFC3362B"/>
        <rFont val="Tahoma"/>
        <family val="2"/>
      </rPr>
      <t>-0.02</t>
    </r>
  </si>
  <si>
    <r>
      <t>9.06</t>
    </r>
    <r>
      <rPr>
        <sz val="8"/>
        <color rgb="FFC3362B"/>
        <rFont val="Tahoma"/>
        <family val="2"/>
      </rPr>
      <t>+6.06</t>
    </r>
  </si>
  <si>
    <r>
      <t>32.25</t>
    </r>
    <r>
      <rPr>
        <sz val="8"/>
        <color rgb="FFC3362B"/>
        <rFont val="Tahoma"/>
        <family val="2"/>
      </rPr>
      <t>+0.25</t>
    </r>
  </si>
  <si>
    <r>
      <t>10.29</t>
    </r>
    <r>
      <rPr>
        <sz val="8"/>
        <color rgb="FF3D8C40"/>
        <rFont val="Tahoma"/>
        <family val="2"/>
      </rPr>
      <t>+1.29</t>
    </r>
  </si>
  <si>
    <r>
      <t>30.71</t>
    </r>
    <r>
      <rPr>
        <sz val="8"/>
        <color rgb="FF3D8C40"/>
        <rFont val="Tahoma"/>
        <family val="2"/>
      </rPr>
      <t>-0.29</t>
    </r>
  </si>
  <si>
    <r>
      <t>26.64</t>
    </r>
    <r>
      <rPr>
        <sz val="8"/>
        <color rgb="FFC3362B"/>
        <rFont val="Tahoma"/>
        <family val="2"/>
      </rPr>
      <t>+0.64</t>
    </r>
  </si>
  <si>
    <r>
      <t>14.79</t>
    </r>
    <r>
      <rPr>
        <sz val="8"/>
        <color rgb="FF3D8C40"/>
        <rFont val="Tahoma"/>
        <family val="2"/>
      </rPr>
      <t>+3.79</t>
    </r>
  </si>
  <si>
    <r>
      <t>26.05</t>
    </r>
    <r>
      <rPr>
        <sz val="8"/>
        <color rgb="FF3D8C40"/>
        <rFont val="Tahoma"/>
        <family val="2"/>
      </rPr>
      <t>-0.95</t>
    </r>
  </si>
  <si>
    <r>
      <t>25.01</t>
    </r>
    <r>
      <rPr>
        <sz val="8"/>
        <color rgb="FFC3362B"/>
        <rFont val="Tahoma"/>
        <family val="2"/>
      </rPr>
      <t>+6.01</t>
    </r>
  </si>
  <si>
    <r>
      <t>11.53</t>
    </r>
    <r>
      <rPr>
        <sz val="8"/>
        <color rgb="FF3D8C40"/>
        <rFont val="Tahoma"/>
        <family val="2"/>
      </rPr>
      <t>+1.53</t>
    </r>
  </si>
  <si>
    <r>
      <t>26.20</t>
    </r>
    <r>
      <rPr>
        <sz val="8"/>
        <color rgb="FFC3362B"/>
        <rFont val="Tahoma"/>
        <family val="2"/>
      </rPr>
      <t>+0.20</t>
    </r>
  </si>
  <si>
    <r>
      <t>23.26</t>
    </r>
    <r>
      <rPr>
        <sz val="8"/>
        <color rgb="FF3D8C40"/>
        <rFont val="Tahoma"/>
        <family val="2"/>
      </rPr>
      <t>-1.74</t>
    </r>
  </si>
  <si>
    <r>
      <t>14.87</t>
    </r>
    <r>
      <rPr>
        <sz val="8"/>
        <color rgb="FFC3362B"/>
        <rFont val="Tahoma"/>
        <family val="2"/>
      </rPr>
      <t>-4.13</t>
    </r>
  </si>
  <si>
    <r>
      <t>24.45</t>
    </r>
    <r>
      <rPr>
        <sz val="8"/>
        <color rgb="FFC3362B"/>
        <rFont val="Tahoma"/>
        <family val="2"/>
      </rPr>
      <t>+0.45</t>
    </r>
  </si>
  <si>
    <r>
      <t>16.10</t>
    </r>
    <r>
      <rPr>
        <sz val="8"/>
        <color rgb="FFC3362B"/>
        <rFont val="Tahoma"/>
        <family val="2"/>
      </rPr>
      <t>+3.10</t>
    </r>
  </si>
  <si>
    <r>
      <t>11.60</t>
    </r>
    <r>
      <rPr>
        <sz val="8"/>
        <color rgb="FF3D8C40"/>
        <rFont val="Tahoma"/>
        <family val="2"/>
      </rPr>
      <t>+1.60</t>
    </r>
  </si>
  <si>
    <r>
      <t>22.79</t>
    </r>
    <r>
      <rPr>
        <sz val="8"/>
        <color rgb="FFC3362B"/>
        <rFont val="Tahoma"/>
        <family val="2"/>
      </rPr>
      <t>+0.79</t>
    </r>
  </si>
  <si>
    <r>
      <t>23.98</t>
    </r>
    <r>
      <rPr>
        <sz val="8"/>
        <color rgb="FFC3362B"/>
        <rFont val="Tahoma"/>
        <family val="2"/>
      </rPr>
      <t>+2.98</t>
    </r>
  </si>
  <si>
    <r>
      <t>13.65</t>
    </r>
    <r>
      <rPr>
        <sz val="8"/>
        <color rgb="FF3D8C40"/>
        <rFont val="Tahoma"/>
        <family val="2"/>
      </rPr>
      <t>+0.65</t>
    </r>
  </si>
  <si>
    <r>
      <t>26.39</t>
    </r>
    <r>
      <rPr>
        <sz val="8"/>
        <color rgb="FFC3362B"/>
        <rFont val="Tahoma"/>
        <family val="2"/>
      </rPr>
      <t>+5.39</t>
    </r>
  </si>
  <si>
    <r>
      <t>22.26</t>
    </r>
    <r>
      <rPr>
        <sz val="8"/>
        <color rgb="FFC3362B"/>
        <rFont val="Tahoma"/>
        <family val="2"/>
      </rPr>
      <t>+4.26</t>
    </r>
  </si>
  <si>
    <r>
      <t>10.20</t>
    </r>
    <r>
      <rPr>
        <sz val="8"/>
        <color rgb="FFC3362B"/>
        <rFont val="Tahoma"/>
        <family val="2"/>
      </rPr>
      <t>-0.80</t>
    </r>
  </si>
  <si>
    <r>
      <t>27.79</t>
    </r>
    <r>
      <rPr>
        <sz val="8"/>
        <color rgb="FFC3362B"/>
        <rFont val="Tahoma"/>
        <family val="2"/>
      </rPr>
      <t>+6.79</t>
    </r>
  </si>
  <si>
    <r>
      <t>19.25</t>
    </r>
    <r>
      <rPr>
        <sz val="8"/>
        <color rgb="FF3D8C40"/>
        <rFont val="Tahoma"/>
        <family val="2"/>
      </rPr>
      <t>-1.75</t>
    </r>
  </si>
  <si>
    <r>
      <t>12.46</t>
    </r>
    <r>
      <rPr>
        <sz val="8"/>
        <color rgb="FFC3362B"/>
        <rFont val="Tahoma"/>
        <family val="2"/>
      </rPr>
      <t>-3.54</t>
    </r>
  </si>
  <si>
    <r>
      <t>24.12</t>
    </r>
    <r>
      <rPr>
        <sz val="8"/>
        <color rgb="FFC3362B"/>
        <rFont val="Tahoma"/>
        <family val="2"/>
      </rPr>
      <t>+4.12</t>
    </r>
  </si>
  <si>
    <r>
      <t>14.29</t>
    </r>
    <r>
      <rPr>
        <sz val="8"/>
        <color rgb="FFC3362B"/>
        <rFont val="Tahoma"/>
        <family val="2"/>
      </rPr>
      <t>+0.29</t>
    </r>
  </si>
  <si>
    <r>
      <t>22.66</t>
    </r>
    <r>
      <rPr>
        <sz val="8"/>
        <color rgb="FF3D8C40"/>
        <rFont val="Tahoma"/>
        <family val="2"/>
      </rPr>
      <t>+3.66</t>
    </r>
  </si>
  <si>
    <r>
      <t>15.04</t>
    </r>
    <r>
      <rPr>
        <sz val="8"/>
        <color rgb="FF3D8C40"/>
        <rFont val="Tahoma"/>
        <family val="2"/>
      </rPr>
      <t>-2.96</t>
    </r>
  </si>
  <si>
    <r>
      <t>18.60</t>
    </r>
    <r>
      <rPr>
        <sz val="8"/>
        <color rgb="FFC3362B"/>
        <rFont val="Tahoma"/>
        <family val="2"/>
      </rPr>
      <t>+7.60</t>
    </r>
  </si>
  <si>
    <r>
      <t>24.26</t>
    </r>
    <r>
      <rPr>
        <sz val="8"/>
        <color rgb="FFC3362B"/>
        <rFont val="Tahoma"/>
        <family val="2"/>
      </rPr>
      <t>-0.74</t>
    </r>
  </si>
  <si>
    <r>
      <t>16.54</t>
    </r>
    <r>
      <rPr>
        <sz val="8"/>
        <color rgb="FFC3362B"/>
        <rFont val="Tahoma"/>
        <family val="2"/>
      </rPr>
      <t>+9.54</t>
    </r>
  </si>
  <si>
    <r>
      <t>24.52</t>
    </r>
    <r>
      <rPr>
        <sz val="8"/>
        <color rgb="FF3D8C40"/>
        <rFont val="Tahoma"/>
        <family val="2"/>
      </rPr>
      <t>-1.48</t>
    </r>
  </si>
  <si>
    <r>
      <t>12.81</t>
    </r>
    <r>
      <rPr>
        <sz val="8"/>
        <color rgb="FF3D8C40"/>
        <rFont val="Tahoma"/>
        <family val="2"/>
      </rPr>
      <t>+5.81</t>
    </r>
  </si>
  <si>
    <r>
      <t>26.04</t>
    </r>
    <r>
      <rPr>
        <sz val="8"/>
        <color rgb="FF3D8C40"/>
        <rFont val="Tahoma"/>
        <family val="2"/>
      </rPr>
      <t>-9.96</t>
    </r>
  </si>
  <si>
    <r>
      <t>19.75</t>
    </r>
    <r>
      <rPr>
        <sz val="8"/>
        <color rgb="FF3D8C40"/>
        <rFont val="Tahoma"/>
        <family val="2"/>
      </rPr>
      <t>-0.25</t>
    </r>
  </si>
  <si>
    <r>
      <t>14.02</t>
    </r>
    <r>
      <rPr>
        <sz val="8"/>
        <color rgb="FF3D8C40"/>
        <rFont val="Tahoma"/>
        <family val="2"/>
      </rPr>
      <t>+0.02</t>
    </r>
  </si>
  <si>
    <r>
      <t>23.33</t>
    </r>
    <r>
      <rPr>
        <sz val="8"/>
        <color rgb="FF3D8C40"/>
        <rFont val="Tahoma"/>
        <family val="2"/>
      </rPr>
      <t>-2.67</t>
    </r>
  </si>
  <si>
    <r>
      <t>19.41</t>
    </r>
    <r>
      <rPr>
        <sz val="8"/>
        <color rgb="FFC3362B"/>
        <rFont val="Tahoma"/>
        <family val="2"/>
      </rPr>
      <t>+4.41</t>
    </r>
  </si>
  <si>
    <r>
      <t>20.19</t>
    </r>
    <r>
      <rPr>
        <sz val="8"/>
        <color rgb="FF3D8C40"/>
        <rFont val="Tahoma"/>
        <family val="2"/>
      </rPr>
      <t>+5.19</t>
    </r>
  </si>
  <si>
    <r>
      <t>18.67</t>
    </r>
    <r>
      <rPr>
        <sz val="8"/>
        <color rgb="FF3D8C40"/>
        <rFont val="Tahoma"/>
        <family val="2"/>
      </rPr>
      <t>-2.33</t>
    </r>
  </si>
  <si>
    <r>
      <t>13.33</t>
    </r>
    <r>
      <rPr>
        <sz val="8"/>
        <color rgb="FF3D8C40"/>
        <rFont val="Tahoma"/>
        <family val="2"/>
      </rPr>
      <t>-0.67</t>
    </r>
  </si>
  <si>
    <r>
      <t>21.45</t>
    </r>
    <r>
      <rPr>
        <sz val="8"/>
        <color rgb="FF3D8C40"/>
        <rFont val="Tahoma"/>
        <family val="2"/>
      </rPr>
      <t>+4.45</t>
    </r>
  </si>
  <si>
    <r>
      <t>14.49</t>
    </r>
    <r>
      <rPr>
        <sz val="8"/>
        <color rgb="FF3D8C40"/>
        <rFont val="Tahoma"/>
        <family val="2"/>
      </rPr>
      <t>-2.51</t>
    </r>
  </si>
  <si>
    <r>
      <t>10.31</t>
    </r>
    <r>
      <rPr>
        <sz val="8"/>
        <color rgb="FFC3362B"/>
        <rFont val="Tahoma"/>
        <family val="2"/>
      </rPr>
      <t>+0.31</t>
    </r>
  </si>
  <si>
    <r>
      <t>20.15</t>
    </r>
    <r>
      <rPr>
        <sz val="8"/>
        <color rgb="FF3D8C40"/>
        <rFont val="Tahoma"/>
        <family val="2"/>
      </rPr>
      <t>+7.15</t>
    </r>
  </si>
  <si>
    <r>
      <t>11.81</t>
    </r>
    <r>
      <rPr>
        <sz val="8"/>
        <color rgb="FF3D8C40"/>
        <rFont val="Tahoma"/>
        <family val="2"/>
      </rPr>
      <t>-4.19</t>
    </r>
  </si>
  <si>
    <r>
      <t>13.94</t>
    </r>
    <r>
      <rPr>
        <sz val="8"/>
        <color rgb="FF3D8C40"/>
        <rFont val="Tahoma"/>
        <family val="2"/>
      </rPr>
      <t>-2.06</t>
    </r>
  </si>
  <si>
    <r>
      <t>21.17</t>
    </r>
    <r>
      <rPr>
        <sz val="8"/>
        <color rgb="FF3D8C40"/>
        <rFont val="Tahoma"/>
        <family val="2"/>
      </rPr>
      <t>+0.17</t>
    </r>
  </si>
  <si>
    <r>
      <t>13.96</t>
    </r>
    <r>
      <rPr>
        <sz val="8"/>
        <color rgb="FF3D8C40"/>
        <rFont val="Tahoma"/>
        <family val="2"/>
      </rPr>
      <t>-0.04</t>
    </r>
  </si>
  <si>
    <r>
      <t>13.50</t>
    </r>
    <r>
      <rPr>
        <sz val="8"/>
        <color rgb="FF3D8C40"/>
        <rFont val="Tahoma"/>
        <family val="2"/>
      </rPr>
      <t>-1.50</t>
    </r>
  </si>
  <si>
    <r>
      <t>27.50</t>
    </r>
    <r>
      <rPr>
        <sz val="8"/>
        <color rgb="FF3D8C40"/>
        <rFont val="Tahoma"/>
        <family val="2"/>
      </rPr>
      <t>+1.50</t>
    </r>
  </si>
  <si>
    <r>
      <t>10.04</t>
    </r>
    <r>
      <rPr>
        <sz val="8"/>
        <color rgb="FF3D8C40"/>
        <rFont val="Tahoma"/>
        <family val="2"/>
      </rPr>
      <t>-2.96</t>
    </r>
  </si>
  <si>
    <r>
      <t>11.59</t>
    </r>
    <r>
      <rPr>
        <sz val="8"/>
        <color rgb="FFC3362B"/>
        <rFont val="Tahoma"/>
        <family val="2"/>
      </rPr>
      <t>+0.59</t>
    </r>
  </si>
  <si>
    <r>
      <t>16.43</t>
    </r>
    <r>
      <rPr>
        <sz val="8"/>
        <color rgb="FFC3362B"/>
        <rFont val="Tahoma"/>
        <family val="2"/>
      </rPr>
      <t>-1.57</t>
    </r>
  </si>
  <si>
    <r>
      <t>13.91</t>
    </r>
    <r>
      <rPr>
        <sz val="8"/>
        <color rgb="FFC3362B"/>
        <rFont val="Tahoma"/>
        <family val="2"/>
      </rPr>
      <t>+2.91</t>
    </r>
  </si>
  <si>
    <r>
      <t>8.96</t>
    </r>
    <r>
      <rPr>
        <sz val="8"/>
        <color rgb="FFC3362B"/>
        <rFont val="Tahoma"/>
        <family val="2"/>
      </rPr>
      <t>+0.96</t>
    </r>
  </si>
  <si>
    <r>
      <t>36.21</t>
    </r>
    <r>
      <rPr>
        <sz val="8"/>
        <color rgb="FF3D8C40"/>
        <rFont val="Tahoma"/>
        <family val="2"/>
      </rPr>
      <t>+5.21</t>
    </r>
  </si>
  <si>
    <r>
      <t>4.49</t>
    </r>
    <r>
      <rPr>
        <sz val="8"/>
        <color rgb="FF3D8C40"/>
        <rFont val="Tahoma"/>
        <family val="2"/>
      </rPr>
      <t>-3.51</t>
    </r>
  </si>
  <si>
    <r>
      <t>14.38</t>
    </r>
    <r>
      <rPr>
        <sz val="8"/>
        <color rgb="FFC3362B"/>
        <rFont val="Tahoma"/>
        <family val="2"/>
      </rPr>
      <t>+3.38</t>
    </r>
  </si>
  <si>
    <r>
      <t>29.12</t>
    </r>
    <r>
      <rPr>
        <sz val="8"/>
        <color rgb="FF3D8C40"/>
        <rFont val="Tahoma"/>
        <family val="2"/>
      </rPr>
      <t>+0.12</t>
    </r>
  </si>
  <si>
    <r>
      <t>9.81</t>
    </r>
    <r>
      <rPr>
        <sz val="8"/>
        <color rgb="FFC3362B"/>
        <rFont val="Tahoma"/>
        <family val="2"/>
      </rPr>
      <t>+5.81</t>
    </r>
  </si>
  <si>
    <r>
      <t>25.56</t>
    </r>
    <r>
      <rPr>
        <sz val="8"/>
        <color rgb="FF3D8C40"/>
        <rFont val="Tahoma"/>
        <family val="2"/>
      </rPr>
      <t>-0.44</t>
    </r>
  </si>
  <si>
    <r>
      <t>13.43</t>
    </r>
    <r>
      <rPr>
        <sz val="8"/>
        <color rgb="FF3D8C40"/>
        <rFont val="Tahoma"/>
        <family val="2"/>
      </rPr>
      <t>+6.43</t>
    </r>
  </si>
  <si>
    <r>
      <t>27.73</t>
    </r>
    <r>
      <rPr>
        <sz val="8"/>
        <color rgb="FF3D8C40"/>
        <rFont val="Tahoma"/>
        <family val="2"/>
      </rPr>
      <t>-9.27</t>
    </r>
  </si>
  <si>
    <r>
      <t>30.23</t>
    </r>
    <r>
      <rPr>
        <sz val="8"/>
        <color rgb="FFC3362B"/>
        <rFont val="Tahoma"/>
        <family val="2"/>
      </rPr>
      <t>+3.23</t>
    </r>
  </si>
  <si>
    <r>
      <t>15.42</t>
    </r>
    <r>
      <rPr>
        <sz val="8"/>
        <color rgb="FF3D8C40"/>
        <rFont val="Tahoma"/>
        <family val="2"/>
      </rPr>
      <t>+3.42</t>
    </r>
  </si>
  <si>
    <r>
      <t>29.76</t>
    </r>
    <r>
      <rPr>
        <sz val="8"/>
        <color rgb="FF3D8C40"/>
        <rFont val="Tahoma"/>
        <family val="2"/>
      </rPr>
      <t>-1.24</t>
    </r>
  </si>
  <si>
    <r>
      <t>20.91</t>
    </r>
    <r>
      <rPr>
        <sz val="8"/>
        <color rgb="FFC3362B"/>
        <rFont val="Tahoma"/>
        <family val="2"/>
      </rPr>
      <t>+1.91</t>
    </r>
  </si>
  <si>
    <r>
      <t>14.94</t>
    </r>
    <r>
      <rPr>
        <sz val="8"/>
        <color rgb="FF3D8C40"/>
        <rFont val="Tahoma"/>
        <family val="2"/>
      </rPr>
      <t>+5.94</t>
    </r>
  </si>
  <si>
    <r>
      <t>23.31</t>
    </r>
    <r>
      <rPr>
        <sz val="8"/>
        <color rgb="FF3D8C40"/>
        <rFont val="Tahoma"/>
        <family val="2"/>
      </rPr>
      <t>-6.69</t>
    </r>
  </si>
  <si>
    <r>
      <t>21.46</t>
    </r>
    <r>
      <rPr>
        <sz val="8"/>
        <color rgb="FFC3362B"/>
        <rFont val="Tahoma"/>
        <family val="2"/>
      </rPr>
      <t>+1.46</t>
    </r>
  </si>
  <si>
    <r>
      <t>15.02</t>
    </r>
    <r>
      <rPr>
        <sz val="8"/>
        <color rgb="FFC3362B"/>
        <rFont val="Tahoma"/>
        <family val="2"/>
      </rPr>
      <t>-0.98</t>
    </r>
  </si>
  <si>
    <r>
      <t>25.31</t>
    </r>
    <r>
      <rPr>
        <sz val="8"/>
        <color rgb="FF3D8C40"/>
        <rFont val="Tahoma"/>
        <family val="2"/>
      </rPr>
      <t>-0.69</t>
    </r>
  </si>
  <si>
    <r>
      <t>17.90</t>
    </r>
    <r>
      <rPr>
        <sz val="8"/>
        <color rgb="FF3D8C40"/>
        <rFont val="Tahoma"/>
        <family val="2"/>
      </rPr>
      <t>-0.10</t>
    </r>
  </si>
  <si>
    <r>
      <t>26.13</t>
    </r>
    <r>
      <rPr>
        <sz val="8"/>
        <color rgb="FF3D8C40"/>
        <rFont val="Tahoma"/>
        <family val="2"/>
      </rPr>
      <t>+10.13</t>
    </r>
  </si>
  <si>
    <r>
      <t>16.89</t>
    </r>
    <r>
      <rPr>
        <sz val="8"/>
        <color rgb="FF3D8C40"/>
        <rFont val="Tahoma"/>
        <family val="2"/>
      </rPr>
      <t>-4.11</t>
    </r>
  </si>
  <si>
    <r>
      <t>20.05</t>
    </r>
    <r>
      <rPr>
        <sz val="8"/>
        <color rgb="FFC3362B"/>
        <rFont val="Tahoma"/>
        <family val="2"/>
      </rPr>
      <t>+0.05</t>
    </r>
  </si>
  <si>
    <r>
      <t>15.19</t>
    </r>
    <r>
      <rPr>
        <sz val="8"/>
        <color rgb="FFC3362B"/>
        <rFont val="Tahoma"/>
        <family val="2"/>
      </rPr>
      <t>-2.81</t>
    </r>
  </si>
  <si>
    <r>
      <t>21.51</t>
    </r>
    <r>
      <rPr>
        <sz val="8"/>
        <color rgb="FFC3362B"/>
        <rFont val="Tahoma"/>
        <family val="2"/>
      </rPr>
      <t>+2.51</t>
    </r>
  </si>
  <si>
    <r>
      <t>10.68</t>
    </r>
    <r>
      <rPr>
        <sz val="8"/>
        <color rgb="FF3D8C40"/>
        <rFont val="Tahoma"/>
        <family val="2"/>
      </rPr>
      <t>-0.32</t>
    </r>
  </si>
  <si>
    <r>
      <t>21.23</t>
    </r>
    <r>
      <rPr>
        <sz val="8"/>
        <color rgb="FF3D8C40"/>
        <rFont val="Tahoma"/>
        <family val="2"/>
      </rPr>
      <t>+6.23</t>
    </r>
  </si>
  <si>
    <r>
      <t>12.48</t>
    </r>
    <r>
      <rPr>
        <sz val="8"/>
        <color rgb="FF3D8C40"/>
        <rFont val="Tahoma"/>
        <family val="2"/>
      </rPr>
      <t>-3.52</t>
    </r>
  </si>
  <si>
    <r>
      <t>15.79</t>
    </r>
    <r>
      <rPr>
        <sz val="8"/>
        <color rgb="FFC3362B"/>
        <rFont val="Tahoma"/>
        <family val="2"/>
      </rPr>
      <t>+0.79</t>
    </r>
  </si>
  <si>
    <r>
      <t>19.74</t>
    </r>
    <r>
      <rPr>
        <sz val="8"/>
        <color rgb="FFC3362B"/>
        <rFont val="Tahoma"/>
        <family val="2"/>
      </rPr>
      <t>-3.26</t>
    </r>
  </si>
  <si>
    <r>
      <t>16.43</t>
    </r>
    <r>
      <rPr>
        <sz val="8"/>
        <color rgb="FFC3362B"/>
        <rFont val="Tahoma"/>
        <family val="2"/>
      </rPr>
      <t>+0.43</t>
    </r>
  </si>
  <si>
    <r>
      <t>14.97</t>
    </r>
    <r>
      <rPr>
        <sz val="8"/>
        <color rgb="FF3D8C40"/>
        <rFont val="Tahoma"/>
        <family val="2"/>
      </rPr>
      <t>-2.03</t>
    </r>
  </si>
  <si>
    <r>
      <t>28.03</t>
    </r>
    <r>
      <rPr>
        <sz val="8"/>
        <color rgb="FF3D8C40"/>
        <rFont val="Tahoma"/>
        <family val="2"/>
      </rPr>
      <t>+2.03</t>
    </r>
  </si>
  <si>
    <r>
      <t>12.32</t>
    </r>
    <r>
      <rPr>
        <sz val="8"/>
        <color rgb="FF3D8C40"/>
        <rFont val="Tahoma"/>
        <family val="2"/>
      </rPr>
      <t>-3.68</t>
    </r>
  </si>
  <si>
    <r>
      <t>13.29</t>
    </r>
    <r>
      <rPr>
        <sz val="8"/>
        <color rgb="FFC3362B"/>
        <rFont val="Tahoma"/>
        <family val="2"/>
      </rPr>
      <t>+0.29</t>
    </r>
  </si>
  <si>
    <r>
      <t>19.22</t>
    </r>
    <r>
      <rPr>
        <sz val="8"/>
        <color rgb="FFC3362B"/>
        <rFont val="Tahoma"/>
        <family val="2"/>
      </rPr>
      <t>-0.78</t>
    </r>
  </si>
  <si>
    <r>
      <t>15.84</t>
    </r>
    <r>
      <rPr>
        <sz val="8"/>
        <color rgb="FFC3362B"/>
        <rFont val="Tahoma"/>
        <family val="2"/>
      </rPr>
      <t>+0.84</t>
    </r>
  </si>
  <si>
    <r>
      <t>14.56</t>
    </r>
    <r>
      <rPr>
        <sz val="8"/>
        <color rgb="FF3D8C40"/>
        <rFont val="Tahoma"/>
        <family val="2"/>
      </rPr>
      <t>-2.44</t>
    </r>
  </si>
  <si>
    <r>
      <t>23.13</t>
    </r>
    <r>
      <rPr>
        <sz val="8"/>
        <color rgb="FFC3362B"/>
        <rFont val="Tahoma"/>
        <family val="2"/>
      </rPr>
      <t>-0.87</t>
    </r>
  </si>
  <si>
    <r>
      <t>14.35</t>
    </r>
    <r>
      <rPr>
        <sz val="8"/>
        <color rgb="FFC3362B"/>
        <rFont val="Tahoma"/>
        <family val="2"/>
      </rPr>
      <t>+0.35</t>
    </r>
  </si>
  <si>
    <r>
      <t>14.43</t>
    </r>
    <r>
      <rPr>
        <sz val="8"/>
        <color rgb="FFC3362B"/>
        <rFont val="Tahoma"/>
        <family val="2"/>
      </rPr>
      <t>+5.43</t>
    </r>
  </si>
  <si>
    <r>
      <t>27.02</t>
    </r>
    <r>
      <rPr>
        <sz val="8"/>
        <color rgb="FF3D8C40"/>
        <rFont val="Tahoma"/>
        <family val="2"/>
      </rPr>
      <t>+6.02</t>
    </r>
  </si>
  <si>
    <r>
      <t>11.35</t>
    </r>
    <r>
      <rPr>
        <sz val="8"/>
        <color rgb="FF3D8C40"/>
        <rFont val="Tahoma"/>
        <family val="2"/>
      </rPr>
      <t>-1.65</t>
    </r>
  </si>
  <si>
    <r>
      <t>16.85</t>
    </r>
    <r>
      <rPr>
        <sz val="8"/>
        <color rgb="FF3D8C40"/>
        <rFont val="Tahoma"/>
        <family val="2"/>
      </rPr>
      <t>-0.15</t>
    </r>
  </si>
  <si>
    <r>
      <t>22.89</t>
    </r>
    <r>
      <rPr>
        <sz val="8"/>
        <color rgb="FFC3362B"/>
        <rFont val="Tahoma"/>
        <family val="2"/>
      </rPr>
      <t>-0.11</t>
    </r>
  </si>
  <si>
    <r>
      <t>14.66</t>
    </r>
    <r>
      <rPr>
        <sz val="8"/>
        <color rgb="FFC3362B"/>
        <rFont val="Tahoma"/>
        <family val="2"/>
      </rPr>
      <t>+3.66</t>
    </r>
  </si>
  <si>
    <r>
      <t>11.84</t>
    </r>
    <r>
      <rPr>
        <sz val="8"/>
        <color rgb="FFC3362B"/>
        <rFont val="Tahoma"/>
        <family val="2"/>
      </rPr>
      <t>+0.84</t>
    </r>
  </si>
  <si>
    <r>
      <t>18.55</t>
    </r>
    <r>
      <rPr>
        <sz val="8"/>
        <color rgb="FFC3362B"/>
        <rFont val="Tahoma"/>
        <family val="2"/>
      </rPr>
      <t>-1.45</t>
    </r>
  </si>
  <si>
    <r>
      <t>14.03</t>
    </r>
    <r>
      <rPr>
        <sz val="8"/>
        <color rgb="FFC3362B"/>
        <rFont val="Tahoma"/>
        <family val="2"/>
      </rPr>
      <t>+3.03</t>
    </r>
  </si>
  <si>
    <r>
      <t>11.37</t>
    </r>
    <r>
      <rPr>
        <sz val="8"/>
        <color rgb="FFC3362B"/>
        <rFont val="Tahoma"/>
        <family val="2"/>
      </rPr>
      <t>+1.37</t>
    </r>
  </si>
  <si>
    <r>
      <t>38.20</t>
    </r>
    <r>
      <rPr>
        <sz val="8"/>
        <color rgb="FF3D8C40"/>
        <rFont val="Tahoma"/>
        <family val="2"/>
      </rPr>
      <t>+6.20</t>
    </r>
  </si>
  <si>
    <r>
      <t>6.17</t>
    </r>
    <r>
      <rPr>
        <sz val="8"/>
        <color rgb="FF3D8C40"/>
        <rFont val="Tahoma"/>
        <family val="2"/>
      </rPr>
      <t>-4.83</t>
    </r>
  </si>
  <si>
    <r>
      <t>16.27</t>
    </r>
    <r>
      <rPr>
        <sz val="8"/>
        <color rgb="FFC3362B"/>
        <rFont val="Tahoma"/>
        <family val="2"/>
      </rPr>
      <t>+7.27</t>
    </r>
  </si>
  <si>
    <r>
      <t>26.24</t>
    </r>
    <r>
      <rPr>
        <sz val="8"/>
        <color rgb="FF3D8C40"/>
        <rFont val="Tahoma"/>
        <family val="2"/>
      </rPr>
      <t>+5.24</t>
    </r>
  </si>
  <si>
    <r>
      <t>13.20</t>
    </r>
    <r>
      <rPr>
        <sz val="8"/>
        <color rgb="FFC3362B"/>
        <rFont val="Tahoma"/>
        <family val="2"/>
      </rPr>
      <t>+7.20</t>
    </r>
  </si>
  <si>
    <r>
      <t>7.73</t>
    </r>
    <r>
      <rPr>
        <sz val="8"/>
        <color rgb="FF3D8C40"/>
        <rFont val="Tahoma"/>
        <family val="2"/>
      </rPr>
      <t>-1.27</t>
    </r>
  </si>
  <si>
    <r>
      <t>38.49</t>
    </r>
    <r>
      <rPr>
        <sz val="8"/>
        <color rgb="FF3D8C40"/>
        <rFont val="Tahoma"/>
        <family val="2"/>
      </rPr>
      <t>+4.49</t>
    </r>
  </si>
  <si>
    <r>
      <t>6.26</t>
    </r>
    <r>
      <rPr>
        <sz val="8"/>
        <color rgb="FFC3362B"/>
        <rFont val="Tahoma"/>
        <family val="2"/>
      </rPr>
      <t>+0.26</t>
    </r>
  </si>
  <si>
    <r>
      <t>14.44</t>
    </r>
    <r>
      <rPr>
        <sz val="8"/>
        <color rgb="FFC3362B"/>
        <rFont val="Tahoma"/>
        <family val="2"/>
      </rPr>
      <t>+2.44</t>
    </r>
  </si>
  <si>
    <r>
      <t>31.63</t>
    </r>
    <r>
      <rPr>
        <sz val="8"/>
        <color rgb="FF3D8C40"/>
        <rFont val="Tahoma"/>
        <family val="2"/>
      </rPr>
      <t>+0.63</t>
    </r>
  </si>
  <si>
    <r>
      <t>9.86</t>
    </r>
    <r>
      <rPr>
        <sz val="8"/>
        <color rgb="FFC3362B"/>
        <rFont val="Tahoma"/>
        <family val="2"/>
      </rPr>
      <t>+5.86</t>
    </r>
  </si>
  <si>
    <r>
      <t>21.43</t>
    </r>
    <r>
      <rPr>
        <sz val="8"/>
        <color rgb="FFC3362B"/>
        <rFont val="Tahoma"/>
        <family val="2"/>
      </rPr>
      <t>+3.43</t>
    </r>
  </si>
  <si>
    <r>
      <t>18.59</t>
    </r>
    <r>
      <rPr>
        <sz val="8"/>
        <color rgb="FFC3362B"/>
        <rFont val="Tahoma"/>
        <family val="2"/>
      </rPr>
      <t>-6.41</t>
    </r>
  </si>
  <si>
    <r>
      <t>21.54</t>
    </r>
    <r>
      <rPr>
        <sz val="8"/>
        <color rgb="FFC3362B"/>
        <rFont val="Tahoma"/>
        <family val="2"/>
      </rPr>
      <t>+8.54</t>
    </r>
  </si>
  <si>
    <r>
      <t>14.87</t>
    </r>
    <r>
      <rPr>
        <sz val="8"/>
        <color rgb="FFC3362B"/>
        <rFont val="Tahoma"/>
        <family val="2"/>
      </rPr>
      <t>+0.87</t>
    </r>
  </si>
  <si>
    <r>
      <t>27.15</t>
    </r>
    <r>
      <rPr>
        <sz val="8"/>
        <color rgb="FF3D8C40"/>
        <rFont val="Tahoma"/>
        <family val="2"/>
      </rPr>
      <t>+6.15</t>
    </r>
  </si>
  <si>
    <r>
      <t>15.08</t>
    </r>
    <r>
      <rPr>
        <sz val="8"/>
        <color rgb="FF3D8C40"/>
        <rFont val="Tahoma"/>
        <family val="2"/>
      </rPr>
      <t>-2.92</t>
    </r>
  </si>
  <si>
    <r>
      <t>21.71</t>
    </r>
    <r>
      <rPr>
        <sz val="8"/>
        <color rgb="FFC3362B"/>
        <rFont val="Tahoma"/>
        <family val="2"/>
      </rPr>
      <t>+3.71</t>
    </r>
  </si>
  <si>
    <r>
      <t>19.22</t>
    </r>
    <r>
      <rPr>
        <sz val="8"/>
        <color rgb="FF3D8C40"/>
        <rFont val="Tahoma"/>
        <family val="2"/>
      </rPr>
      <t>+1.22</t>
    </r>
  </si>
  <si>
    <r>
      <t>22.18</t>
    </r>
    <r>
      <rPr>
        <sz val="8"/>
        <color rgb="FFC3362B"/>
        <rFont val="Tahoma"/>
        <family val="2"/>
      </rPr>
      <t>+3.18</t>
    </r>
  </si>
  <si>
    <r>
      <t>16.49</t>
    </r>
    <r>
      <rPr>
        <sz val="8"/>
        <color rgb="FFC3362B"/>
        <rFont val="Tahoma"/>
        <family val="2"/>
      </rPr>
      <t>+0.49</t>
    </r>
  </si>
  <si>
    <r>
      <t>17.42</t>
    </r>
    <r>
      <rPr>
        <sz val="8"/>
        <color rgb="FF3D8C40"/>
        <rFont val="Tahoma"/>
        <family val="2"/>
      </rPr>
      <t>+1.42</t>
    </r>
  </si>
  <si>
    <r>
      <t>19.45</t>
    </r>
    <r>
      <rPr>
        <sz val="8"/>
        <color rgb="FF3D8C40"/>
        <rFont val="Tahoma"/>
        <family val="2"/>
      </rPr>
      <t>-0.55</t>
    </r>
  </si>
  <si>
    <r>
      <t>19.72</t>
    </r>
    <r>
      <rPr>
        <sz val="8"/>
        <color rgb="FF3D8C40"/>
        <rFont val="Tahoma"/>
        <family val="2"/>
      </rPr>
      <t>-1.28</t>
    </r>
  </si>
  <si>
    <r>
      <t>13.64</t>
    </r>
    <r>
      <rPr>
        <sz val="8"/>
        <color rgb="FFC3362B"/>
        <rFont val="Tahoma"/>
        <family val="2"/>
      </rPr>
      <t>-3.36</t>
    </r>
  </si>
  <si>
    <r>
      <t>24.79</t>
    </r>
    <r>
      <rPr>
        <sz val="8"/>
        <color rgb="FFC3362B"/>
        <rFont val="Tahoma"/>
        <family val="2"/>
      </rPr>
      <t>+4.79</t>
    </r>
  </si>
  <si>
    <r>
      <t>18.86</t>
    </r>
    <r>
      <rPr>
        <sz val="8"/>
        <color rgb="FFC3362B"/>
        <rFont val="Tahoma"/>
        <family val="2"/>
      </rPr>
      <t>+3.86</t>
    </r>
  </si>
  <si>
    <r>
      <t>17.10</t>
    </r>
    <r>
      <rPr>
        <sz val="8"/>
        <color rgb="FF3D8C40"/>
        <rFont val="Tahoma"/>
        <family val="2"/>
      </rPr>
      <t>+1.10</t>
    </r>
  </si>
  <si>
    <r>
      <t>20.02</t>
    </r>
    <r>
      <rPr>
        <sz val="8"/>
        <color rgb="FF3D8C40"/>
        <rFont val="Tahoma"/>
        <family val="2"/>
      </rPr>
      <t>-0.98</t>
    </r>
  </si>
  <si>
    <r>
      <t>24.51</t>
    </r>
    <r>
      <rPr>
        <sz val="8"/>
        <color rgb="FFC3362B"/>
        <rFont val="Tahoma"/>
        <family val="2"/>
      </rPr>
      <t>+3.51</t>
    </r>
  </si>
  <si>
    <r>
      <t>15.12</t>
    </r>
    <r>
      <rPr>
        <sz val="8"/>
        <color rgb="FF3D8C40"/>
        <rFont val="Tahoma"/>
        <family val="2"/>
      </rPr>
      <t>+0.12</t>
    </r>
  </si>
  <si>
    <r>
      <t>26.88</t>
    </r>
    <r>
      <rPr>
        <sz val="8"/>
        <color rgb="FFC3362B"/>
        <rFont val="Tahoma"/>
        <family val="2"/>
      </rPr>
      <t>+5.88</t>
    </r>
  </si>
  <si>
    <r>
      <t>21.06</t>
    </r>
    <r>
      <rPr>
        <sz val="8"/>
        <color rgb="FFC3362B"/>
        <rFont val="Tahoma"/>
        <family val="2"/>
      </rPr>
      <t>+7.06</t>
    </r>
  </si>
  <si>
    <r>
      <t>15.78</t>
    </r>
    <r>
      <rPr>
        <sz val="8"/>
        <color rgb="FF3D8C40"/>
        <rFont val="Tahoma"/>
        <family val="2"/>
      </rPr>
      <t>+0.78</t>
    </r>
  </si>
  <si>
    <r>
      <t>22.37</t>
    </r>
    <r>
      <rPr>
        <sz val="8"/>
        <color rgb="FFC3362B"/>
        <rFont val="Tahoma"/>
        <family val="2"/>
      </rPr>
      <t>+0.37</t>
    </r>
  </si>
  <si>
    <r>
      <t>19.64</t>
    </r>
    <r>
      <rPr>
        <sz val="8"/>
        <color rgb="FF3D8C40"/>
        <rFont val="Tahoma"/>
        <family val="2"/>
      </rPr>
      <t>-1.36</t>
    </r>
  </si>
  <si>
    <r>
      <t>17.42</t>
    </r>
    <r>
      <rPr>
        <sz val="8"/>
        <color rgb="FF3D8C40"/>
        <rFont val="Tahoma"/>
        <family val="2"/>
      </rPr>
      <t>+0.42</t>
    </r>
  </si>
  <si>
    <r>
      <t>21.59</t>
    </r>
    <r>
      <rPr>
        <sz val="8"/>
        <color rgb="FF3D8C40"/>
        <rFont val="Tahoma"/>
        <family val="2"/>
      </rPr>
      <t>-1.41</t>
    </r>
  </si>
  <si>
    <r>
      <t>23.26</t>
    </r>
    <r>
      <rPr>
        <sz val="8"/>
        <color rgb="FFC3362B"/>
        <rFont val="Tahoma"/>
        <family val="2"/>
      </rPr>
      <t>+3.26</t>
    </r>
  </si>
  <si>
    <r>
      <t>11.91</t>
    </r>
    <r>
      <rPr>
        <sz val="8"/>
        <color rgb="FF3D8C40"/>
        <rFont val="Tahoma"/>
        <family val="2"/>
      </rPr>
      <t>+0.91</t>
    </r>
  </si>
  <si>
    <r>
      <t>28.56</t>
    </r>
    <r>
      <rPr>
        <sz val="8"/>
        <color rgb="FFC3362B"/>
        <rFont val="Tahoma"/>
        <family val="2"/>
      </rPr>
      <t>+4.56</t>
    </r>
  </si>
  <si>
    <r>
      <t>24.25</t>
    </r>
    <r>
      <rPr>
        <sz val="8"/>
        <color rgb="FFC3362B"/>
        <rFont val="Tahoma"/>
        <family val="2"/>
      </rPr>
      <t>+7.25</t>
    </r>
  </si>
  <si>
    <r>
      <t>12.90</t>
    </r>
    <r>
      <rPr>
        <sz val="8"/>
        <color rgb="FF3D8C40"/>
        <rFont val="Tahoma"/>
        <family val="2"/>
      </rPr>
      <t>+0.90</t>
    </r>
  </si>
  <si>
    <r>
      <t>27.56</t>
    </r>
    <r>
      <rPr>
        <sz val="8"/>
        <color rgb="FFC3362B"/>
        <rFont val="Tahoma"/>
        <family val="2"/>
      </rPr>
      <t>+2.56</t>
    </r>
  </si>
  <si>
    <r>
      <t>19.89</t>
    </r>
    <r>
      <rPr>
        <sz val="8"/>
        <color rgb="FF3D8C40"/>
        <rFont val="Tahoma"/>
        <family val="2"/>
      </rPr>
      <t>-3.11</t>
    </r>
  </si>
  <si>
    <r>
      <t>24.89</t>
    </r>
    <r>
      <rPr>
        <sz val="8"/>
        <color rgb="FF3D8C40"/>
        <rFont val="Tahoma"/>
        <family val="2"/>
      </rPr>
      <t>+5.89</t>
    </r>
  </si>
  <si>
    <r>
      <t>17.91</t>
    </r>
    <r>
      <rPr>
        <sz val="8"/>
        <color rgb="FF3D8C40"/>
        <rFont val="Tahoma"/>
        <family val="2"/>
      </rPr>
      <t>-8.09</t>
    </r>
  </si>
  <si>
    <r>
      <t>27.00</t>
    </r>
    <r>
      <rPr>
        <sz val="8"/>
        <color rgb="FFC3362B"/>
        <rFont val="Tahoma"/>
        <family val="2"/>
      </rPr>
      <t>+7.00</t>
    </r>
  </si>
  <si>
    <r>
      <t>13.94</t>
    </r>
    <r>
      <rPr>
        <sz val="8"/>
        <color rgb="FF3D8C40"/>
        <rFont val="Tahoma"/>
        <family val="2"/>
      </rPr>
      <t>+1.94</t>
    </r>
  </si>
  <si>
    <r>
      <t>27.29</t>
    </r>
    <r>
      <rPr>
        <sz val="8"/>
        <color rgb="FFC3362B"/>
        <rFont val="Tahoma"/>
        <family val="2"/>
      </rPr>
      <t>+1.29</t>
    </r>
  </si>
  <si>
    <r>
      <t>25.08</t>
    </r>
    <r>
      <rPr>
        <sz val="8"/>
        <color rgb="FFC3362B"/>
        <rFont val="Tahoma"/>
        <family val="2"/>
      </rPr>
      <t>+3.08</t>
    </r>
  </si>
  <si>
    <r>
      <t>18.97</t>
    </r>
    <r>
      <rPr>
        <sz val="8"/>
        <color rgb="FF3D8C40"/>
        <rFont val="Tahoma"/>
        <family val="2"/>
      </rPr>
      <t>+3.97</t>
    </r>
  </si>
  <si>
    <r>
      <t>23.62</t>
    </r>
    <r>
      <rPr>
        <sz val="8"/>
        <color rgb="FF3D8C40"/>
        <rFont val="Tahoma"/>
        <family val="2"/>
      </rPr>
      <t>-3.38</t>
    </r>
  </si>
  <si>
    <r>
      <t>24.49</t>
    </r>
    <r>
      <rPr>
        <sz val="8"/>
        <color rgb="FF3D8C40"/>
        <rFont val="Tahoma"/>
        <family val="2"/>
      </rPr>
      <t>-2.51</t>
    </r>
  </si>
  <si>
    <r>
      <t>15.45</t>
    </r>
    <r>
      <rPr>
        <sz val="8"/>
        <color rgb="FFC3362B"/>
        <rFont val="Tahoma"/>
        <family val="2"/>
      </rPr>
      <t>-3.55</t>
    </r>
  </si>
  <si>
    <r>
      <t>26.37</t>
    </r>
    <r>
      <rPr>
        <sz val="8"/>
        <color rgb="FF3D8C40"/>
        <rFont val="Tahoma"/>
        <family val="2"/>
      </rPr>
      <t>-0.63</t>
    </r>
  </si>
  <si>
    <r>
      <t>29.15</t>
    </r>
    <r>
      <rPr>
        <sz val="8"/>
        <color rgb="FFC3362B"/>
        <rFont val="Tahoma"/>
        <family val="2"/>
      </rPr>
      <t>+1.15</t>
    </r>
  </si>
  <si>
    <r>
      <t>14.85</t>
    </r>
    <r>
      <rPr>
        <sz val="8"/>
        <color rgb="FF3D8C40"/>
        <rFont val="Tahoma"/>
        <family val="2"/>
      </rPr>
      <t>+2.85</t>
    </r>
  </si>
  <si>
    <r>
      <t>28.96</t>
    </r>
    <r>
      <rPr>
        <sz val="8"/>
        <color rgb="FF3D8C40"/>
        <rFont val="Tahoma"/>
        <family val="2"/>
      </rPr>
      <t>-1.04</t>
    </r>
  </si>
  <si>
    <r>
      <t>34.48</t>
    </r>
    <r>
      <rPr>
        <sz val="8"/>
        <color rgb="FFC3362B"/>
        <rFont val="Tahoma"/>
        <family val="2"/>
      </rPr>
      <t>+0.48</t>
    </r>
  </si>
  <si>
    <r>
      <t>11.54</t>
    </r>
    <r>
      <rPr>
        <sz val="8"/>
        <color rgb="FFC3362B"/>
        <rFont val="Tahoma"/>
        <family val="2"/>
      </rPr>
      <t>-0.46</t>
    </r>
  </si>
  <si>
    <r>
      <t>32.78</t>
    </r>
    <r>
      <rPr>
        <sz val="8"/>
        <color rgb="FFC3362B"/>
        <rFont val="Tahoma"/>
        <family val="2"/>
      </rPr>
      <t>+1.78</t>
    </r>
  </si>
  <si>
    <r>
      <t>35.56</t>
    </r>
    <r>
      <rPr>
        <sz val="8"/>
        <color rgb="FFC3362B"/>
        <rFont val="Tahoma"/>
        <family val="2"/>
      </rPr>
      <t>+8.56</t>
    </r>
  </si>
  <si>
    <r>
      <t>9.32</t>
    </r>
    <r>
      <rPr>
        <sz val="8"/>
        <color rgb="FF3D8C40"/>
        <rFont val="Tahoma"/>
        <family val="2"/>
      </rPr>
      <t>+7.32</t>
    </r>
  </si>
  <si>
    <r>
      <t>33.18</t>
    </r>
    <r>
      <rPr>
        <sz val="8"/>
        <color rgb="FF3D8C40"/>
        <rFont val="Tahoma"/>
        <family val="2"/>
      </rPr>
      <t>-2.82</t>
    </r>
  </si>
  <si>
    <t>April 18 (Home)</t>
  </si>
  <si>
    <t>April 24 (Home)</t>
  </si>
  <si>
    <t>April 24 (Away)</t>
  </si>
  <si>
    <r>
      <t>37.69</t>
    </r>
    <r>
      <rPr>
        <sz val="8"/>
        <color rgb="FFC3362B"/>
        <rFont val="Tahoma"/>
        <family val="2"/>
      </rPr>
      <t>+9.69</t>
    </r>
  </si>
  <si>
    <r>
      <t>10.03</t>
    </r>
    <r>
      <rPr>
        <sz val="8"/>
        <color rgb="FF3D8C40"/>
        <rFont val="Tahoma"/>
        <family val="2"/>
      </rPr>
      <t>+8.03</t>
    </r>
  </si>
  <si>
    <r>
      <t>35.59</t>
    </r>
    <r>
      <rPr>
        <sz val="8"/>
        <color rgb="FF3D8C40"/>
        <rFont val="Tahoma"/>
        <family val="2"/>
      </rPr>
      <t>-3.41</t>
    </r>
  </si>
  <si>
    <r>
      <t>36.29</t>
    </r>
    <r>
      <rPr>
        <sz val="8"/>
        <color rgb="FFC3362B"/>
        <rFont val="Tahoma"/>
        <family val="2"/>
      </rPr>
      <t>+0.29</t>
    </r>
  </si>
  <si>
    <r>
      <t>12.28</t>
    </r>
    <r>
      <rPr>
        <sz val="8"/>
        <color rgb="FF3D8C40"/>
        <rFont val="Tahoma"/>
        <family val="2"/>
      </rPr>
      <t>+0.28</t>
    </r>
  </si>
  <si>
    <r>
      <t>34.95</t>
    </r>
    <r>
      <rPr>
        <sz val="8"/>
        <color rgb="FFC3362B"/>
        <rFont val="Tahoma"/>
        <family val="2"/>
      </rPr>
      <t>+0.95</t>
    </r>
  </si>
  <si>
    <r>
      <t>25.06</t>
    </r>
    <r>
      <rPr>
        <sz val="8"/>
        <color rgb="FFC3362B"/>
        <rFont val="Tahoma"/>
        <family val="2"/>
      </rPr>
      <t>+6.06</t>
    </r>
  </si>
  <si>
    <r>
      <t>13.26</t>
    </r>
    <r>
      <rPr>
        <sz val="8"/>
        <color rgb="FF3D8C40"/>
        <rFont val="Tahoma"/>
        <family val="2"/>
      </rPr>
      <t>+0.26</t>
    </r>
  </si>
  <si>
    <r>
      <t>29.33</t>
    </r>
    <r>
      <rPr>
        <sz val="8"/>
        <color rgb="FFC3362B"/>
        <rFont val="Tahoma"/>
        <family val="2"/>
      </rPr>
      <t>+1.33</t>
    </r>
  </si>
  <si>
    <r>
      <t>20.46</t>
    </r>
    <r>
      <rPr>
        <sz val="8"/>
        <color rgb="FF3D8C40"/>
        <rFont val="Tahoma"/>
        <family val="2"/>
      </rPr>
      <t>-3.54</t>
    </r>
  </si>
  <si>
    <r>
      <t>26.73</t>
    </r>
    <r>
      <rPr>
        <sz val="8"/>
        <color rgb="FF3D8C40"/>
        <rFont val="Tahoma"/>
        <family val="2"/>
      </rPr>
      <t>+5.73</t>
    </r>
  </si>
  <si>
    <r>
      <t>18.37</t>
    </r>
    <r>
      <rPr>
        <sz val="8"/>
        <color rgb="FF3D8C40"/>
        <rFont val="Tahoma"/>
        <family val="2"/>
      </rPr>
      <t>-7.63</t>
    </r>
  </si>
  <si>
    <r>
      <t>18.02</t>
    </r>
    <r>
      <rPr>
        <sz val="8"/>
        <color rgb="FFC3362B"/>
        <rFont val="Tahoma"/>
        <family val="2"/>
      </rPr>
      <t>+2.02</t>
    </r>
  </si>
  <si>
    <r>
      <t>11.72</t>
    </r>
    <r>
      <rPr>
        <sz val="8"/>
        <color rgb="FF3D8C40"/>
        <rFont val="Tahoma"/>
        <family val="2"/>
      </rPr>
      <t>+0.72</t>
    </r>
  </si>
  <si>
    <r>
      <t>25.55</t>
    </r>
    <r>
      <rPr>
        <sz val="8"/>
        <color rgb="FFC3362B"/>
        <rFont val="Tahoma"/>
        <family val="2"/>
      </rPr>
      <t>+0.55</t>
    </r>
  </si>
  <si>
    <r>
      <t>22.69</t>
    </r>
    <r>
      <rPr>
        <sz val="8"/>
        <color rgb="FFC3362B"/>
        <rFont val="Tahoma"/>
        <family val="2"/>
      </rPr>
      <t>+5.69</t>
    </r>
  </si>
  <si>
    <r>
      <t>17.77</t>
    </r>
    <r>
      <rPr>
        <sz val="8"/>
        <color rgb="FF3D8C40"/>
        <rFont val="Tahoma"/>
        <family val="2"/>
      </rPr>
      <t>+0.77</t>
    </r>
  </si>
  <si>
    <r>
      <t>23.51</t>
    </r>
    <r>
      <rPr>
        <sz val="8"/>
        <color rgb="FF3D8C40"/>
        <rFont val="Tahoma"/>
        <family val="2"/>
      </rPr>
      <t>-1.49</t>
    </r>
  </si>
  <si>
    <r>
      <t>19.97</t>
    </r>
    <r>
      <rPr>
        <sz val="8"/>
        <color rgb="FFC3362B"/>
        <rFont val="Tahoma"/>
        <family val="2"/>
      </rPr>
      <t>+3.97</t>
    </r>
  </si>
  <si>
    <r>
      <t>18.15</t>
    </r>
    <r>
      <rPr>
        <sz val="8"/>
        <color rgb="FF3D8C40"/>
        <rFont val="Tahoma"/>
        <family val="2"/>
      </rPr>
      <t>+2.15</t>
    </r>
  </si>
  <si>
    <r>
      <t>21.38</t>
    </r>
    <r>
      <rPr>
        <sz val="8"/>
        <color rgb="FF3D8C40"/>
        <rFont val="Tahoma"/>
        <family val="2"/>
      </rPr>
      <t>-2.62</t>
    </r>
  </si>
  <si>
    <r>
      <t>22.56</t>
    </r>
    <r>
      <rPr>
        <sz val="8"/>
        <color rgb="FFC3362B"/>
        <rFont val="Tahoma"/>
        <family val="2"/>
      </rPr>
      <t>+2.56</t>
    </r>
  </si>
  <si>
    <r>
      <t>21.36</t>
    </r>
    <r>
      <rPr>
        <sz val="8"/>
        <color rgb="FF3D8C40"/>
        <rFont val="Tahoma"/>
        <family val="2"/>
      </rPr>
      <t>+2.36</t>
    </r>
  </si>
  <si>
    <r>
      <t>22.68</t>
    </r>
    <r>
      <rPr>
        <sz val="8"/>
        <color rgb="FFC3362B"/>
        <rFont val="Tahoma"/>
        <family val="2"/>
      </rPr>
      <t>+0.68</t>
    </r>
  </si>
  <si>
    <r>
      <t>22.95</t>
    </r>
    <r>
      <rPr>
        <sz val="8"/>
        <color rgb="FFC3362B"/>
        <rFont val="Tahoma"/>
        <family val="2"/>
      </rPr>
      <t>+4.95</t>
    </r>
  </si>
  <si>
    <r>
      <t>19.72</t>
    </r>
    <r>
      <rPr>
        <sz val="8"/>
        <color rgb="FFC3362B"/>
        <rFont val="Tahoma"/>
        <family val="2"/>
      </rPr>
      <t>-5.28</t>
    </r>
  </si>
  <si>
    <r>
      <t>23.20</t>
    </r>
    <r>
      <rPr>
        <sz val="8"/>
        <color rgb="FFC3362B"/>
        <rFont val="Tahoma"/>
        <family val="2"/>
      </rPr>
      <t>+9.20</t>
    </r>
  </si>
  <si>
    <r>
      <t>19.40</t>
    </r>
    <r>
      <rPr>
        <sz val="8"/>
        <color rgb="FFC3362B"/>
        <rFont val="Tahoma"/>
        <family val="2"/>
      </rPr>
      <t>+8.40</t>
    </r>
  </si>
  <si>
    <r>
      <t>25.31</t>
    </r>
    <r>
      <rPr>
        <sz val="8"/>
        <color rgb="FFC3362B"/>
        <rFont val="Tahoma"/>
        <family val="2"/>
      </rPr>
      <t>-1.69</t>
    </r>
  </si>
  <si>
    <r>
      <t>17.61</t>
    </r>
    <r>
      <rPr>
        <sz val="8"/>
        <color rgb="FFC3362B"/>
        <rFont val="Tahoma"/>
        <family val="2"/>
      </rPr>
      <t>+10.61</t>
    </r>
  </si>
  <si>
    <r>
      <t>21.62</t>
    </r>
    <r>
      <rPr>
        <sz val="8"/>
        <color rgb="FFC3362B"/>
        <rFont val="Tahoma"/>
        <family val="2"/>
      </rPr>
      <t>+2.62</t>
    </r>
  </si>
  <si>
    <r>
      <t>17.07</t>
    </r>
    <r>
      <rPr>
        <sz val="8"/>
        <color rgb="FF3D8C40"/>
        <rFont val="Tahoma"/>
        <family val="2"/>
      </rPr>
      <t>+7.07</t>
    </r>
  </si>
  <si>
    <r>
      <t>23.72</t>
    </r>
    <r>
      <rPr>
        <sz val="8"/>
        <color rgb="FF3D8C40"/>
        <rFont val="Tahoma"/>
        <family val="2"/>
      </rPr>
      <t>-6.28</t>
    </r>
  </si>
  <si>
    <r>
      <t>21.89</t>
    </r>
    <r>
      <rPr>
        <sz val="8"/>
        <color rgb="FF3D8C40"/>
        <rFont val="Tahoma"/>
        <family val="2"/>
      </rPr>
      <t>-0.11</t>
    </r>
  </si>
  <si>
    <r>
      <t>15.76</t>
    </r>
    <r>
      <rPr>
        <sz val="8"/>
        <color rgb="FFC3362B"/>
        <rFont val="Tahoma"/>
        <family val="2"/>
      </rPr>
      <t>-3.24</t>
    </r>
  </si>
  <si>
    <r>
      <t>23.85</t>
    </r>
    <r>
      <rPr>
        <sz val="8"/>
        <color rgb="FFC3362B"/>
        <rFont val="Tahoma"/>
        <family val="2"/>
      </rPr>
      <t>+1.85</t>
    </r>
  </si>
  <si>
    <r>
      <t>20.03</t>
    </r>
    <r>
      <rPr>
        <sz val="8"/>
        <color rgb="FFC3362B"/>
        <rFont val="Tahoma"/>
        <family val="2"/>
      </rPr>
      <t>+1.03</t>
    </r>
  </si>
  <si>
    <r>
      <t>26.98</t>
    </r>
    <r>
      <rPr>
        <sz val="8"/>
        <color rgb="FF3D8C40"/>
        <rFont val="Tahoma"/>
        <family val="2"/>
      </rPr>
      <t>+8.98</t>
    </r>
  </si>
  <si>
    <r>
      <t>19.20</t>
    </r>
    <r>
      <rPr>
        <sz val="8"/>
        <color rgb="FF3D8C40"/>
        <rFont val="Tahoma"/>
        <family val="2"/>
      </rPr>
      <t>-1.80</t>
    </r>
  </si>
  <si>
    <r>
      <t>21.40</t>
    </r>
    <r>
      <rPr>
        <sz val="8"/>
        <color rgb="FFC3362B"/>
        <rFont val="Tahoma"/>
        <family val="2"/>
      </rPr>
      <t>+4.40</t>
    </r>
  </si>
  <si>
    <r>
      <t>21.82</t>
    </r>
    <r>
      <rPr>
        <sz val="8"/>
        <color rgb="FF3D8C40"/>
        <rFont val="Tahoma"/>
        <family val="2"/>
      </rPr>
      <t>+3.82</t>
    </r>
  </si>
  <si>
    <r>
      <t>20.28</t>
    </r>
    <r>
      <rPr>
        <sz val="8"/>
        <color rgb="FF3D8C40"/>
        <rFont val="Tahoma"/>
        <family val="2"/>
      </rPr>
      <t>-0.72</t>
    </r>
  </si>
  <si>
    <r>
      <t>13.69</t>
    </r>
    <r>
      <rPr>
        <sz val="8"/>
        <color rgb="FF3D8C40"/>
        <rFont val="Tahoma"/>
        <family val="2"/>
      </rPr>
      <t>-1.31</t>
    </r>
  </si>
  <si>
    <r>
      <t>22.27</t>
    </r>
    <r>
      <rPr>
        <sz val="8"/>
        <color rgb="FF3D8C40"/>
        <rFont val="Tahoma"/>
        <family val="2"/>
      </rPr>
      <t>+3.27</t>
    </r>
  </si>
  <si>
    <r>
      <t>15.33</t>
    </r>
    <r>
      <rPr>
        <sz val="8"/>
        <color rgb="FF3D8C40"/>
        <rFont val="Tahoma"/>
        <family val="2"/>
      </rPr>
      <t>-1.67</t>
    </r>
  </si>
  <si>
    <r>
      <t>16.53</t>
    </r>
    <r>
      <rPr>
        <sz val="8"/>
        <color rgb="FFC3362B"/>
        <rFont val="Tahoma"/>
        <family val="2"/>
      </rPr>
      <t>+1.53</t>
    </r>
  </si>
  <si>
    <r>
      <t>21.55</t>
    </r>
    <r>
      <rPr>
        <sz val="8"/>
        <color rgb="FFC3362B"/>
        <rFont val="Tahoma"/>
        <family val="2"/>
      </rPr>
      <t>-3.45</t>
    </r>
  </si>
  <si>
    <r>
      <t>17.04</t>
    </r>
    <r>
      <rPr>
        <sz val="8"/>
        <color rgb="FFC3362B"/>
        <rFont val="Tahoma"/>
        <family val="2"/>
      </rPr>
      <t>+1.04</t>
    </r>
  </si>
  <si>
    <r>
      <t>15.56</t>
    </r>
    <r>
      <rPr>
        <sz val="8"/>
        <color rgb="FFC3362B"/>
        <rFont val="Tahoma"/>
        <family val="2"/>
      </rPr>
      <t>+6.56</t>
    </r>
  </si>
  <si>
    <r>
      <t>28.54</t>
    </r>
    <r>
      <rPr>
        <sz val="8"/>
        <color rgb="FF3D8C40"/>
        <rFont val="Tahoma"/>
        <family val="2"/>
      </rPr>
      <t>+7.54</t>
    </r>
  </si>
  <si>
    <r>
      <t>12.41</t>
    </r>
    <r>
      <rPr>
        <sz val="8"/>
        <color rgb="FF3D8C40"/>
        <rFont val="Tahoma"/>
        <family val="2"/>
      </rPr>
      <t>-1.59</t>
    </r>
  </si>
  <si>
    <r>
      <t>17.91</t>
    </r>
    <r>
      <rPr>
        <sz val="8"/>
        <color rgb="FFC3362B"/>
        <rFont val="Tahoma"/>
        <family val="2"/>
      </rPr>
      <t>+0.91</t>
    </r>
  </si>
  <si>
    <r>
      <t>15.98</t>
    </r>
    <r>
      <rPr>
        <sz val="8"/>
        <color rgb="FFC3362B"/>
        <rFont val="Tahoma"/>
        <family val="2"/>
      </rPr>
      <t>+4.98</t>
    </r>
  </si>
  <si>
    <r>
      <t>11.95</t>
    </r>
    <r>
      <rPr>
        <sz val="8"/>
        <color rgb="FF3D8C40"/>
        <rFont val="Tahoma"/>
        <family val="2"/>
      </rPr>
      <t>-0.05</t>
    </r>
  </si>
  <si>
    <r>
      <t>20.47</t>
    </r>
    <r>
      <rPr>
        <sz val="8"/>
        <color rgb="FFC3362B"/>
        <rFont val="Tahoma"/>
        <family val="2"/>
      </rPr>
      <t>-2.53</t>
    </r>
  </si>
  <si>
    <r>
      <t>14.17</t>
    </r>
    <r>
      <rPr>
        <sz val="8"/>
        <color rgb="FFC3362B"/>
        <rFont val="Tahoma"/>
        <family val="2"/>
      </rPr>
      <t>+3.17</t>
    </r>
  </si>
  <si>
    <r>
      <t>17.32</t>
    </r>
    <r>
      <rPr>
        <sz val="8"/>
        <color rgb="FFC3362B"/>
        <rFont val="Tahoma"/>
        <family val="2"/>
      </rPr>
      <t>+6.32</t>
    </r>
  </si>
  <si>
    <r>
      <t>27.03</t>
    </r>
    <r>
      <rPr>
        <sz val="8"/>
        <color rgb="FF3D8C40"/>
        <rFont val="Tahoma"/>
        <family val="2"/>
      </rPr>
      <t>+6.03</t>
    </r>
  </si>
  <si>
    <r>
      <t>14.78</t>
    </r>
    <r>
      <rPr>
        <sz val="8"/>
        <color rgb="FFC3362B"/>
        <rFont val="Tahoma"/>
        <family val="2"/>
      </rPr>
      <t>+5.78</t>
    </r>
  </si>
  <si>
    <t>April 28 (Home)</t>
  </si>
  <si>
    <r>
      <t>31.77</t>
    </r>
    <r>
      <rPr>
        <sz val="8"/>
        <color rgb="FFC3362B"/>
        <rFont val="Tahoma"/>
        <family val="2"/>
      </rPr>
      <t>+0.77</t>
    </r>
  </si>
  <si>
    <r>
      <t>15.59</t>
    </r>
    <r>
      <rPr>
        <sz val="8"/>
        <color rgb="FF3D8C40"/>
        <rFont val="Tahoma"/>
        <family val="2"/>
      </rPr>
      <t>+2.59</t>
    </r>
  </si>
  <si>
    <r>
      <t>31.65</t>
    </r>
    <r>
      <rPr>
        <sz val="8"/>
        <color rgb="FF3D8C40"/>
        <rFont val="Tahoma"/>
        <family val="2"/>
      </rPr>
      <t>-1.35</t>
    </r>
  </si>
  <si>
    <r>
      <t>26.91</t>
    </r>
    <r>
      <rPr>
        <sz val="8"/>
        <color rgb="FF3D8C40"/>
        <rFont val="Tahoma"/>
        <family val="2"/>
      </rPr>
      <t>-4.09</t>
    </r>
  </si>
  <si>
    <r>
      <t>17.08</t>
    </r>
    <r>
      <rPr>
        <sz val="8"/>
        <color rgb="FFC3362B"/>
        <rFont val="Tahoma"/>
        <family val="2"/>
      </rPr>
      <t>-3.92</t>
    </r>
  </si>
  <si>
    <r>
      <t>28.33</t>
    </r>
    <r>
      <rPr>
        <sz val="8"/>
        <color rgb="FF3D8C40"/>
        <rFont val="Tahoma"/>
        <family val="2"/>
      </rPr>
      <t>-1.67</t>
    </r>
  </si>
  <si>
    <r>
      <t>31.95</t>
    </r>
    <r>
      <rPr>
        <sz val="8"/>
        <color rgb="FFC3362B"/>
        <rFont val="Tahoma"/>
        <family val="2"/>
      </rPr>
      <t>+7.95</t>
    </r>
  </si>
  <si>
    <r>
      <t>15.06</t>
    </r>
    <r>
      <rPr>
        <sz val="8"/>
        <color rgb="FF3D8C40"/>
        <rFont val="Tahoma"/>
        <family val="2"/>
      </rPr>
      <t>+1.06</t>
    </r>
  </si>
  <si>
    <r>
      <t>30.20</t>
    </r>
    <r>
      <rPr>
        <sz val="8"/>
        <color rgb="FFC3362B"/>
        <rFont val="Tahoma"/>
        <family val="2"/>
      </rPr>
      <t>+1.20</t>
    </r>
  </si>
  <si>
    <r>
      <t>25.81</t>
    </r>
    <r>
      <rPr>
        <sz val="8"/>
        <color rgb="FFC3362B"/>
        <rFont val="Tahoma"/>
        <family val="2"/>
      </rPr>
      <t>+3.81</t>
    </r>
  </si>
  <si>
    <r>
      <t>19.58</t>
    </r>
    <r>
      <rPr>
        <sz val="8"/>
        <color rgb="FF3D8C40"/>
        <rFont val="Tahoma"/>
        <family val="2"/>
      </rPr>
      <t>+4.58</t>
    </r>
  </si>
  <si>
    <r>
      <t>25.04</t>
    </r>
    <r>
      <rPr>
        <sz val="8"/>
        <color rgb="FF3D8C40"/>
        <rFont val="Tahoma"/>
        <family val="2"/>
      </rPr>
      <t>-2.96</t>
    </r>
  </si>
  <si>
    <r>
      <t>20.51</t>
    </r>
    <r>
      <rPr>
        <sz val="8"/>
        <color rgb="FF3D8C40"/>
        <rFont val="Tahoma"/>
        <family val="2"/>
      </rPr>
      <t>-2.49</t>
    </r>
  </si>
  <si>
    <r>
      <t>18.43</t>
    </r>
    <r>
      <rPr>
        <sz val="8"/>
        <color rgb="FF3D8C40"/>
        <rFont val="Tahoma"/>
        <family val="2"/>
      </rPr>
      <t>+0.43</t>
    </r>
  </si>
  <si>
    <r>
      <t>22.75</t>
    </r>
    <r>
      <rPr>
        <sz val="8"/>
        <color rgb="FF3D8C40"/>
        <rFont val="Tahoma"/>
        <family val="2"/>
      </rPr>
      <t>-3.25</t>
    </r>
  </si>
  <si>
    <r>
      <t>23.45</t>
    </r>
    <r>
      <rPr>
        <sz val="8"/>
        <color rgb="FFC3362B"/>
        <rFont val="Tahoma"/>
        <family val="2"/>
      </rPr>
      <t>+3.45</t>
    </r>
  </si>
  <si>
    <r>
      <t>12.91</t>
    </r>
    <r>
      <rPr>
        <sz val="8"/>
        <color rgb="FF3D8C40"/>
        <rFont val="Tahoma"/>
        <family val="2"/>
      </rPr>
      <t>+0.91</t>
    </r>
  </si>
  <si>
    <r>
      <t>28.96</t>
    </r>
    <r>
      <rPr>
        <sz val="8"/>
        <color rgb="FFC3362B"/>
        <rFont val="Tahoma"/>
        <family val="2"/>
      </rPr>
      <t>+4.96</t>
    </r>
  </si>
  <si>
    <r>
      <t>25.41</t>
    </r>
    <r>
      <rPr>
        <sz val="8"/>
        <color rgb="FFC3362B"/>
        <rFont val="Tahoma"/>
        <family val="2"/>
      </rPr>
      <t>+2.41</t>
    </r>
  </si>
  <si>
    <r>
      <t>16.12</t>
    </r>
    <r>
      <rPr>
        <sz val="8"/>
        <color rgb="FF3D8C40"/>
        <rFont val="Tahoma"/>
        <family val="2"/>
      </rPr>
      <t>+0.12</t>
    </r>
  </si>
  <si>
    <r>
      <t>28.09</t>
    </r>
    <r>
      <rPr>
        <sz val="8"/>
        <color rgb="FFC3362B"/>
        <rFont val="Tahoma"/>
        <family val="2"/>
      </rPr>
      <t>+4.09</t>
    </r>
  </si>
  <si>
    <r>
      <t>21.15</t>
    </r>
    <r>
      <rPr>
        <sz val="8"/>
        <color rgb="FF3D8C40"/>
        <rFont val="Tahoma"/>
        <family val="2"/>
      </rPr>
      <t>-0.85</t>
    </r>
  </si>
  <si>
    <r>
      <t>15.12</t>
    </r>
    <r>
      <rPr>
        <sz val="8"/>
        <color rgb="FFC3362B"/>
        <rFont val="Tahoma"/>
        <family val="2"/>
      </rPr>
      <t>-1.88</t>
    </r>
  </si>
  <si>
    <r>
      <t>26.10</t>
    </r>
    <r>
      <rPr>
        <sz val="8"/>
        <color rgb="FFC3362B"/>
        <rFont val="Tahoma"/>
        <family val="2"/>
      </rPr>
      <t>+3.10</t>
    </r>
  </si>
  <si>
    <r>
      <t>18.15</t>
    </r>
    <r>
      <rPr>
        <sz val="8"/>
        <color rgb="FFC3362B"/>
        <rFont val="Tahoma"/>
        <family val="2"/>
      </rPr>
      <t>+1.15</t>
    </r>
  </si>
  <si>
    <r>
      <t>19.51</t>
    </r>
    <r>
      <rPr>
        <sz val="8"/>
        <color rgb="FF3D8C40"/>
        <rFont val="Tahoma"/>
        <family val="2"/>
      </rPr>
      <t>+1.51</t>
    </r>
  </si>
  <si>
    <r>
      <t>20.54</t>
    </r>
    <r>
      <rPr>
        <sz val="8"/>
        <color rgb="FFC3362B"/>
        <rFont val="Tahoma"/>
        <family val="2"/>
      </rPr>
      <t>+0.54</t>
    </r>
  </si>
  <si>
    <r>
      <t>16.28</t>
    </r>
    <r>
      <rPr>
        <sz val="8"/>
        <color rgb="FFC3362B"/>
        <rFont val="Tahoma"/>
        <family val="2"/>
      </rPr>
      <t>+2.28</t>
    </r>
  </si>
  <si>
    <r>
      <t>28.02</t>
    </r>
    <r>
      <rPr>
        <sz val="8"/>
        <color rgb="FF3D8C40"/>
        <rFont val="Tahoma"/>
        <family val="2"/>
      </rPr>
      <t>+6.02</t>
    </r>
  </si>
  <si>
    <r>
      <t>16.86</t>
    </r>
    <r>
      <rPr>
        <sz val="8"/>
        <color rgb="FF3D8C40"/>
        <rFont val="Tahoma"/>
        <family val="2"/>
      </rPr>
      <t>-1.14</t>
    </r>
  </si>
  <si>
    <r>
      <t>26.57</t>
    </r>
    <r>
      <rPr>
        <sz val="8"/>
        <color rgb="FF3D8C40"/>
        <rFont val="Tahoma"/>
        <family val="2"/>
      </rPr>
      <t>-0.43</t>
    </r>
  </si>
  <si>
    <r>
      <t>14.29</t>
    </r>
    <r>
      <rPr>
        <sz val="8"/>
        <color rgb="FF3D8C40"/>
        <rFont val="Tahoma"/>
        <family val="2"/>
      </rPr>
      <t>+5.29</t>
    </r>
  </si>
  <si>
    <r>
      <t>29.23</t>
    </r>
    <r>
      <rPr>
        <sz val="8"/>
        <color rgb="FF3D8C40"/>
        <rFont val="Tahoma"/>
        <family val="2"/>
      </rPr>
      <t>-7.77</t>
    </r>
  </si>
  <si>
    <r>
      <t>31.86</t>
    </r>
    <r>
      <rPr>
        <sz val="8"/>
        <color rgb="FFC3362B"/>
        <rFont val="Tahoma"/>
        <family val="2"/>
      </rPr>
      <t>+2.86</t>
    </r>
  </si>
  <si>
    <r>
      <t>17.84</t>
    </r>
    <r>
      <rPr>
        <sz val="8"/>
        <color rgb="FF3D8C40"/>
        <rFont val="Tahoma"/>
        <family val="2"/>
      </rPr>
      <t>+1.84</t>
    </r>
  </si>
  <si>
    <r>
      <t>30.58</t>
    </r>
    <r>
      <rPr>
        <sz val="8"/>
        <color rgb="FF3D8C40"/>
        <rFont val="Tahoma"/>
        <family val="2"/>
      </rPr>
      <t>-0.42</t>
    </r>
  </si>
  <si>
    <r>
      <t>22.07</t>
    </r>
    <r>
      <rPr>
        <sz val="8"/>
        <color rgb="FFC3362B"/>
        <rFont val="Tahoma"/>
        <family val="2"/>
      </rPr>
      <t>+2.07</t>
    </r>
  </si>
  <si>
    <r>
      <t>15.74</t>
    </r>
    <r>
      <rPr>
        <sz val="8"/>
        <color rgb="FFC3362B"/>
        <rFont val="Tahoma"/>
        <family val="2"/>
      </rPr>
      <t>-0.26</t>
    </r>
  </si>
  <si>
    <r>
      <t>26.50</t>
    </r>
    <r>
      <rPr>
        <sz val="8"/>
        <color rgb="FF3D8C40"/>
        <rFont val="Tahoma"/>
        <family val="2"/>
      </rPr>
      <t>-0.50</t>
    </r>
  </si>
  <si>
    <r>
      <t>11.55</t>
    </r>
    <r>
      <rPr>
        <sz val="8"/>
        <color rgb="FF3D8C40"/>
        <rFont val="Tahoma"/>
        <family val="2"/>
      </rPr>
      <t>-0.45</t>
    </r>
  </si>
  <si>
    <r>
      <t>22.64</t>
    </r>
    <r>
      <rPr>
        <sz val="8"/>
        <color rgb="FF3D8C40"/>
        <rFont val="Tahoma"/>
        <family val="2"/>
      </rPr>
      <t>+7.64</t>
    </r>
  </si>
  <si>
    <r>
      <t>13.40</t>
    </r>
    <r>
      <rPr>
        <sz val="8"/>
        <color rgb="FF3D8C40"/>
        <rFont val="Tahoma"/>
        <family val="2"/>
      </rPr>
      <t>-5.60</t>
    </r>
  </si>
  <si>
    <r>
      <t>15.98</t>
    </r>
    <r>
      <rPr>
        <sz val="8"/>
        <color rgb="FF3D8C40"/>
        <rFont val="Tahoma"/>
        <family val="2"/>
      </rPr>
      <t>-2.02</t>
    </r>
  </si>
  <si>
    <r>
      <t>28.22</t>
    </r>
    <r>
      <rPr>
        <sz val="8"/>
        <color rgb="FF3D8C40"/>
        <rFont val="Tahoma"/>
        <family val="2"/>
      </rPr>
      <t>+2.22</t>
    </r>
  </si>
  <si>
    <r>
      <t>14.65</t>
    </r>
    <r>
      <rPr>
        <sz val="8"/>
        <color rgb="FF3D8C40"/>
        <rFont val="Tahoma"/>
        <family val="2"/>
      </rPr>
      <t>-4.35</t>
    </r>
  </si>
  <si>
    <r>
      <t>14.03</t>
    </r>
    <r>
      <rPr>
        <sz val="8"/>
        <color rgb="FFC3362B"/>
        <rFont val="Tahoma"/>
        <family val="2"/>
      </rPr>
      <t>+0.03</t>
    </r>
  </si>
  <si>
    <r>
      <t>16.03</t>
    </r>
    <r>
      <rPr>
        <sz val="8"/>
        <color rgb="FFC3362B"/>
        <rFont val="Tahoma"/>
        <family val="2"/>
      </rPr>
      <t>+1.03</t>
    </r>
  </si>
  <si>
    <r>
      <t>15.68</t>
    </r>
    <r>
      <rPr>
        <sz val="8"/>
        <color rgb="FF3D8C40"/>
        <rFont val="Tahoma"/>
        <family val="2"/>
      </rPr>
      <t>-3.32</t>
    </r>
  </si>
  <si>
    <r>
      <t>28.08</t>
    </r>
    <r>
      <rPr>
        <sz val="8"/>
        <color rgb="FF3D8C40"/>
        <rFont val="Tahoma"/>
        <family val="2"/>
      </rPr>
      <t>+0.08</t>
    </r>
  </si>
  <si>
    <r>
      <t>14.41</t>
    </r>
    <r>
      <rPr>
        <sz val="8"/>
        <color rgb="FFC3362B"/>
        <rFont val="Tahoma"/>
        <family val="2"/>
      </rPr>
      <t>+0.41</t>
    </r>
  </si>
  <si>
    <r>
      <t>12.37</t>
    </r>
    <r>
      <rPr>
        <sz val="8"/>
        <color rgb="FFC3362B"/>
        <rFont val="Tahoma"/>
        <family val="2"/>
      </rPr>
      <t>+1.37</t>
    </r>
  </si>
  <si>
    <r>
      <t>39.10</t>
    </r>
    <r>
      <rPr>
        <sz val="8"/>
        <color rgb="FF3D8C40"/>
        <rFont val="Tahoma"/>
        <family val="2"/>
      </rPr>
      <t>+5.10</t>
    </r>
  </si>
  <si>
    <r>
      <t>7.64</t>
    </r>
    <r>
      <rPr>
        <sz val="8"/>
        <color rgb="FF3D8C40"/>
        <rFont val="Tahoma"/>
        <family val="2"/>
      </rPr>
      <t>-3.36</t>
    </r>
  </si>
  <si>
    <r>
      <t>16.53</t>
    </r>
    <r>
      <rPr>
        <sz val="8"/>
        <color rgb="FFC3362B"/>
        <rFont val="Tahoma"/>
        <family val="2"/>
      </rPr>
      <t>+2.53</t>
    </r>
  </si>
  <si>
    <r>
      <t>33.30</t>
    </r>
    <r>
      <rPr>
        <sz val="8"/>
        <color rgb="FF3D8C40"/>
        <rFont val="Tahoma"/>
        <family val="2"/>
      </rPr>
      <t>+1.30</t>
    </r>
  </si>
  <si>
    <r>
      <t>11.54</t>
    </r>
    <r>
      <rPr>
        <sz val="8"/>
        <color rgb="FFC3362B"/>
        <rFont val="Tahoma"/>
        <family val="2"/>
      </rPr>
      <t>+4.54</t>
    </r>
  </si>
  <si>
    <r>
      <t>9.21</t>
    </r>
    <r>
      <rPr>
        <sz val="8"/>
        <color rgb="FFC3362B"/>
        <rFont val="Tahoma"/>
        <family val="2"/>
      </rPr>
      <t>+0.21</t>
    </r>
  </si>
  <si>
    <r>
      <t>39.92</t>
    </r>
    <r>
      <rPr>
        <sz val="8"/>
        <color rgb="FF3D8C40"/>
        <rFont val="Tahoma"/>
        <family val="2"/>
      </rPr>
      <t>+4.92</t>
    </r>
  </si>
  <si>
    <r>
      <t>7.68</t>
    </r>
    <r>
      <rPr>
        <sz val="8"/>
        <color rgb="FFC3362B"/>
        <rFont val="Tahoma"/>
        <family val="2"/>
      </rPr>
      <t>+1.68</t>
    </r>
  </si>
  <si>
    <t>May 2 (Home)</t>
  </si>
  <si>
    <r>
      <t>43.18</t>
    </r>
    <r>
      <rPr>
        <sz val="8"/>
        <color rgb="FFC3362B"/>
        <rFont val="Tahoma"/>
        <family val="2"/>
      </rPr>
      <t>+10.18</t>
    </r>
  </si>
  <si>
    <r>
      <t>10.62</t>
    </r>
    <r>
      <rPr>
        <sz val="8"/>
        <color rgb="FF3D8C40"/>
        <rFont val="Tahoma"/>
        <family val="2"/>
      </rPr>
      <t>+8.62</t>
    </r>
  </si>
  <si>
    <r>
      <t>41.21</t>
    </r>
    <r>
      <rPr>
        <sz val="8"/>
        <color rgb="FF3D8C40"/>
        <rFont val="Tahoma"/>
        <family val="2"/>
      </rPr>
      <t>-3.79</t>
    </r>
  </si>
  <si>
    <r>
      <t>39.50</t>
    </r>
    <r>
      <rPr>
        <sz val="8"/>
        <color rgb="FF3D8C40"/>
        <rFont val="Tahoma"/>
        <family val="2"/>
      </rPr>
      <t>-0.50</t>
    </r>
  </si>
  <si>
    <r>
      <t>13.66</t>
    </r>
    <r>
      <rPr>
        <sz val="8"/>
        <color rgb="FFC3362B"/>
        <rFont val="Tahoma"/>
        <family val="2"/>
      </rPr>
      <t>-0.34</t>
    </r>
  </si>
  <si>
    <r>
      <t>37.53</t>
    </r>
    <r>
      <rPr>
        <sz val="8"/>
        <color rgb="FFC3362B"/>
        <rFont val="Tahoma"/>
        <family val="2"/>
      </rPr>
      <t>+0.53</t>
    </r>
  </si>
  <si>
    <r>
      <t>34.32</t>
    </r>
    <r>
      <rPr>
        <sz val="8"/>
        <color rgb="FFC3362B"/>
        <rFont val="Tahoma"/>
        <family val="2"/>
      </rPr>
      <t>+7.32</t>
    </r>
  </si>
  <si>
    <r>
      <t>15.81</t>
    </r>
    <r>
      <rPr>
        <sz val="8"/>
        <color rgb="FF3D8C40"/>
        <rFont val="Tahoma"/>
        <family val="2"/>
      </rPr>
      <t>+0.81</t>
    </r>
  </si>
  <si>
    <r>
      <t>32.75</t>
    </r>
    <r>
      <rPr>
        <sz val="8"/>
        <color rgb="FFC3362B"/>
        <rFont val="Tahoma"/>
        <family val="2"/>
      </rPr>
      <t>+0.75</t>
    </r>
  </si>
  <si>
    <r>
      <t>22.29</t>
    </r>
    <r>
      <rPr>
        <sz val="8"/>
        <color rgb="FF3D8C40"/>
        <rFont val="Tahoma"/>
        <family val="2"/>
      </rPr>
      <t>-3.71</t>
    </r>
  </si>
  <si>
    <r>
      <t>27.74</t>
    </r>
    <r>
      <rPr>
        <sz val="8"/>
        <color rgb="FF3D8C40"/>
        <rFont val="Tahoma"/>
        <family val="2"/>
      </rPr>
      <t>+5.74</t>
    </r>
  </si>
  <si>
    <r>
      <t>20.39</t>
    </r>
    <r>
      <rPr>
        <sz val="8"/>
        <color rgb="FF3D8C40"/>
        <rFont val="Tahoma"/>
        <family val="2"/>
      </rPr>
      <t>-8.61</t>
    </r>
  </si>
  <si>
    <r>
      <t>19.31</t>
    </r>
    <r>
      <rPr>
        <sz val="8"/>
        <color rgb="FFC3362B"/>
        <rFont val="Tahoma"/>
        <family val="2"/>
      </rPr>
      <t>+2.31</t>
    </r>
  </si>
  <si>
    <r>
      <t>13.10</t>
    </r>
    <r>
      <rPr>
        <sz val="8"/>
        <color rgb="FF3D8C40"/>
        <rFont val="Tahoma"/>
        <family val="2"/>
      </rPr>
      <t>+1.10</t>
    </r>
  </si>
  <si>
    <r>
      <t>26.80</t>
    </r>
    <r>
      <rPr>
        <sz val="8"/>
        <color rgb="FFC3362B"/>
        <rFont val="Tahoma"/>
        <family val="2"/>
      </rPr>
      <t>+0.80</t>
    </r>
  </si>
  <si>
    <r>
      <t>23.68</t>
    </r>
    <r>
      <rPr>
        <sz val="8"/>
        <color rgb="FFC3362B"/>
        <rFont val="Tahoma"/>
        <family val="2"/>
      </rPr>
      <t>+6.68</t>
    </r>
  </si>
  <si>
    <r>
      <t>19.87</t>
    </r>
    <r>
      <rPr>
        <sz val="8"/>
        <color rgb="FF3D8C40"/>
        <rFont val="Tahoma"/>
        <family val="2"/>
      </rPr>
      <t>+0.87</t>
    </r>
  </si>
  <si>
    <r>
      <t>24.09</t>
    </r>
    <r>
      <rPr>
        <sz val="8"/>
        <color rgb="FF3D8C40"/>
        <rFont val="Tahoma"/>
        <family val="2"/>
      </rPr>
      <t>-0.91</t>
    </r>
  </si>
  <si>
    <r>
      <t>21.44</t>
    </r>
    <r>
      <rPr>
        <sz val="8"/>
        <color rgb="FFC3362B"/>
        <rFont val="Tahoma"/>
        <family val="2"/>
      </rPr>
      <t>+3.44</t>
    </r>
  </si>
  <si>
    <r>
      <t>20.91</t>
    </r>
    <r>
      <rPr>
        <sz val="8"/>
        <color rgb="FFC3362B"/>
        <rFont val="Tahoma"/>
        <family val="2"/>
      </rPr>
      <t>-0.09</t>
    </r>
  </si>
  <si>
    <r>
      <t>21.92</t>
    </r>
    <r>
      <rPr>
        <sz val="8"/>
        <color rgb="FF3D8C40"/>
        <rFont val="Tahoma"/>
        <family val="2"/>
      </rPr>
      <t>-2.08</t>
    </r>
  </si>
  <si>
    <r>
      <t>24.91</t>
    </r>
    <r>
      <rPr>
        <sz val="8"/>
        <color rgb="FFC3362B"/>
        <rFont val="Tahoma"/>
        <family val="2"/>
      </rPr>
      <t>+4.91</t>
    </r>
  </si>
  <si>
    <r>
      <t>22.49</t>
    </r>
    <r>
      <rPr>
        <sz val="8"/>
        <color rgb="FF3D8C40"/>
        <rFont val="Tahoma"/>
        <family val="2"/>
      </rPr>
      <t>+1.49</t>
    </r>
  </si>
  <si>
    <r>
      <t>24.91</t>
    </r>
    <r>
      <rPr>
        <sz val="8"/>
        <color rgb="FFC3362B"/>
        <rFont val="Tahoma"/>
        <family val="2"/>
      </rPr>
      <t>+2.91</t>
    </r>
  </si>
  <si>
    <r>
      <t>18.44</t>
    </r>
    <r>
      <rPr>
        <sz val="8"/>
        <color rgb="FFC3362B"/>
        <rFont val="Tahoma"/>
        <family val="2"/>
      </rPr>
      <t>+2.44</t>
    </r>
  </si>
  <si>
    <r>
      <t>29.07</t>
    </r>
    <r>
      <rPr>
        <sz val="8"/>
        <color rgb="FF3D8C40"/>
        <rFont val="Tahoma"/>
        <family val="2"/>
      </rPr>
      <t>+6.07</t>
    </r>
  </si>
  <si>
    <r>
      <t>19.21</t>
    </r>
    <r>
      <rPr>
        <sz val="8"/>
        <color rgb="FF3D8C40"/>
        <rFont val="Tahoma"/>
        <family val="2"/>
      </rPr>
      <t>-1.79</t>
    </r>
  </si>
  <si>
    <r>
      <t>25.39</t>
    </r>
    <r>
      <rPr>
        <sz val="8"/>
        <color rgb="FFC3362B"/>
        <rFont val="Tahoma"/>
        <family val="2"/>
      </rPr>
      <t>+6.39</t>
    </r>
  </si>
  <si>
    <r>
      <t>20.13</t>
    </r>
    <r>
      <rPr>
        <sz val="8"/>
        <color rgb="FFC3362B"/>
        <rFont val="Tahoma"/>
        <family val="2"/>
      </rPr>
      <t>-4.87</t>
    </r>
  </si>
  <si>
    <r>
      <t>25.93</t>
    </r>
    <r>
      <rPr>
        <sz val="8"/>
        <color rgb="FFC3362B"/>
        <rFont val="Tahoma"/>
        <family val="2"/>
      </rPr>
      <t>+8.93</t>
    </r>
  </si>
  <si>
    <r>
      <t>22.78</t>
    </r>
    <r>
      <rPr>
        <sz val="8"/>
        <color rgb="FFC3362B"/>
        <rFont val="Tahoma"/>
        <family val="2"/>
      </rPr>
      <t>+7.78</t>
    </r>
  </si>
  <si>
    <r>
      <t>25.88</t>
    </r>
    <r>
      <rPr>
        <sz val="8"/>
        <color rgb="FFC3362B"/>
        <rFont val="Tahoma"/>
        <family val="2"/>
      </rPr>
      <t>-1.12</t>
    </r>
  </si>
  <si>
    <r>
      <t>20.44</t>
    </r>
    <r>
      <rPr>
        <sz val="8"/>
        <color rgb="FFC3362B"/>
        <rFont val="Tahoma"/>
        <family val="2"/>
      </rPr>
      <t>+10.44</t>
    </r>
  </si>
  <si>
    <r>
      <t>24.38</t>
    </r>
    <r>
      <rPr>
        <sz val="8"/>
        <color rgb="FFC3362B"/>
        <rFont val="Tahoma"/>
        <family val="2"/>
      </rPr>
      <t>+0.38</t>
    </r>
  </si>
  <si>
    <r>
      <t>18.53</t>
    </r>
    <r>
      <rPr>
        <sz val="8"/>
        <color rgb="FF3D8C40"/>
        <rFont val="Tahoma"/>
        <family val="2"/>
      </rPr>
      <t>+6.53</t>
    </r>
  </si>
  <si>
    <r>
      <t>26.01</t>
    </r>
    <r>
      <rPr>
        <sz val="8"/>
        <color rgb="FF3D8C40"/>
        <rFont val="Tahoma"/>
        <family val="2"/>
      </rPr>
      <t>-6.99</t>
    </r>
  </si>
  <si>
    <r>
      <t>24.17</t>
    </r>
    <r>
      <rPr>
        <sz val="8"/>
        <color rgb="FFC3362B"/>
        <rFont val="Tahoma"/>
        <family val="2"/>
      </rPr>
      <t>+2.17</t>
    </r>
  </si>
  <si>
    <r>
      <t>16.73</t>
    </r>
    <r>
      <rPr>
        <sz val="8"/>
        <color rgb="FF3D8C40"/>
        <rFont val="Tahoma"/>
        <family val="2"/>
      </rPr>
      <t>+0.73</t>
    </r>
  </si>
  <si>
    <r>
      <t>28.72</t>
    </r>
    <r>
      <rPr>
        <sz val="8"/>
        <color rgb="FF3D8C40"/>
        <rFont val="Tahoma"/>
        <family val="2"/>
      </rPr>
      <t>-1.28</t>
    </r>
  </si>
  <si>
    <r>
      <t>23.26</t>
    </r>
    <r>
      <rPr>
        <sz val="8"/>
        <color rgb="FFC3362B"/>
        <rFont val="Tahoma"/>
        <family val="2"/>
      </rPr>
      <t>+0.26</t>
    </r>
  </si>
  <si>
    <r>
      <t>17.05</t>
    </r>
    <r>
      <rPr>
        <sz val="8"/>
        <color rgb="FFC3362B"/>
        <rFont val="Tahoma"/>
        <family val="2"/>
      </rPr>
      <t>-2.95</t>
    </r>
  </si>
  <si>
    <r>
      <t>25.29</t>
    </r>
    <r>
      <rPr>
        <sz val="8"/>
        <color rgb="FFC3362B"/>
        <rFont val="Tahoma"/>
        <family val="2"/>
      </rPr>
      <t>+2.29</t>
    </r>
  </si>
  <si>
    <r>
      <t>21.63</t>
    </r>
    <r>
      <rPr>
        <sz val="8"/>
        <color rgb="FFC3362B"/>
        <rFont val="Tahoma"/>
        <family val="2"/>
      </rPr>
      <t>+4.63</t>
    </r>
  </si>
  <si>
    <r>
      <t>24.91</t>
    </r>
    <r>
      <rPr>
        <sz val="8"/>
        <color rgb="FF3D8C40"/>
        <rFont val="Tahoma"/>
        <family val="2"/>
      </rPr>
      <t>+2.91</t>
    </r>
  </si>
  <si>
    <r>
      <t>20.34</t>
    </r>
    <r>
      <rPr>
        <sz val="8"/>
        <color rgb="FF3D8C40"/>
        <rFont val="Tahoma"/>
        <family val="2"/>
      </rPr>
      <t>-0.66</t>
    </r>
  </si>
  <si>
    <r>
      <t>11.90</t>
    </r>
    <r>
      <rPr>
        <sz val="8"/>
        <color rgb="FF3D8C40"/>
        <rFont val="Tahoma"/>
        <family val="2"/>
      </rPr>
      <t>-0.10</t>
    </r>
  </si>
  <si>
    <r>
      <t>25.04</t>
    </r>
    <r>
      <rPr>
        <sz val="8"/>
        <color rgb="FF3D8C40"/>
        <rFont val="Tahoma"/>
        <family val="2"/>
      </rPr>
      <t>+9.04</t>
    </r>
  </si>
  <si>
    <r>
      <t>13.58</t>
    </r>
    <r>
      <rPr>
        <sz val="8"/>
        <color rgb="FF3D8C40"/>
        <rFont val="Tahoma"/>
        <family val="2"/>
      </rPr>
      <t>-5.42</t>
    </r>
  </si>
  <si>
    <r>
      <t>14.26</t>
    </r>
    <r>
      <rPr>
        <sz val="8"/>
        <color rgb="FF3D8C40"/>
        <rFont val="Tahoma"/>
        <family val="2"/>
      </rPr>
      <t>-0.74</t>
    </r>
  </si>
  <si>
    <r>
      <t>25.65</t>
    </r>
    <r>
      <rPr>
        <sz val="8"/>
        <color rgb="FF3D8C40"/>
        <rFont val="Tahoma"/>
        <family val="2"/>
      </rPr>
      <t>+2.65</t>
    </r>
  </si>
  <si>
    <r>
      <t>15.45</t>
    </r>
    <r>
      <rPr>
        <sz val="8"/>
        <color rgb="FF3D8C40"/>
        <rFont val="Tahoma"/>
        <family val="2"/>
      </rPr>
      <t>-1.55</t>
    </r>
  </si>
  <si>
    <r>
      <t>17.28</t>
    </r>
    <r>
      <rPr>
        <sz val="8"/>
        <color rgb="FFC3362B"/>
        <rFont val="Tahoma"/>
        <family val="2"/>
      </rPr>
      <t>+1.28</t>
    </r>
  </si>
  <si>
    <r>
      <t>23.92</t>
    </r>
    <r>
      <rPr>
        <sz val="8"/>
        <color rgb="FFC3362B"/>
        <rFont val="Tahoma"/>
        <family val="2"/>
      </rPr>
      <t>-4.08</t>
    </r>
  </si>
  <si>
    <r>
      <t>17.36</t>
    </r>
    <r>
      <rPr>
        <sz val="8"/>
        <color rgb="FFC3362B"/>
        <rFont val="Tahoma"/>
        <family val="2"/>
      </rPr>
      <t>+1.36</t>
    </r>
  </si>
  <si>
    <r>
      <t>19.04</t>
    </r>
    <r>
      <rPr>
        <sz val="8"/>
        <color rgb="FFC3362B"/>
        <rFont val="Tahoma"/>
        <family val="2"/>
      </rPr>
      <t>+0.04</t>
    </r>
  </si>
  <si>
    <r>
      <t>26.35</t>
    </r>
    <r>
      <rPr>
        <sz val="8"/>
        <color rgb="FF3D8C40"/>
        <rFont val="Tahoma"/>
        <family val="2"/>
      </rPr>
      <t>+2.35</t>
    </r>
  </si>
  <si>
    <r>
      <t>16.56</t>
    </r>
    <r>
      <rPr>
        <sz val="8"/>
        <color rgb="FFC3362B"/>
        <rFont val="Tahoma"/>
        <family val="2"/>
      </rPr>
      <t>+2.56</t>
    </r>
  </si>
  <si>
    <r>
      <t>12.36</t>
    </r>
    <r>
      <rPr>
        <sz val="8"/>
        <color rgb="FFC3362B"/>
        <rFont val="Tahoma"/>
        <family val="2"/>
      </rPr>
      <t>+0.36</t>
    </r>
  </si>
  <si>
    <r>
      <t>22.91</t>
    </r>
    <r>
      <rPr>
        <sz val="8"/>
        <color rgb="FFC3362B"/>
        <rFont val="Tahoma"/>
        <family val="2"/>
      </rPr>
      <t>-1.09</t>
    </r>
  </si>
  <si>
    <r>
      <t>14.34</t>
    </r>
    <r>
      <rPr>
        <sz val="8"/>
        <color rgb="FFC3362B"/>
        <rFont val="Tahoma"/>
        <family val="2"/>
      </rPr>
      <t>+3.34</t>
    </r>
  </si>
  <si>
    <r>
      <t>18.38</t>
    </r>
    <r>
      <rPr>
        <sz val="8"/>
        <color rgb="FFC3362B"/>
        <rFont val="Tahoma"/>
        <family val="2"/>
      </rPr>
      <t>+6.38</t>
    </r>
  </si>
  <si>
    <r>
      <t>29.20</t>
    </r>
    <r>
      <rPr>
        <sz val="8"/>
        <color rgb="FF3D8C40"/>
        <rFont val="Tahoma"/>
        <family val="2"/>
      </rPr>
      <t>+6.20</t>
    </r>
  </si>
  <si>
    <r>
      <t>15.23</t>
    </r>
    <r>
      <rPr>
        <sz val="8"/>
        <color rgb="FFC3362B"/>
        <rFont val="Tahoma"/>
        <family val="2"/>
      </rPr>
      <t>+6.23</t>
    </r>
  </si>
  <si>
    <r>
      <t>17.90</t>
    </r>
    <r>
      <rPr>
        <sz val="8"/>
        <color rgb="FFC3362B"/>
        <rFont val="Tahoma"/>
        <family val="2"/>
      </rPr>
      <t>+1.90</t>
    </r>
  </si>
  <si>
    <r>
      <t>36.50</t>
    </r>
    <r>
      <rPr>
        <sz val="8"/>
        <color rgb="FF3D8C40"/>
        <rFont val="Tahoma"/>
        <family val="2"/>
      </rPr>
      <t>+0.50</t>
    </r>
  </si>
  <si>
    <r>
      <t>11.82</t>
    </r>
    <r>
      <rPr>
        <sz val="8"/>
        <color rgb="FFC3362B"/>
        <rFont val="Tahoma"/>
        <family val="2"/>
      </rPr>
      <t>+4.82</t>
    </r>
  </si>
  <si>
    <r>
      <t>10.22</t>
    </r>
    <r>
      <rPr>
        <sz val="8"/>
        <color rgb="FFC3362B"/>
        <rFont val="Tahoma"/>
        <family val="2"/>
      </rPr>
      <t>+0.22</t>
    </r>
  </si>
  <si>
    <r>
      <t>41.75</t>
    </r>
    <r>
      <rPr>
        <sz val="8"/>
        <color rgb="FF3D8C40"/>
        <rFont val="Tahoma"/>
        <family val="2"/>
      </rPr>
      <t>+4.75</t>
    </r>
  </si>
  <si>
    <r>
      <t>8.43</t>
    </r>
    <r>
      <rPr>
        <sz val="8"/>
        <color rgb="FFC3362B"/>
        <rFont val="Tahoma"/>
        <family val="2"/>
      </rPr>
      <t>+2.43</t>
    </r>
  </si>
  <si>
    <t>Aug 13 - Mar 20 Home</t>
  </si>
  <si>
    <t>For GW 27</t>
  </si>
  <si>
    <t>Aug 13 - Mar 20 Away</t>
  </si>
  <si>
    <r>
      <t>16.07</t>
    </r>
    <r>
      <rPr>
        <sz val="8"/>
        <color rgb="FFC3362B"/>
        <rFont val="Tahoma"/>
        <family val="2"/>
      </rPr>
      <t>+9.07</t>
    </r>
  </si>
  <si>
    <t>For GW 28</t>
  </si>
  <si>
    <t>April 4 (Home)</t>
  </si>
  <si>
    <t>April 4 (Away)</t>
  </si>
  <si>
    <t>For GW 29</t>
  </si>
  <si>
    <t>For GW 30</t>
  </si>
  <si>
    <t>For GW 31</t>
  </si>
  <si>
    <t>For GW 32</t>
  </si>
  <si>
    <t>April 11 (Home)</t>
  </si>
  <si>
    <t>April 11 (Away)</t>
  </si>
  <si>
    <r>
      <t>12.11</t>
    </r>
    <r>
      <rPr>
        <sz val="8"/>
        <color rgb="FFC3362B"/>
        <rFont val="Tahoma"/>
        <family val="2"/>
      </rPr>
      <t>+0.11</t>
    </r>
  </si>
  <si>
    <r>
      <t>18.76</t>
    </r>
    <r>
      <rPr>
        <sz val="8"/>
        <color rgb="FFC3362B"/>
        <rFont val="Tahoma"/>
        <family val="2"/>
      </rPr>
      <t>-1.24</t>
    </r>
  </si>
  <si>
    <r>
      <t>13.81</t>
    </r>
    <r>
      <rPr>
        <sz val="8"/>
        <color rgb="FFC3362B"/>
        <rFont val="Tahoma"/>
        <family val="2"/>
      </rPr>
      <t>+1.81</t>
    </r>
  </si>
  <si>
    <r>
      <t>7.15</t>
    </r>
    <r>
      <rPr>
        <sz val="8"/>
        <color rgb="FF3D8C40"/>
        <rFont val="Tahoma"/>
        <family val="2"/>
      </rPr>
      <t>-1.85</t>
    </r>
  </si>
  <si>
    <r>
      <t>37.26</t>
    </r>
    <r>
      <rPr>
        <sz val="8"/>
        <color rgb="FF3D8C40"/>
        <rFont val="Tahoma"/>
        <family val="2"/>
      </rPr>
      <t>+5.26</t>
    </r>
  </si>
  <si>
    <r>
      <t>5.49</t>
    </r>
    <r>
      <rPr>
        <sz val="8"/>
        <color rgb="FF3D8C40"/>
        <rFont val="Tahoma"/>
        <family val="2"/>
      </rPr>
      <t>-0.51</t>
    </r>
  </si>
  <si>
    <r>
      <t>23.12</t>
    </r>
    <r>
      <rPr>
        <sz val="8"/>
        <color rgb="FFC3362B"/>
        <rFont val="Tahoma"/>
        <family val="2"/>
      </rPr>
      <t>+4.12</t>
    </r>
  </si>
  <si>
    <r>
      <t>18.36</t>
    </r>
    <r>
      <rPr>
        <sz val="8"/>
        <color rgb="FF3D8C40"/>
        <rFont val="Tahoma"/>
        <family val="2"/>
      </rPr>
      <t>+4.36</t>
    </r>
  </si>
  <si>
    <r>
      <t>21.19</t>
    </r>
    <r>
      <rPr>
        <sz val="8"/>
        <color rgb="FF3D8C40"/>
        <rFont val="Tahoma"/>
        <family val="2"/>
      </rPr>
      <t>-2.81</t>
    </r>
  </si>
  <si>
    <r>
      <t>18.56</t>
    </r>
    <r>
      <rPr>
        <sz val="8"/>
        <color rgb="FF3D8C40"/>
        <rFont val="Tahoma"/>
        <family val="2"/>
      </rPr>
      <t>-0.44</t>
    </r>
  </si>
  <si>
    <r>
      <t>17.04</t>
    </r>
    <r>
      <rPr>
        <sz val="8"/>
        <color rgb="FF3D8C40"/>
        <rFont val="Tahoma"/>
        <family val="2"/>
      </rPr>
      <t>+1.04</t>
    </r>
  </si>
  <si>
    <r>
      <t>19.57</t>
    </r>
    <r>
      <rPr>
        <sz val="8"/>
        <color rgb="FF3D8C40"/>
        <rFont val="Tahoma"/>
        <family val="2"/>
      </rPr>
      <t>-0.43</t>
    </r>
  </si>
  <si>
    <t>April 18 (Away)</t>
  </si>
  <si>
    <t>April 28 (Away)</t>
  </si>
  <si>
    <t>For GW 33</t>
  </si>
  <si>
    <t>May 2 (Away)</t>
  </si>
  <si>
    <t>For GW 34</t>
  </si>
  <si>
    <r>
      <t>4.28</t>
    </r>
    <r>
      <rPr>
        <sz val="8"/>
        <color rgb="FFC3362B"/>
        <rFont val="Tahoma"/>
        <family val="2"/>
      </rPr>
      <t>+0.28</t>
    </r>
  </si>
  <si>
    <r>
      <t>1.98</t>
    </r>
    <r>
      <rPr>
        <sz val="8"/>
        <color rgb="FF3D8C40"/>
        <rFont val="Tahoma"/>
        <family val="2"/>
      </rPr>
      <t>+0.98</t>
    </r>
  </si>
  <si>
    <r>
      <t>4.37</t>
    </r>
    <r>
      <rPr>
        <sz val="8"/>
        <color rgb="FF3D8C40"/>
        <rFont val="Tahoma"/>
        <family val="2"/>
      </rPr>
      <t>-1.63</t>
    </r>
  </si>
  <si>
    <r>
      <t>2.37</t>
    </r>
    <r>
      <rPr>
        <sz val="8"/>
        <color rgb="FFC3362B"/>
        <rFont val="Tahoma"/>
        <family val="2"/>
      </rPr>
      <t>+1.37</t>
    </r>
  </si>
  <si>
    <r>
      <t>1.15</t>
    </r>
    <r>
      <rPr>
        <sz val="8"/>
        <color rgb="FF3D8C40"/>
        <rFont val="Tahoma"/>
        <family val="2"/>
      </rPr>
      <t>+1.15</t>
    </r>
  </si>
  <si>
    <r>
      <t>3.69</t>
    </r>
    <r>
      <rPr>
        <sz val="8"/>
        <color rgb="FF3D8C40"/>
        <rFont val="Tahoma"/>
        <family val="2"/>
      </rPr>
      <t>-0.31</t>
    </r>
  </si>
  <si>
    <r>
      <t>1.95</t>
    </r>
    <r>
      <rPr>
        <sz val="8"/>
        <color rgb="FFC3362B"/>
        <rFont val="Tahoma"/>
        <family val="2"/>
      </rPr>
      <t>+0.95</t>
    </r>
  </si>
  <si>
    <r>
      <t>0.56</t>
    </r>
    <r>
      <rPr>
        <sz val="8"/>
        <color rgb="FFC3362B"/>
        <rFont val="Tahoma"/>
        <family val="2"/>
      </rPr>
      <t>-0.44</t>
    </r>
  </si>
  <si>
    <r>
      <t>2.44</t>
    </r>
    <r>
      <rPr>
        <sz val="8"/>
        <color rgb="FFC3362B"/>
        <rFont val="Tahoma"/>
        <family val="2"/>
      </rPr>
      <t>+1.44</t>
    </r>
  </si>
  <si>
    <r>
      <t>1.67</t>
    </r>
    <r>
      <rPr>
        <sz val="8"/>
        <color rgb="FF3D8C40"/>
        <rFont val="Tahoma"/>
        <family val="2"/>
      </rPr>
      <t>-1.33</t>
    </r>
  </si>
  <si>
    <r>
      <t>4.63</t>
    </r>
    <r>
      <rPr>
        <sz val="8"/>
        <color rgb="FFC3362B"/>
        <rFont val="Tahoma"/>
        <family val="2"/>
      </rPr>
      <t>-1.37</t>
    </r>
  </si>
  <si>
    <r>
      <t>0.73</t>
    </r>
    <r>
      <rPr>
        <sz val="8"/>
        <color rgb="FF3D8C40"/>
        <rFont val="Tahoma"/>
        <family val="2"/>
      </rPr>
      <t>-0.27</t>
    </r>
  </si>
  <si>
    <r>
      <t>0.80</t>
    </r>
    <r>
      <rPr>
        <sz val="8"/>
        <color rgb="FF3D8C40"/>
        <rFont val="Tahoma"/>
        <family val="2"/>
      </rPr>
      <t>-0.20</t>
    </r>
  </si>
  <si>
    <r>
      <t>0.23</t>
    </r>
    <r>
      <rPr>
        <sz val="8"/>
        <color rgb="FFC3362B"/>
        <rFont val="Tahoma"/>
        <family val="2"/>
      </rPr>
      <t>+0.23</t>
    </r>
  </si>
  <si>
    <r>
      <t>1.47</t>
    </r>
    <r>
      <rPr>
        <sz val="8"/>
        <color rgb="FFC3362B"/>
        <rFont val="Tahoma"/>
        <family val="2"/>
      </rPr>
      <t>+0.47</t>
    </r>
  </si>
  <si>
    <r>
      <t>2.22</t>
    </r>
    <r>
      <rPr>
        <sz val="8"/>
        <color rgb="FF3D8C40"/>
        <rFont val="Tahoma"/>
        <family val="2"/>
      </rPr>
      <t>+0.22</t>
    </r>
  </si>
  <si>
    <r>
      <t>0.78</t>
    </r>
    <r>
      <rPr>
        <sz val="8"/>
        <color rgb="FFC3362B"/>
        <rFont val="Tahoma"/>
        <family val="2"/>
      </rPr>
      <t>+0.78</t>
    </r>
  </si>
  <si>
    <r>
      <t>0.29</t>
    </r>
    <r>
      <rPr>
        <sz val="8"/>
        <color rgb="FFC3362B"/>
        <rFont val="Tahoma"/>
        <family val="2"/>
      </rPr>
      <t>+0.29</t>
    </r>
  </si>
  <si>
    <r>
      <t>0.90</t>
    </r>
    <r>
      <rPr>
        <sz val="8"/>
        <color rgb="FFC3362B"/>
        <rFont val="Tahoma"/>
        <family val="2"/>
      </rPr>
      <t>+0.90</t>
    </r>
  </si>
  <si>
    <r>
      <t>1.59</t>
    </r>
    <r>
      <rPr>
        <sz val="8"/>
        <color rgb="FFC3362B"/>
        <rFont val="Tahoma"/>
        <family val="2"/>
      </rPr>
      <t>+1.59</t>
    </r>
  </si>
  <si>
    <r>
      <t>1.98</t>
    </r>
    <r>
      <rPr>
        <sz val="8"/>
        <color rgb="FFC3362B"/>
        <rFont val="Tahoma"/>
        <family val="2"/>
      </rPr>
      <t>-0.02</t>
    </r>
  </si>
  <si>
    <r>
      <t>1.10</t>
    </r>
    <r>
      <rPr>
        <sz val="8"/>
        <color rgb="FFC3362B"/>
        <rFont val="Tahoma"/>
        <family val="2"/>
      </rPr>
      <t>+1.10</t>
    </r>
  </si>
  <si>
    <r>
      <t>2.04</t>
    </r>
    <r>
      <rPr>
        <sz val="8"/>
        <color rgb="FFC3362B"/>
        <rFont val="Tahoma"/>
        <family val="2"/>
      </rPr>
      <t>-1.96</t>
    </r>
  </si>
  <si>
    <r>
      <t>0.51</t>
    </r>
    <r>
      <rPr>
        <sz val="8"/>
        <color rgb="FFC3362B"/>
        <rFont val="Tahoma"/>
        <family val="2"/>
      </rPr>
      <t>+0.51</t>
    </r>
  </si>
  <si>
    <r>
      <t>0.86</t>
    </r>
    <r>
      <rPr>
        <sz val="8"/>
        <color rgb="FFC3362B"/>
        <rFont val="Tahoma"/>
        <family val="2"/>
      </rPr>
      <t>+0.86</t>
    </r>
  </si>
  <si>
    <r>
      <t>1.40</t>
    </r>
    <r>
      <rPr>
        <sz val="8"/>
        <color rgb="FFC3362B"/>
        <rFont val="Tahoma"/>
        <family val="2"/>
      </rPr>
      <t>-1.60</t>
    </r>
  </si>
  <si>
    <r>
      <t>5.42</t>
    </r>
    <r>
      <rPr>
        <sz val="8"/>
        <color rgb="FF3D8C40"/>
        <rFont val="Tahoma"/>
        <family val="2"/>
      </rPr>
      <t>-0.58</t>
    </r>
  </si>
  <si>
    <r>
      <t>2.47</t>
    </r>
    <r>
      <rPr>
        <sz val="8"/>
        <color rgb="FFC3362B"/>
        <rFont val="Tahoma"/>
        <family val="2"/>
      </rPr>
      <t>+0.47</t>
    </r>
  </si>
  <si>
    <r>
      <t>2.28</t>
    </r>
    <r>
      <rPr>
        <sz val="8"/>
        <color rgb="FF3D8C40"/>
        <rFont val="Tahoma"/>
        <family val="2"/>
      </rPr>
      <t>+2.28</t>
    </r>
  </si>
  <si>
    <r>
      <t>2.95</t>
    </r>
    <r>
      <rPr>
        <sz val="8"/>
        <color rgb="FF3D8C40"/>
        <rFont val="Tahoma"/>
        <family val="2"/>
      </rPr>
      <t>-1.05</t>
    </r>
  </si>
  <si>
    <r>
      <t>2.04</t>
    </r>
    <r>
      <rPr>
        <sz val="8"/>
        <color rgb="FF3D8C40"/>
        <rFont val="Tahoma"/>
        <family val="2"/>
      </rPr>
      <t>-1.96</t>
    </r>
  </si>
  <si>
    <r>
      <t>0.80</t>
    </r>
    <r>
      <rPr>
        <sz val="8"/>
        <color rgb="FFC3362B"/>
        <rFont val="Tahoma"/>
        <family val="2"/>
      </rPr>
      <t>-0.20</t>
    </r>
  </si>
  <si>
    <r>
      <t>2.30</t>
    </r>
    <r>
      <rPr>
        <sz val="8"/>
        <color rgb="FF3D8C40"/>
        <rFont val="Tahoma"/>
        <family val="2"/>
      </rPr>
      <t>-0.70</t>
    </r>
  </si>
  <si>
    <r>
      <t>2.22</t>
    </r>
    <r>
      <rPr>
        <sz val="8"/>
        <color rgb="FFC3362B"/>
        <rFont val="Tahoma"/>
        <family val="2"/>
      </rPr>
      <t>+0.22</t>
    </r>
  </si>
  <si>
    <r>
      <t>1.47</t>
    </r>
    <r>
      <rPr>
        <sz val="8"/>
        <color rgb="FF3D8C40"/>
        <rFont val="Tahoma"/>
        <family val="2"/>
      </rPr>
      <t>+0.47</t>
    </r>
  </si>
  <si>
    <r>
      <t>1.98</t>
    </r>
    <r>
      <rPr>
        <sz val="8"/>
        <color rgb="FF3D8C40"/>
        <rFont val="Tahoma"/>
        <family val="2"/>
      </rPr>
      <t>-1.02</t>
    </r>
  </si>
  <si>
    <r>
      <t>1.03</t>
    </r>
    <r>
      <rPr>
        <sz val="8"/>
        <color rgb="FF3D8C40"/>
        <rFont val="Tahoma"/>
        <family val="2"/>
      </rPr>
      <t>-0.97</t>
    </r>
  </si>
  <si>
    <r>
      <t>0.35</t>
    </r>
    <r>
      <rPr>
        <sz val="8"/>
        <color rgb="FFC3362B"/>
        <rFont val="Tahoma"/>
        <family val="2"/>
      </rPr>
      <t>-1.65</t>
    </r>
  </si>
  <si>
    <r>
      <t>2.14</t>
    </r>
    <r>
      <rPr>
        <sz val="8"/>
        <color rgb="FFC3362B"/>
        <rFont val="Tahoma"/>
        <family val="2"/>
      </rPr>
      <t>+1.14</t>
    </r>
  </si>
  <si>
    <r>
      <t>0.97</t>
    </r>
    <r>
      <rPr>
        <sz val="8"/>
        <color rgb="FF3D8C40"/>
        <rFont val="Tahoma"/>
        <family val="2"/>
      </rPr>
      <t>-0.03</t>
    </r>
  </si>
  <si>
    <r>
      <t>0.90</t>
    </r>
    <r>
      <rPr>
        <sz val="8"/>
        <color rgb="FFC3362B"/>
        <rFont val="Tahoma"/>
        <family val="2"/>
      </rPr>
      <t>-0.10</t>
    </r>
  </si>
  <si>
    <r>
      <t>1.41</t>
    </r>
    <r>
      <rPr>
        <sz val="8"/>
        <color rgb="FFC3362B"/>
        <rFont val="Tahoma"/>
        <family val="2"/>
      </rPr>
      <t>+0.41</t>
    </r>
  </si>
  <si>
    <r>
      <t>0.68</t>
    </r>
    <r>
      <rPr>
        <sz val="8"/>
        <color rgb="FFC3362B"/>
        <rFont val="Tahoma"/>
        <family val="2"/>
      </rPr>
      <t>+0.68</t>
    </r>
  </si>
  <si>
    <r>
      <t>0.76</t>
    </r>
    <r>
      <rPr>
        <sz val="8"/>
        <color rgb="FFC3362B"/>
        <rFont val="Tahoma"/>
        <family val="2"/>
      </rPr>
      <t>-0.24</t>
    </r>
  </si>
  <si>
    <r>
      <t>1.23</t>
    </r>
    <r>
      <rPr>
        <sz val="8"/>
        <color rgb="FFC3362B"/>
        <rFont val="Tahoma"/>
        <family val="2"/>
      </rPr>
      <t>+1.23</t>
    </r>
  </si>
  <si>
    <r>
      <t>0.13</t>
    </r>
    <r>
      <rPr>
        <sz val="8"/>
        <color rgb="FFC3362B"/>
        <rFont val="Tahoma"/>
        <family val="2"/>
      </rPr>
      <t>+0.13</t>
    </r>
  </si>
  <si>
    <r>
      <t>1.88</t>
    </r>
    <r>
      <rPr>
        <sz val="8"/>
        <color rgb="FF3D8C40"/>
        <rFont val="Tahoma"/>
        <family val="2"/>
      </rPr>
      <t>+0.88</t>
    </r>
  </si>
  <si>
    <r>
      <t>0.69</t>
    </r>
    <r>
      <rPr>
        <sz val="8"/>
        <color rgb="FF3D8C40"/>
        <rFont val="Tahoma"/>
        <family val="2"/>
      </rPr>
      <t>-0.31</t>
    </r>
  </si>
  <si>
    <r>
      <t>1.52</t>
    </r>
    <r>
      <rPr>
        <sz val="8"/>
        <color rgb="FFC3362B"/>
        <rFont val="Tahoma"/>
        <family val="2"/>
      </rPr>
      <t>-1.48</t>
    </r>
  </si>
  <si>
    <r>
      <t>0.66</t>
    </r>
    <r>
      <rPr>
        <sz val="8"/>
        <color rgb="FFC3362B"/>
        <rFont val="Tahoma"/>
        <family val="2"/>
      </rPr>
      <t>+0.66</t>
    </r>
  </si>
  <si>
    <r>
      <t>1.02</t>
    </r>
    <r>
      <rPr>
        <sz val="8"/>
        <color rgb="FFC3362B"/>
        <rFont val="Tahoma"/>
        <family val="2"/>
      </rPr>
      <t>+1.02</t>
    </r>
  </si>
  <si>
    <r>
      <t>2.92</t>
    </r>
    <r>
      <rPr>
        <sz val="8"/>
        <color rgb="FF3D8C40"/>
        <rFont val="Tahoma"/>
        <family val="2"/>
      </rPr>
      <t>+0.92</t>
    </r>
  </si>
  <si>
    <r>
      <t>4.00</t>
    </r>
    <r>
      <rPr>
        <sz val="8"/>
        <color rgb="FF3D8C40"/>
        <rFont val="Tahoma"/>
        <family val="2"/>
      </rPr>
      <t>+1.00</t>
    </r>
  </si>
  <si>
    <r>
      <t>0.01</t>
    </r>
    <r>
      <rPr>
        <sz val="8"/>
        <color rgb="FFC3362B"/>
        <rFont val="Tahoma"/>
        <family val="2"/>
      </rPr>
      <t>+0.01</t>
    </r>
  </si>
  <si>
    <t>For Gameweek 4</t>
  </si>
  <si>
    <t>For Gameweek 5</t>
  </si>
  <si>
    <t>Aug 30 (Home)</t>
  </si>
  <si>
    <t>Aug 30 (Away)</t>
  </si>
  <si>
    <r>
      <t>4.50</t>
    </r>
    <r>
      <rPr>
        <sz val="8"/>
        <color rgb="FFC3362B"/>
        <rFont val="Tahoma"/>
        <family val="2"/>
      </rPr>
      <t>+0.50</t>
    </r>
  </si>
  <si>
    <r>
      <t>1.20</t>
    </r>
    <r>
      <rPr>
        <sz val="8"/>
        <color rgb="FF3D8C40"/>
        <rFont val="Tahoma"/>
        <family val="2"/>
      </rPr>
      <t>+1.20</t>
    </r>
  </si>
  <si>
    <r>
      <t>3.89</t>
    </r>
    <r>
      <rPr>
        <sz val="8"/>
        <color rgb="FF3D8C40"/>
        <rFont val="Tahoma"/>
        <family val="2"/>
      </rPr>
      <t>-2.11</t>
    </r>
  </si>
  <si>
    <r>
      <t>4.66</t>
    </r>
    <r>
      <rPr>
        <sz val="8"/>
        <color rgb="FFC3362B"/>
        <rFont val="Tahoma"/>
        <family val="2"/>
      </rPr>
      <t>+0.66</t>
    </r>
  </si>
  <si>
    <r>
      <t>1.49</t>
    </r>
    <r>
      <rPr>
        <sz val="8"/>
        <color rgb="FF3D8C40"/>
        <rFont val="Tahoma"/>
        <family val="2"/>
      </rPr>
      <t>+1.49</t>
    </r>
  </si>
  <si>
    <r>
      <t>4.59</t>
    </r>
    <r>
      <rPr>
        <sz val="8"/>
        <color rgb="FFC3362B"/>
        <rFont val="Tahoma"/>
        <family val="2"/>
      </rPr>
      <t>+0.59</t>
    </r>
  </si>
  <si>
    <r>
      <t>2.09</t>
    </r>
    <r>
      <rPr>
        <sz val="8"/>
        <color rgb="FF3D8C40"/>
        <rFont val="Tahoma"/>
        <family val="2"/>
      </rPr>
      <t>-0.91</t>
    </r>
  </si>
  <si>
    <r>
      <t>1.32</t>
    </r>
    <r>
      <rPr>
        <sz val="8"/>
        <color rgb="FFC3362B"/>
        <rFont val="Tahoma"/>
        <family val="2"/>
      </rPr>
      <t>-0.68</t>
    </r>
  </si>
  <si>
    <r>
      <t>3.30</t>
    </r>
    <r>
      <rPr>
        <sz val="8"/>
        <color rgb="FFC3362B"/>
        <rFont val="Tahoma"/>
        <family val="2"/>
      </rPr>
      <t>+0.30</t>
    </r>
  </si>
  <si>
    <r>
      <t>2.95</t>
    </r>
    <r>
      <rPr>
        <sz val="8"/>
        <color rgb="FF3D8C40"/>
        <rFont val="Tahoma"/>
        <family val="2"/>
      </rPr>
      <t>-0.05</t>
    </r>
  </si>
  <si>
    <r>
      <t>4.49</t>
    </r>
    <r>
      <rPr>
        <sz val="8"/>
        <color rgb="FF3D8C40"/>
        <rFont val="Tahoma"/>
        <family val="2"/>
      </rPr>
      <t>+1.49</t>
    </r>
  </si>
  <si>
    <r>
      <t>2.18</t>
    </r>
    <r>
      <rPr>
        <sz val="8"/>
        <color rgb="FF3D8C40"/>
        <rFont val="Tahoma"/>
        <family val="2"/>
      </rPr>
      <t>-0.82</t>
    </r>
  </si>
  <si>
    <r>
      <t>2.53</t>
    </r>
    <r>
      <rPr>
        <sz val="8"/>
        <color rgb="FFC3362B"/>
        <rFont val="Tahoma"/>
        <family val="2"/>
      </rPr>
      <t>+1.53</t>
    </r>
  </si>
  <si>
    <r>
      <t>2.11</t>
    </r>
    <r>
      <rPr>
        <sz val="8"/>
        <color rgb="FF3D8C40"/>
        <rFont val="Tahoma"/>
        <family val="2"/>
      </rPr>
      <t>+1.11</t>
    </r>
  </si>
  <si>
    <r>
      <t>3.24</t>
    </r>
    <r>
      <rPr>
        <sz val="8"/>
        <color rgb="FFC3362B"/>
        <rFont val="Tahoma"/>
        <family val="2"/>
      </rPr>
      <t>+0.24</t>
    </r>
  </si>
  <si>
    <r>
      <t>2.13</t>
    </r>
    <r>
      <rPr>
        <sz val="8"/>
        <color rgb="FFC3362B"/>
        <rFont val="Tahoma"/>
        <family val="2"/>
      </rPr>
      <t>+1.13</t>
    </r>
  </si>
  <si>
    <r>
      <t>2.78</t>
    </r>
    <r>
      <rPr>
        <sz val="8"/>
        <color rgb="FF3D8C40"/>
        <rFont val="Tahoma"/>
        <family val="2"/>
      </rPr>
      <t>+0.78</t>
    </r>
  </si>
  <si>
    <r>
      <t>2.15</t>
    </r>
    <r>
      <rPr>
        <sz val="8"/>
        <color rgb="FFC3362B"/>
        <rFont val="Tahoma"/>
        <family val="2"/>
      </rPr>
      <t>+1.15</t>
    </r>
  </si>
  <si>
    <r>
      <t>1.41</t>
    </r>
    <r>
      <rPr>
        <sz val="8"/>
        <color rgb="FFC3362B"/>
        <rFont val="Tahoma"/>
        <family val="2"/>
      </rPr>
      <t>+1.41</t>
    </r>
  </si>
  <si>
    <r>
      <t>2.62</t>
    </r>
    <r>
      <rPr>
        <sz val="8"/>
        <color rgb="FFC3362B"/>
        <rFont val="Tahoma"/>
        <family val="2"/>
      </rPr>
      <t>-0.38</t>
    </r>
  </si>
  <si>
    <r>
      <t>1.60</t>
    </r>
    <r>
      <rPr>
        <sz val="8"/>
        <color rgb="FFC3362B"/>
        <rFont val="Tahoma"/>
        <family val="2"/>
      </rPr>
      <t>+0.60</t>
    </r>
  </si>
  <si>
    <r>
      <t>0.86</t>
    </r>
    <r>
      <rPr>
        <sz val="8"/>
        <color rgb="FFC3362B"/>
        <rFont val="Tahoma"/>
        <family val="2"/>
      </rPr>
      <t>-1.14</t>
    </r>
  </si>
  <si>
    <r>
      <t>1.30</t>
    </r>
    <r>
      <rPr>
        <sz val="8"/>
        <color rgb="FFC3362B"/>
        <rFont val="Tahoma"/>
        <family val="2"/>
      </rPr>
      <t>+1.30</t>
    </r>
  </si>
  <si>
    <r>
      <t>2.54</t>
    </r>
    <r>
      <rPr>
        <sz val="8"/>
        <color rgb="FFC3362B"/>
        <rFont val="Tahoma"/>
        <family val="2"/>
      </rPr>
      <t>+1.54</t>
    </r>
  </si>
  <si>
    <r>
      <t>3.74</t>
    </r>
    <r>
      <rPr>
        <sz val="8"/>
        <color rgb="FFC3362B"/>
        <rFont val="Tahoma"/>
        <family val="2"/>
      </rPr>
      <t>-1.26</t>
    </r>
  </si>
  <si>
    <r>
      <t>1.82</t>
    </r>
    <r>
      <rPr>
        <sz val="8"/>
        <color rgb="FFC3362B"/>
        <rFont val="Tahoma"/>
        <family val="2"/>
      </rPr>
      <t>+1.82</t>
    </r>
  </si>
  <si>
    <r>
      <t>0.53</t>
    </r>
    <r>
      <rPr>
        <sz val="8"/>
        <color rgb="FFC3362B"/>
        <rFont val="Tahoma"/>
        <family val="2"/>
      </rPr>
      <t>+0.53</t>
    </r>
  </si>
  <si>
    <r>
      <t>5.83</t>
    </r>
    <r>
      <rPr>
        <sz val="8"/>
        <color rgb="FF3D8C40"/>
        <rFont val="Tahoma"/>
        <family val="2"/>
      </rPr>
      <t>+0.83</t>
    </r>
  </si>
  <si>
    <r>
      <t>0.15</t>
    </r>
    <r>
      <rPr>
        <sz val="8"/>
        <color rgb="FFC3362B"/>
        <rFont val="Tahoma"/>
        <family val="2"/>
      </rPr>
      <t>+0.15</t>
    </r>
  </si>
  <si>
    <r>
      <t>8.76</t>
    </r>
    <r>
      <rPr>
        <sz val="8"/>
        <color rgb="FF3D8C40"/>
        <rFont val="Tahoma"/>
        <family val="2"/>
      </rPr>
      <t>-0.24</t>
    </r>
  </si>
  <si>
    <r>
      <t>3.75</t>
    </r>
    <r>
      <rPr>
        <sz val="8"/>
        <color rgb="FF3D8C40"/>
        <rFont val="Tahoma"/>
        <family val="2"/>
      </rPr>
      <t>+0.75</t>
    </r>
  </si>
  <si>
    <r>
      <t>7.06</t>
    </r>
    <r>
      <rPr>
        <sz val="8"/>
        <color rgb="FF3D8C40"/>
        <rFont val="Tahoma"/>
        <family val="2"/>
      </rPr>
      <t>-1.94</t>
    </r>
  </si>
  <si>
    <r>
      <t>4.51</t>
    </r>
    <r>
      <rPr>
        <sz val="8"/>
        <color rgb="FF3D8C40"/>
        <rFont val="Tahoma"/>
        <family val="2"/>
      </rPr>
      <t>-0.49</t>
    </r>
  </si>
  <si>
    <r>
      <t>2.72</t>
    </r>
    <r>
      <rPr>
        <sz val="8"/>
        <color rgb="FF3D8C40"/>
        <rFont val="Tahoma"/>
        <family val="2"/>
      </rPr>
      <t>+2.72</t>
    </r>
  </si>
  <si>
    <r>
      <t>5.62</t>
    </r>
    <r>
      <rPr>
        <sz val="8"/>
        <color rgb="FF3D8C40"/>
        <rFont val="Tahoma"/>
        <family val="2"/>
      </rPr>
      <t>-1.38</t>
    </r>
  </si>
  <si>
    <r>
      <t>3.46</t>
    </r>
    <r>
      <rPr>
        <sz val="8"/>
        <color rgb="FF3D8C40"/>
        <rFont val="Tahoma"/>
        <family val="2"/>
      </rPr>
      <t>-0.54</t>
    </r>
  </si>
  <si>
    <r>
      <t>1.79</t>
    </r>
    <r>
      <rPr>
        <sz val="8"/>
        <color rgb="FF3D8C40"/>
        <rFont val="Tahoma"/>
        <family val="2"/>
      </rPr>
      <t>+1.79</t>
    </r>
  </si>
  <si>
    <r>
      <t>4.00</t>
    </r>
    <r>
      <rPr>
        <sz val="8"/>
        <color rgb="FF3D8C40"/>
        <rFont val="Tahoma"/>
        <family val="2"/>
      </rPr>
      <t>-2.00</t>
    </r>
  </si>
  <si>
    <r>
      <t>4.46</t>
    </r>
    <r>
      <rPr>
        <sz val="8"/>
        <color rgb="FFC3362B"/>
        <rFont val="Tahoma"/>
        <family val="2"/>
      </rPr>
      <t>+2.46</t>
    </r>
  </si>
  <si>
    <r>
      <t>1.53</t>
    </r>
    <r>
      <rPr>
        <sz val="8"/>
        <color rgb="FF3D8C40"/>
        <rFont val="Tahoma"/>
        <family val="2"/>
      </rPr>
      <t>+1.53</t>
    </r>
  </si>
  <si>
    <r>
      <t>4.66</t>
    </r>
    <r>
      <rPr>
        <sz val="8"/>
        <color rgb="FF3D8C40"/>
        <rFont val="Tahoma"/>
        <family val="2"/>
      </rPr>
      <t>-1.34</t>
    </r>
  </si>
  <si>
    <r>
      <t>1.33</t>
    </r>
    <r>
      <rPr>
        <sz val="8"/>
        <color rgb="FF3D8C40"/>
        <rFont val="Tahoma"/>
        <family val="2"/>
      </rPr>
      <t>-0.67</t>
    </r>
  </si>
  <si>
    <r>
      <t>2.47</t>
    </r>
    <r>
      <rPr>
        <sz val="8"/>
        <color rgb="FF3D8C40"/>
        <rFont val="Tahoma"/>
        <family val="2"/>
      </rPr>
      <t>+2.47</t>
    </r>
  </si>
  <si>
    <r>
      <t>1.84</t>
    </r>
    <r>
      <rPr>
        <sz val="8"/>
        <color rgb="FF3D8C40"/>
        <rFont val="Tahoma"/>
        <family val="2"/>
      </rPr>
      <t>-2.16</t>
    </r>
  </si>
  <si>
    <r>
      <t>3.19</t>
    </r>
    <r>
      <rPr>
        <sz val="8"/>
        <color rgb="FF3D8C40"/>
        <rFont val="Tahoma"/>
        <family val="2"/>
      </rPr>
      <t>-0.81</t>
    </r>
  </si>
  <si>
    <r>
      <t>0.24</t>
    </r>
    <r>
      <rPr>
        <sz val="8"/>
        <color rgb="FF3D8C40"/>
        <rFont val="Tahoma"/>
        <family val="2"/>
      </rPr>
      <t>+0.24</t>
    </r>
  </si>
  <si>
    <r>
      <t>2.94</t>
    </r>
    <r>
      <rPr>
        <sz val="8"/>
        <color rgb="FF3D8C40"/>
        <rFont val="Tahoma"/>
        <family val="2"/>
      </rPr>
      <t>-0.06</t>
    </r>
  </si>
  <si>
    <r>
      <t>0.63</t>
    </r>
    <r>
      <rPr>
        <sz val="8"/>
        <color rgb="FF3D8C40"/>
        <rFont val="Tahoma"/>
        <family val="2"/>
      </rPr>
      <t>-0.37</t>
    </r>
  </si>
  <si>
    <r>
      <t>0.57</t>
    </r>
    <r>
      <rPr>
        <sz val="8"/>
        <color rgb="FF3D8C40"/>
        <rFont val="Tahoma"/>
        <family val="2"/>
      </rPr>
      <t>+0.57</t>
    </r>
  </si>
  <si>
    <r>
      <t>1.35</t>
    </r>
    <r>
      <rPr>
        <sz val="8"/>
        <color rgb="FF3D8C40"/>
        <rFont val="Tahoma"/>
        <family val="2"/>
      </rPr>
      <t>-1.65</t>
    </r>
  </si>
  <si>
    <r>
      <t>1.28</t>
    </r>
    <r>
      <rPr>
        <sz val="8"/>
        <color rgb="FFC3362B"/>
        <rFont val="Tahoma"/>
        <family val="2"/>
      </rPr>
      <t>+0.28</t>
    </r>
  </si>
  <si>
    <r>
      <t>5.24</t>
    </r>
    <r>
      <rPr>
        <sz val="8"/>
        <color rgb="FF3D8C40"/>
        <rFont val="Tahoma"/>
        <family val="2"/>
      </rPr>
      <t>+0.24</t>
    </r>
  </si>
  <si>
    <r>
      <t>0.52</t>
    </r>
    <r>
      <rPr>
        <sz val="8"/>
        <color rgb="FF3D8C40"/>
        <rFont val="Tahoma"/>
        <family val="2"/>
      </rPr>
      <t>-0.48</t>
    </r>
  </si>
  <si>
    <r>
      <t>0.91</t>
    </r>
    <r>
      <rPr>
        <sz val="8"/>
        <color rgb="FFC3362B"/>
        <rFont val="Tahoma"/>
        <family val="2"/>
      </rPr>
      <t>+0.91</t>
    </r>
  </si>
  <si>
    <r>
      <t>0.51</t>
    </r>
    <r>
      <rPr>
        <sz val="8"/>
        <color rgb="FFC3362B"/>
        <rFont val="Tahoma"/>
        <family val="2"/>
      </rPr>
      <t>-0.49</t>
    </r>
  </si>
  <si>
    <r>
      <t>1.73</t>
    </r>
    <r>
      <rPr>
        <sz val="8"/>
        <color rgb="FFC3362B"/>
        <rFont val="Tahoma"/>
        <family val="2"/>
      </rPr>
      <t>+1.73</t>
    </r>
  </si>
  <si>
    <r>
      <t>2.34</t>
    </r>
    <r>
      <rPr>
        <sz val="8"/>
        <color rgb="FFC3362B"/>
        <rFont val="Tahoma"/>
        <family val="2"/>
      </rPr>
      <t>+0.34</t>
    </r>
  </si>
  <si>
    <r>
      <t>3.51</t>
    </r>
    <r>
      <rPr>
        <sz val="8"/>
        <color rgb="FFC3362B"/>
        <rFont val="Tahoma"/>
        <family val="2"/>
      </rPr>
      <t>-0.49</t>
    </r>
  </si>
  <si>
    <r>
      <t>1.77</t>
    </r>
    <r>
      <rPr>
        <sz val="8"/>
        <color rgb="FFC3362B"/>
        <rFont val="Tahoma"/>
        <family val="2"/>
      </rPr>
      <t>+1.77</t>
    </r>
  </si>
  <si>
    <r>
      <t>7.45</t>
    </r>
    <r>
      <rPr>
        <sz val="8"/>
        <color rgb="FFC3362B"/>
        <rFont val="Tahoma"/>
        <family val="2"/>
      </rPr>
      <t>+1.45</t>
    </r>
  </si>
  <si>
    <r>
      <t>2.16</t>
    </r>
    <r>
      <rPr>
        <sz val="8"/>
        <color rgb="FF3D8C40"/>
        <rFont val="Tahoma"/>
        <family val="2"/>
      </rPr>
      <t>+0.16</t>
    </r>
  </si>
  <si>
    <r>
      <t>7.32</t>
    </r>
    <r>
      <rPr>
        <sz val="8"/>
        <color rgb="FF3D8C40"/>
        <rFont val="Tahoma"/>
        <family val="2"/>
      </rPr>
      <t>-1.68</t>
    </r>
  </si>
  <si>
    <r>
      <t>5.46</t>
    </r>
    <r>
      <rPr>
        <sz val="8"/>
        <color rgb="FF3D8C40"/>
        <rFont val="Tahoma"/>
        <family val="2"/>
      </rPr>
      <t>-0.54</t>
    </r>
  </si>
  <si>
    <r>
      <t>2.68</t>
    </r>
    <r>
      <rPr>
        <sz val="8"/>
        <color rgb="FF3D8C40"/>
        <rFont val="Tahoma"/>
        <family val="2"/>
      </rPr>
      <t>+0.68</t>
    </r>
  </si>
  <si>
    <r>
      <t>3.18</t>
    </r>
    <r>
      <rPr>
        <sz val="8"/>
        <color rgb="FF3D8C40"/>
        <rFont val="Tahoma"/>
        <family val="2"/>
      </rPr>
      <t>-2.82</t>
    </r>
  </si>
  <si>
    <r>
      <t>4.86</t>
    </r>
    <r>
      <rPr>
        <sz val="8"/>
        <color rgb="FFC3362B"/>
        <rFont val="Tahoma"/>
        <family val="2"/>
      </rPr>
      <t>-1.14</t>
    </r>
  </si>
  <si>
    <r>
      <t>3.26</t>
    </r>
    <r>
      <rPr>
        <sz val="8"/>
        <color rgb="FF3D8C40"/>
        <rFont val="Tahoma"/>
        <family val="2"/>
      </rPr>
      <t>-0.74</t>
    </r>
  </si>
  <si>
    <r>
      <t>3.61</t>
    </r>
    <r>
      <rPr>
        <sz val="8"/>
        <color rgb="FFC3362B"/>
        <rFont val="Tahoma"/>
        <family val="2"/>
      </rPr>
      <t>+2.61</t>
    </r>
  </si>
  <si>
    <r>
      <t>2.27</t>
    </r>
    <r>
      <rPr>
        <sz val="8"/>
        <color rgb="FF3D8C40"/>
        <rFont val="Tahoma"/>
        <family val="2"/>
      </rPr>
      <t>+1.27</t>
    </r>
  </si>
  <si>
    <r>
      <t>5.16</t>
    </r>
    <r>
      <rPr>
        <sz val="8"/>
        <color rgb="FFC3362B"/>
        <rFont val="Tahoma"/>
        <family val="2"/>
      </rPr>
      <t>+1.16</t>
    </r>
  </si>
  <si>
    <r>
      <t>3.58</t>
    </r>
    <r>
      <rPr>
        <sz val="8"/>
        <color rgb="FF3D8C40"/>
        <rFont val="Tahoma"/>
        <family val="2"/>
      </rPr>
      <t>-0.42</t>
    </r>
  </si>
  <si>
    <r>
      <t>0.22</t>
    </r>
    <r>
      <rPr>
        <sz val="8"/>
        <color rgb="FF3D8C40"/>
        <rFont val="Tahoma"/>
        <family val="2"/>
      </rPr>
      <t>+0.22</t>
    </r>
  </si>
  <si>
    <r>
      <t>2.97</t>
    </r>
    <r>
      <rPr>
        <sz val="8"/>
        <color rgb="FF3D8C40"/>
        <rFont val="Tahoma"/>
        <family val="2"/>
      </rPr>
      <t>-0.03</t>
    </r>
  </si>
  <si>
    <r>
      <t>3.21</t>
    </r>
    <r>
      <rPr>
        <sz val="8"/>
        <color rgb="FFC3362B"/>
        <rFont val="Tahoma"/>
        <family val="2"/>
      </rPr>
      <t>+1.21</t>
    </r>
  </si>
  <si>
    <r>
      <t>0.33</t>
    </r>
    <r>
      <rPr>
        <sz val="8"/>
        <color rgb="FFC3362B"/>
        <rFont val="Tahoma"/>
        <family val="2"/>
      </rPr>
      <t>-0.67</t>
    </r>
  </si>
  <si>
    <r>
      <t>2.91</t>
    </r>
    <r>
      <rPr>
        <sz val="8"/>
        <color rgb="FF3D8C40"/>
        <rFont val="Tahoma"/>
        <family val="2"/>
      </rPr>
      <t>-0.09</t>
    </r>
  </si>
  <si>
    <r>
      <t>2.98</t>
    </r>
    <r>
      <rPr>
        <sz val="8"/>
        <color rgb="FFC3362B"/>
        <rFont val="Tahoma"/>
        <family val="2"/>
      </rPr>
      <t>+1.98</t>
    </r>
  </si>
  <si>
    <r>
      <t>1.90</t>
    </r>
    <r>
      <rPr>
        <sz val="8"/>
        <color rgb="FFC3362B"/>
        <rFont val="Tahoma"/>
        <family val="2"/>
      </rPr>
      <t>-1.10</t>
    </r>
  </si>
  <si>
    <r>
      <t>3.43</t>
    </r>
    <r>
      <rPr>
        <sz val="8"/>
        <color rgb="FFC3362B"/>
        <rFont val="Tahoma"/>
        <family val="2"/>
      </rPr>
      <t>+0.43</t>
    </r>
  </si>
  <si>
    <r>
      <t>2.36</t>
    </r>
    <r>
      <rPr>
        <sz val="8"/>
        <color rgb="FFC3362B"/>
        <rFont val="Tahoma"/>
        <family val="2"/>
      </rPr>
      <t>+0.36</t>
    </r>
  </si>
  <si>
    <r>
      <t>3.31</t>
    </r>
    <r>
      <rPr>
        <sz val="8"/>
        <color rgb="FF3D8C40"/>
        <rFont val="Tahoma"/>
        <family val="2"/>
      </rPr>
      <t>+0.31</t>
    </r>
  </si>
  <si>
    <r>
      <t>1.87</t>
    </r>
    <r>
      <rPr>
        <sz val="8"/>
        <color rgb="FFC3362B"/>
        <rFont val="Tahoma"/>
        <family val="2"/>
      </rPr>
      <t>+0.87</t>
    </r>
  </si>
  <si>
    <r>
      <t>2.55</t>
    </r>
    <r>
      <rPr>
        <sz val="8"/>
        <color rgb="FFC3362B"/>
        <rFont val="Tahoma"/>
        <family val="2"/>
      </rPr>
      <t>+0.55</t>
    </r>
  </si>
  <si>
    <r>
      <t>4.29</t>
    </r>
    <r>
      <rPr>
        <sz val="8"/>
        <color rgb="FFC3362B"/>
        <rFont val="Tahoma"/>
        <family val="2"/>
      </rPr>
      <t>-0.71</t>
    </r>
  </si>
  <si>
    <r>
      <t>1.54</t>
    </r>
    <r>
      <rPr>
        <sz val="8"/>
        <color rgb="FFC3362B"/>
        <rFont val="Tahoma"/>
        <family val="2"/>
      </rPr>
      <t>+0.54</t>
    </r>
  </si>
  <si>
    <r>
      <t>2.78</t>
    </r>
    <r>
      <rPr>
        <sz val="8"/>
        <color rgb="FFC3362B"/>
        <rFont val="Tahoma"/>
        <family val="2"/>
      </rPr>
      <t>+1.78</t>
    </r>
  </si>
  <si>
    <r>
      <t>5.24</t>
    </r>
    <r>
      <rPr>
        <sz val="8"/>
        <color rgb="FF3D8C40"/>
        <rFont val="Tahoma"/>
        <family val="2"/>
      </rPr>
      <t>+1.24</t>
    </r>
  </si>
  <si>
    <r>
      <t>2.46</t>
    </r>
    <r>
      <rPr>
        <sz val="8"/>
        <color rgb="FFC3362B"/>
        <rFont val="Tahoma"/>
        <family val="2"/>
      </rPr>
      <t>+1.46</t>
    </r>
  </si>
  <si>
    <r>
      <t>5.71</t>
    </r>
    <r>
      <rPr>
        <sz val="8"/>
        <color rgb="FFC3362B"/>
        <rFont val="Tahoma"/>
        <family val="2"/>
      </rPr>
      <t>+0.71</t>
    </r>
  </si>
  <si>
    <r>
      <t>3.55</t>
    </r>
    <r>
      <rPr>
        <sz val="8"/>
        <color rgb="FF3D8C40"/>
        <rFont val="Tahoma"/>
        <family val="2"/>
      </rPr>
      <t>+2.55</t>
    </r>
  </si>
  <si>
    <r>
      <t>5.73</t>
    </r>
    <r>
      <rPr>
        <sz val="8"/>
        <color rgb="FF3D8C40"/>
        <rFont val="Tahoma"/>
        <family val="2"/>
      </rPr>
      <t>-1.27</t>
    </r>
  </si>
  <si>
    <r>
      <t>6.72</t>
    </r>
    <r>
      <rPr>
        <sz val="8"/>
        <color rgb="FF3D8C40"/>
        <rFont val="Tahoma"/>
        <family val="2"/>
      </rPr>
      <t>-0.28</t>
    </r>
  </si>
  <si>
    <r>
      <t>1.63</t>
    </r>
    <r>
      <rPr>
        <sz val="8"/>
        <color rgb="FF3D8C40"/>
        <rFont val="Tahoma"/>
        <family val="2"/>
      </rPr>
      <t>+0.63</t>
    </r>
  </si>
  <si>
    <r>
      <t>5.26</t>
    </r>
    <r>
      <rPr>
        <sz val="8"/>
        <color rgb="FF3D8C40"/>
        <rFont val="Tahoma"/>
        <family val="2"/>
      </rPr>
      <t>-0.74</t>
    </r>
  </si>
  <si>
    <r>
      <t>2.15</t>
    </r>
    <r>
      <rPr>
        <sz val="8"/>
        <color rgb="FF3D8C40"/>
        <rFont val="Tahoma"/>
        <family val="2"/>
      </rPr>
      <t>-0.85</t>
    </r>
  </si>
  <si>
    <r>
      <t>1.59</t>
    </r>
    <r>
      <rPr>
        <sz val="8"/>
        <color rgb="FFC3362B"/>
        <rFont val="Tahoma"/>
        <family val="2"/>
      </rPr>
      <t>-0.41</t>
    </r>
  </si>
  <si>
    <r>
      <t>3.37</t>
    </r>
    <r>
      <rPr>
        <sz val="8"/>
        <color rgb="FF3D8C40"/>
        <rFont val="Tahoma"/>
        <family val="2"/>
      </rPr>
      <t>-0.63</t>
    </r>
  </si>
  <si>
    <r>
      <t>2.65</t>
    </r>
    <r>
      <rPr>
        <sz val="8"/>
        <color rgb="FF3D8C40"/>
        <rFont val="Tahoma"/>
        <family val="2"/>
      </rPr>
      <t>-0.35</t>
    </r>
  </si>
  <si>
    <r>
      <t>5.45</t>
    </r>
    <r>
      <rPr>
        <sz val="8"/>
        <color rgb="FF3D8C40"/>
        <rFont val="Tahoma"/>
        <family val="2"/>
      </rPr>
      <t>+3.45</t>
    </r>
  </si>
  <si>
    <r>
      <t>2.98</t>
    </r>
    <r>
      <rPr>
        <sz val="8"/>
        <color rgb="FF3D8C40"/>
        <rFont val="Tahoma"/>
        <family val="2"/>
      </rPr>
      <t>-1.02</t>
    </r>
  </si>
  <si>
    <r>
      <t>2.55</t>
    </r>
    <r>
      <rPr>
        <sz val="8"/>
        <color rgb="FF3D8C40"/>
        <rFont val="Tahoma"/>
        <family val="2"/>
      </rPr>
      <t>-0.45</t>
    </r>
  </si>
  <si>
    <r>
      <t>4.67</t>
    </r>
    <r>
      <rPr>
        <sz val="8"/>
        <color rgb="FF3D8C40"/>
        <rFont val="Tahoma"/>
        <family val="2"/>
      </rPr>
      <t>+1.67</t>
    </r>
  </si>
  <si>
    <r>
      <t>2.04</t>
    </r>
    <r>
      <rPr>
        <sz val="8"/>
        <color rgb="FF3D8C40"/>
        <rFont val="Tahoma"/>
        <family val="2"/>
      </rPr>
      <t>-0.96</t>
    </r>
  </si>
  <si>
    <r>
      <t>1.48</t>
    </r>
    <r>
      <rPr>
        <sz val="8"/>
        <color rgb="FFC3362B"/>
        <rFont val="Tahoma"/>
        <family val="2"/>
      </rPr>
      <t>+0.48</t>
    </r>
  </si>
  <si>
    <r>
      <t>3.02</t>
    </r>
    <r>
      <rPr>
        <sz val="8"/>
        <color rgb="FF3D8C40"/>
        <rFont val="Tahoma"/>
        <family val="2"/>
      </rPr>
      <t>+1.02</t>
    </r>
  </si>
  <si>
    <r>
      <t>1.73</t>
    </r>
    <r>
      <rPr>
        <sz val="8"/>
        <color rgb="FFC3362B"/>
        <rFont val="Tahoma"/>
        <family val="2"/>
      </rPr>
      <t>+0.73</t>
    </r>
  </si>
  <si>
    <r>
      <t>1.23</t>
    </r>
    <r>
      <rPr>
        <sz val="8"/>
        <color rgb="FFC3362B"/>
        <rFont val="Tahoma"/>
        <family val="2"/>
      </rPr>
      <t>+0.23</t>
    </r>
  </si>
  <si>
    <r>
      <t>2.77</t>
    </r>
    <r>
      <rPr>
        <sz val="8"/>
        <color rgb="FF3D8C40"/>
        <rFont val="Tahoma"/>
        <family val="2"/>
      </rPr>
      <t>+0.77</t>
    </r>
  </si>
  <si>
    <r>
      <t>1.68</t>
    </r>
    <r>
      <rPr>
        <sz val="8"/>
        <color rgb="FFC3362B"/>
        <rFont val="Tahoma"/>
        <family val="2"/>
      </rPr>
      <t>+0.68</t>
    </r>
  </si>
  <si>
    <r>
      <t>1.25</t>
    </r>
    <r>
      <rPr>
        <sz val="8"/>
        <color rgb="FFC3362B"/>
        <rFont val="Tahoma"/>
        <family val="2"/>
      </rPr>
      <t>+1.25</t>
    </r>
  </si>
  <si>
    <r>
      <t>4.43</t>
    </r>
    <r>
      <rPr>
        <sz val="8"/>
        <color rgb="FFC3362B"/>
        <rFont val="Tahoma"/>
        <family val="2"/>
      </rPr>
      <t>-0.57</t>
    </r>
  </si>
  <si>
    <r>
      <t>0.52</t>
    </r>
    <r>
      <rPr>
        <sz val="8"/>
        <color rgb="FFC3362B"/>
        <rFont val="Tahoma"/>
        <family val="2"/>
      </rPr>
      <t>+0.52</t>
    </r>
  </si>
  <si>
    <r>
      <t>1.27</t>
    </r>
    <r>
      <rPr>
        <sz val="8"/>
        <color rgb="FF3D8C40"/>
        <rFont val="Tahoma"/>
        <family val="2"/>
      </rPr>
      <t>-0.73</t>
    </r>
  </si>
  <si>
    <r>
      <t>4.45</t>
    </r>
    <r>
      <rPr>
        <sz val="8"/>
        <color rgb="FFC3362B"/>
        <rFont val="Tahoma"/>
        <family val="2"/>
      </rPr>
      <t>-3.55</t>
    </r>
  </si>
  <si>
    <r>
      <t>0.81</t>
    </r>
    <r>
      <rPr>
        <sz val="8"/>
        <color rgb="FFC3362B"/>
        <rFont val="Tahoma"/>
        <family val="2"/>
      </rPr>
      <t>+0.81</t>
    </r>
  </si>
  <si>
    <r>
      <t>7.58</t>
    </r>
    <r>
      <rPr>
        <sz val="8"/>
        <color rgb="FF3D8C40"/>
        <rFont val="Tahoma"/>
        <family val="2"/>
      </rPr>
      <t>+0.58</t>
    </r>
  </si>
  <si>
    <r>
      <t>0.03</t>
    </r>
    <r>
      <rPr>
        <sz val="8"/>
        <color rgb="FFC3362B"/>
        <rFont val="Tahoma"/>
        <family val="2"/>
      </rPr>
      <t>+0.03</t>
    </r>
  </si>
  <si>
    <t>Sep 7 (Away)</t>
  </si>
  <si>
    <t>Sep 7 (Home)</t>
  </si>
  <si>
    <t>For Gameweek 6</t>
  </si>
  <si>
    <t xml:space="preserve"> Sep 13 (Home)</t>
  </si>
  <si>
    <t xml:space="preserve"> Sep 13 (Away)</t>
  </si>
  <si>
    <r>
      <t>6.12</t>
    </r>
    <r>
      <rPr>
        <sz val="8"/>
        <color rgb="FFC3362B"/>
        <rFont val="Tahoma"/>
        <family val="2"/>
      </rPr>
      <t>+1.12</t>
    </r>
  </si>
  <si>
    <r>
      <t>3.65</t>
    </r>
    <r>
      <rPr>
        <sz val="8"/>
        <color rgb="FF3D8C40"/>
        <rFont val="Tahoma"/>
        <family val="2"/>
      </rPr>
      <t>+3.65</t>
    </r>
  </si>
  <si>
    <r>
      <t>4.72</t>
    </r>
    <r>
      <rPr>
        <sz val="8"/>
        <color rgb="FF3D8C40"/>
        <rFont val="Tahoma"/>
        <family val="2"/>
      </rPr>
      <t>-4.28</t>
    </r>
  </si>
  <si>
    <r>
      <t>1.28</t>
    </r>
    <r>
      <rPr>
        <sz val="8"/>
        <color rgb="FFC3362B"/>
        <rFont val="Tahoma"/>
        <family val="2"/>
      </rPr>
      <t>-0.72</t>
    </r>
  </si>
  <si>
    <r>
      <t>5.17</t>
    </r>
    <r>
      <rPr>
        <sz val="8"/>
        <color rgb="FF3D8C40"/>
        <rFont val="Tahoma"/>
        <family val="2"/>
      </rPr>
      <t>-0.83</t>
    </r>
  </si>
  <si>
    <r>
      <t>4.68</t>
    </r>
    <r>
      <rPr>
        <sz val="8"/>
        <color rgb="FF3D8C40"/>
        <rFont val="Tahoma"/>
        <family val="2"/>
      </rPr>
      <t>-0.32</t>
    </r>
  </si>
  <si>
    <r>
      <t>1.83</t>
    </r>
    <r>
      <rPr>
        <sz val="8"/>
        <color rgb="FFC3362B"/>
        <rFont val="Tahoma"/>
        <family val="2"/>
      </rPr>
      <t>-1.17</t>
    </r>
  </si>
  <si>
    <r>
      <t>6.03</t>
    </r>
    <r>
      <rPr>
        <sz val="8"/>
        <color rgb="FFC3362B"/>
        <rFont val="Tahoma"/>
        <family val="2"/>
      </rPr>
      <t>+0.03</t>
    </r>
  </si>
  <si>
    <r>
      <t>2.48</t>
    </r>
    <r>
      <rPr>
        <sz val="8"/>
        <color rgb="FFC3362B"/>
        <rFont val="Tahoma"/>
        <family val="2"/>
      </rPr>
      <t>+0.48</t>
    </r>
  </si>
  <si>
    <r>
      <t>3.94</t>
    </r>
    <r>
      <rPr>
        <sz val="8"/>
        <color rgb="FFC3362B"/>
        <rFont val="Tahoma"/>
        <family val="2"/>
      </rPr>
      <t>-0.06</t>
    </r>
  </si>
  <si>
    <r>
      <t>2.77</t>
    </r>
    <r>
      <rPr>
        <sz val="8"/>
        <color rgb="FF3D8C40"/>
        <rFont val="Tahoma"/>
        <family val="2"/>
      </rPr>
      <t>-1.23</t>
    </r>
  </si>
  <si>
    <r>
      <t>2.51</t>
    </r>
    <r>
      <rPr>
        <sz val="8"/>
        <color rgb="FF3D8C40"/>
        <rFont val="Tahoma"/>
        <family val="2"/>
      </rPr>
      <t>-1.49</t>
    </r>
  </si>
  <si>
    <r>
      <t>3.29</t>
    </r>
    <r>
      <rPr>
        <sz val="8"/>
        <color rgb="FF3D8C40"/>
        <rFont val="Tahoma"/>
        <family val="2"/>
      </rPr>
      <t>+0.29</t>
    </r>
  </si>
  <si>
    <r>
      <t>2.11</t>
    </r>
    <r>
      <rPr>
        <sz val="8"/>
        <color rgb="FF3D8C40"/>
        <rFont val="Tahoma"/>
        <family val="2"/>
      </rPr>
      <t>-0.89</t>
    </r>
  </si>
  <si>
    <r>
      <t>3.12</t>
    </r>
    <r>
      <rPr>
        <sz val="8"/>
        <color rgb="FFC3362B"/>
        <rFont val="Tahoma"/>
        <family val="2"/>
      </rPr>
      <t>+0.12</t>
    </r>
  </si>
  <si>
    <r>
      <t>6.63</t>
    </r>
    <r>
      <rPr>
        <sz val="8"/>
        <color rgb="FF3D8C40"/>
        <rFont val="Tahoma"/>
        <family val="2"/>
      </rPr>
      <t>+2.63</t>
    </r>
  </si>
  <si>
    <r>
      <t>2.31</t>
    </r>
    <r>
      <rPr>
        <sz val="8"/>
        <color rgb="FF3D8C40"/>
        <rFont val="Tahoma"/>
        <family val="2"/>
      </rPr>
      <t>-0.69</t>
    </r>
  </si>
  <si>
    <r>
      <t>2.88</t>
    </r>
    <r>
      <rPr>
        <sz val="8"/>
        <color rgb="FFC3362B"/>
        <rFont val="Tahoma"/>
        <family val="2"/>
      </rPr>
      <t>+0.88</t>
    </r>
  </si>
  <si>
    <r>
      <t>3.04</t>
    </r>
    <r>
      <rPr>
        <sz val="8"/>
        <color rgb="FF3D8C40"/>
        <rFont val="Tahoma"/>
        <family val="2"/>
      </rPr>
      <t>+0.04</t>
    </r>
  </si>
  <si>
    <r>
      <t>2.56</t>
    </r>
    <r>
      <rPr>
        <sz val="8"/>
        <color rgb="FF3D8C40"/>
        <rFont val="Tahoma"/>
        <family val="2"/>
      </rPr>
      <t>-0.44</t>
    </r>
  </si>
  <si>
    <r>
      <t>6.02</t>
    </r>
    <r>
      <rPr>
        <sz val="8"/>
        <color rgb="FF3D8C40"/>
        <rFont val="Tahoma"/>
        <family val="2"/>
      </rPr>
      <t>+0.02</t>
    </r>
  </si>
  <si>
    <r>
      <t>2.28</t>
    </r>
    <r>
      <rPr>
        <sz val="8"/>
        <color rgb="FFC3362B"/>
        <rFont val="Tahoma"/>
        <family val="2"/>
      </rPr>
      <t>+1.28</t>
    </r>
  </si>
  <si>
    <r>
      <t>4.91</t>
    </r>
    <r>
      <rPr>
        <sz val="8"/>
        <color rgb="FFC3362B"/>
        <rFont val="Tahoma"/>
        <family val="2"/>
      </rPr>
      <t>+1.91</t>
    </r>
  </si>
  <si>
    <r>
      <t>6.06</t>
    </r>
    <r>
      <rPr>
        <sz val="8"/>
        <color rgb="FFC3362B"/>
        <rFont val="Tahoma"/>
        <family val="2"/>
      </rPr>
      <t>-1.94</t>
    </r>
  </si>
  <si>
    <r>
      <t>3.25</t>
    </r>
    <r>
      <rPr>
        <sz val="8"/>
        <color rgb="FFC3362B"/>
        <rFont val="Tahoma"/>
        <family val="2"/>
      </rPr>
      <t>+3.25</t>
    </r>
  </si>
  <si>
    <r>
      <t>8.50</t>
    </r>
    <r>
      <rPr>
        <sz val="8"/>
        <color rgb="FFC3362B"/>
        <rFont val="Tahoma"/>
        <family val="2"/>
      </rPr>
      <t>-0.50</t>
    </r>
  </si>
  <si>
    <r>
      <t>0.22</t>
    </r>
    <r>
      <rPr>
        <sz val="8"/>
        <color rgb="FFC3362B"/>
        <rFont val="Tahoma"/>
        <family val="2"/>
      </rPr>
      <t>+0.2</t>
    </r>
  </si>
  <si>
    <r>
      <t>9.39</t>
    </r>
    <r>
      <rPr>
        <sz val="8"/>
        <color rgb="FF3D8C40"/>
        <rFont val="Tahoma"/>
        <family val="2"/>
      </rPr>
      <t>-1.61</t>
    </r>
  </si>
  <si>
    <r>
      <t>8.13</t>
    </r>
    <r>
      <rPr>
        <sz val="8"/>
        <color rgb="FF3D8C40"/>
        <rFont val="Tahoma"/>
        <family val="2"/>
      </rPr>
      <t>-0.87</t>
    </r>
  </si>
  <si>
    <r>
      <t>6.95</t>
    </r>
    <r>
      <rPr>
        <sz val="8"/>
        <color rgb="FFC3362B"/>
        <rFont val="Tahoma"/>
        <family val="2"/>
      </rPr>
      <t>+1.95</t>
    </r>
  </si>
  <si>
    <r>
      <t>4.33</t>
    </r>
    <r>
      <rPr>
        <sz val="8"/>
        <color rgb="FF3D8C40"/>
        <rFont val="Tahoma"/>
        <family val="2"/>
      </rPr>
      <t>+3.33</t>
    </r>
  </si>
  <si>
    <r>
      <t>7.58</t>
    </r>
    <r>
      <rPr>
        <sz val="8"/>
        <color rgb="FFC3362B"/>
        <rFont val="Tahoma"/>
        <family val="2"/>
      </rPr>
      <t>+0.58</t>
    </r>
  </si>
  <si>
    <r>
      <t>6.43</t>
    </r>
    <r>
      <rPr>
        <sz val="8"/>
        <color rgb="FF3D8C40"/>
        <rFont val="Tahoma"/>
        <family val="2"/>
      </rPr>
      <t>-1.57</t>
    </r>
  </si>
  <si>
    <r>
      <t>0.99</t>
    </r>
    <r>
      <rPr>
        <sz val="8"/>
        <color rgb="FFC3362B"/>
        <rFont val="Tahoma"/>
        <family val="2"/>
      </rPr>
      <t>-0.01</t>
    </r>
  </si>
  <si>
    <r>
      <t>5.75</t>
    </r>
    <r>
      <rPr>
        <sz val="8"/>
        <color rgb="FF3D8C40"/>
        <rFont val="Tahoma"/>
        <family val="2"/>
      </rPr>
      <t>-0.25</t>
    </r>
  </si>
  <si>
    <r>
      <t>5.78</t>
    </r>
    <r>
      <rPr>
        <sz val="8"/>
        <color rgb="FFC3362B"/>
        <rFont val="Tahoma"/>
        <family val="2"/>
      </rPr>
      <t>+2.78</t>
    </r>
  </si>
  <si>
    <r>
      <t>2.60</t>
    </r>
    <r>
      <rPr>
        <sz val="8"/>
        <color rgb="FF3D8C40"/>
        <rFont val="Tahoma"/>
        <family val="2"/>
      </rPr>
      <t>+0.60</t>
    </r>
  </si>
  <si>
    <r>
      <t>6.16</t>
    </r>
    <r>
      <rPr>
        <sz val="8"/>
        <color rgb="FFC3362B"/>
        <rFont val="Tahoma"/>
        <family val="2"/>
      </rPr>
      <t>+0.16</t>
    </r>
  </si>
  <si>
    <r>
      <t>2.28</t>
    </r>
    <r>
      <rPr>
        <sz val="8"/>
        <color rgb="FF3D8C40"/>
        <rFont val="Tahoma"/>
        <family val="2"/>
      </rPr>
      <t>-0.72</t>
    </r>
  </si>
  <si>
    <r>
      <t>4.69</t>
    </r>
    <r>
      <rPr>
        <sz val="8"/>
        <color rgb="FF3D8C40"/>
        <rFont val="Tahoma"/>
        <family val="2"/>
      </rPr>
      <t>+0.69</t>
    </r>
  </si>
  <si>
    <r>
      <t>2.38</t>
    </r>
    <r>
      <rPr>
        <sz val="8"/>
        <color rgb="FF3D8C40"/>
        <rFont val="Tahoma"/>
        <family val="2"/>
      </rPr>
      <t>-1.62</t>
    </r>
  </si>
  <si>
    <r>
      <t>3.05</t>
    </r>
    <r>
      <rPr>
        <sz val="8"/>
        <color rgb="FFC3362B"/>
        <rFont val="Tahoma"/>
        <family val="2"/>
      </rPr>
      <t>+2.05</t>
    </r>
  </si>
  <si>
    <r>
      <t>0.67</t>
    </r>
    <r>
      <rPr>
        <sz val="8"/>
        <color rgb="FFC3362B"/>
        <rFont val="Tahoma"/>
        <family val="2"/>
      </rPr>
      <t>-0.33</t>
    </r>
  </si>
  <si>
    <r>
      <t>4.51</t>
    </r>
    <r>
      <rPr>
        <sz val="8"/>
        <color rgb="FFC3362B"/>
        <rFont val="Tahoma"/>
        <family val="2"/>
      </rPr>
      <t>+1.51</t>
    </r>
  </si>
  <si>
    <r>
      <t>4.66</t>
    </r>
    <r>
      <rPr>
        <sz val="8"/>
        <color rgb="FF3D8C40"/>
        <rFont val="Tahoma"/>
        <family val="2"/>
      </rPr>
      <t>-0.34</t>
    </r>
  </si>
  <si>
    <r>
      <t>5.88</t>
    </r>
    <r>
      <rPr>
        <sz val="8"/>
        <color rgb="FFC3362B"/>
        <rFont val="Tahoma"/>
        <family val="2"/>
      </rPr>
      <t>-0.12</t>
    </r>
  </si>
  <si>
    <r>
      <t>3.07</t>
    </r>
    <r>
      <rPr>
        <sz val="8"/>
        <color rgb="FFC3362B"/>
        <rFont val="Tahoma"/>
        <family val="2"/>
      </rPr>
      <t>+0.07</t>
    </r>
  </si>
  <si>
    <r>
      <t>1.93</t>
    </r>
    <r>
      <rPr>
        <sz val="8"/>
        <color rgb="FF3D8C40"/>
        <rFont val="Tahoma"/>
        <family val="2"/>
      </rPr>
      <t>-0.07</t>
    </r>
  </si>
  <si>
    <r>
      <t>1.49</t>
    </r>
    <r>
      <rPr>
        <sz val="8"/>
        <color rgb="FFC3362B"/>
        <rFont val="Tahoma"/>
        <family val="2"/>
      </rPr>
      <t>-2.51</t>
    </r>
  </si>
  <si>
    <r>
      <t>3.05</t>
    </r>
    <r>
      <rPr>
        <sz val="8"/>
        <color rgb="FFC3362B"/>
        <rFont val="Tahoma"/>
        <family val="2"/>
      </rPr>
      <t>+0.05</t>
    </r>
  </si>
  <si>
    <r>
      <t>1.79</t>
    </r>
    <r>
      <rPr>
        <sz val="8"/>
        <color rgb="FF3D8C40"/>
        <rFont val="Tahoma"/>
        <family val="2"/>
      </rPr>
      <t>-0.21</t>
    </r>
  </si>
  <si>
    <r>
      <t>7.83</t>
    </r>
    <r>
      <rPr>
        <sz val="8"/>
        <color rgb="FF3D8C40"/>
        <rFont val="Tahoma"/>
        <family val="2"/>
      </rPr>
      <t>+0.83</t>
    </r>
  </si>
  <si>
    <r>
      <t>0.71</t>
    </r>
    <r>
      <rPr>
        <sz val="8"/>
        <color rgb="FF3D8C40"/>
        <rFont val="Tahoma"/>
        <family val="2"/>
      </rPr>
      <t>-0.29</t>
    </r>
  </si>
  <si>
    <r>
      <t>2.86</t>
    </r>
    <r>
      <rPr>
        <sz val="8"/>
        <color rgb="FFC3362B"/>
        <rFont val="Tahoma"/>
        <family val="2"/>
      </rPr>
      <t>+1.86</t>
    </r>
  </si>
  <si>
    <r>
      <t>2.77</t>
    </r>
    <r>
      <rPr>
        <sz val="8"/>
        <color rgb="FFC3362B"/>
        <rFont val="Tahoma"/>
        <family val="2"/>
      </rPr>
      <t>-0.23</t>
    </r>
  </si>
  <si>
    <r>
      <t>2.71</t>
    </r>
    <r>
      <rPr>
        <sz val="8"/>
        <color rgb="FFC3362B"/>
        <rFont val="Tahoma"/>
        <family val="2"/>
      </rPr>
      <t>+2.71</t>
    </r>
  </si>
  <si>
    <t>For Gameweek 7</t>
  </si>
  <si>
    <r>
      <t>7.61</t>
    </r>
    <r>
      <rPr>
        <sz val="8"/>
        <color rgb="FFC3362B"/>
        <rFont val="Tahoma"/>
        <family val="2"/>
      </rPr>
      <t>+0.61</t>
    </r>
  </si>
  <si>
    <r>
      <t>4.99</t>
    </r>
    <r>
      <rPr>
        <sz val="8"/>
        <color rgb="FF3D8C40"/>
        <rFont val="Tahoma"/>
        <family val="2"/>
      </rPr>
      <t>+3.99</t>
    </r>
  </si>
  <si>
    <r>
      <t>6.21</t>
    </r>
    <r>
      <rPr>
        <sz val="8"/>
        <color rgb="FF3D8C40"/>
        <rFont val="Tahoma"/>
        <family val="2"/>
      </rPr>
      <t>-5.79</t>
    </r>
  </si>
  <si>
    <r>
      <t>7.37</t>
    </r>
    <r>
      <rPr>
        <sz val="8"/>
        <color rgb="FF3D8C40"/>
        <rFont val="Tahoma"/>
        <family val="2"/>
      </rPr>
      <t>-1.63</t>
    </r>
  </si>
  <si>
    <r>
      <t>3.27</t>
    </r>
    <r>
      <rPr>
        <sz val="8"/>
        <color rgb="FF3D8C40"/>
        <rFont val="Tahoma"/>
        <family val="2"/>
      </rPr>
      <t>+1.27</t>
    </r>
  </si>
  <si>
    <r>
      <t>8.40</t>
    </r>
    <r>
      <rPr>
        <sz val="8"/>
        <color rgb="FF3D8C40"/>
        <rFont val="Tahoma"/>
        <family val="2"/>
      </rPr>
      <t>-0.60</t>
    </r>
  </si>
  <si>
    <r>
      <t>8.59</t>
    </r>
    <r>
      <rPr>
        <sz val="8"/>
        <color rgb="FFC3362B"/>
        <rFont val="Tahoma"/>
        <family val="2"/>
      </rPr>
      <t>+2.59</t>
    </r>
  </si>
  <si>
    <r>
      <t>3.60</t>
    </r>
    <r>
      <rPr>
        <sz val="8"/>
        <color rgb="FFC3362B"/>
        <rFont val="Tahoma"/>
        <family val="2"/>
      </rPr>
      <t>-0.40</t>
    </r>
  </si>
  <si>
    <r>
      <t>8.36</t>
    </r>
    <r>
      <rPr>
        <sz val="8"/>
        <color rgb="FF3D8C40"/>
        <rFont val="Tahoma"/>
        <family val="2"/>
      </rPr>
      <t>-0.64</t>
    </r>
  </si>
  <si>
    <r>
      <t>9.84</t>
    </r>
    <r>
      <rPr>
        <sz val="8"/>
        <color rgb="FFC3362B"/>
        <rFont val="Tahoma"/>
        <family val="2"/>
      </rPr>
      <t>+2.84</t>
    </r>
  </si>
  <si>
    <r>
      <t>1.50</t>
    </r>
    <r>
      <rPr>
        <sz val="8"/>
        <color rgb="FF3D8C40"/>
        <rFont val="Tahoma"/>
        <family val="2"/>
      </rPr>
      <t>+1.50</t>
    </r>
  </si>
  <si>
    <r>
      <t>7.59</t>
    </r>
    <r>
      <rPr>
        <sz val="8"/>
        <color rgb="FFC3362B"/>
        <rFont val="Tahoma"/>
        <family val="2"/>
      </rPr>
      <t>+0.59</t>
    </r>
  </si>
  <si>
    <r>
      <t>5.79</t>
    </r>
    <r>
      <rPr>
        <sz val="8"/>
        <color rgb="FFC3362B"/>
        <rFont val="Tahoma"/>
        <family val="2"/>
      </rPr>
      <t>+1.79</t>
    </r>
  </si>
  <si>
    <r>
      <t>2.89</t>
    </r>
    <r>
      <rPr>
        <sz val="8"/>
        <color rgb="FFC3362B"/>
        <rFont val="Tahoma"/>
        <family val="2"/>
      </rPr>
      <t>-0.11</t>
    </r>
  </si>
  <si>
    <r>
      <t>7.62</t>
    </r>
    <r>
      <rPr>
        <sz val="8"/>
        <color rgb="FFC3362B"/>
        <rFont val="Tahoma"/>
        <family val="2"/>
      </rPr>
      <t>+0.62</t>
    </r>
  </si>
  <si>
    <r>
      <t>5.69</t>
    </r>
    <r>
      <rPr>
        <sz val="8"/>
        <color rgb="FFC3362B"/>
        <rFont val="Tahoma"/>
        <family val="2"/>
      </rPr>
      <t>+0.69</t>
    </r>
  </si>
  <si>
    <r>
      <t>0.66</t>
    </r>
    <r>
      <rPr>
        <sz val="8"/>
        <color rgb="FFC3362B"/>
        <rFont val="Tahoma"/>
        <family val="2"/>
      </rPr>
      <t>-0.34</t>
    </r>
  </si>
  <si>
    <r>
      <t>5.60</t>
    </r>
    <r>
      <rPr>
        <sz val="8"/>
        <color rgb="FFC3362B"/>
        <rFont val="Tahoma"/>
        <family val="2"/>
      </rPr>
      <t>+1.60</t>
    </r>
  </si>
  <si>
    <r>
      <t>3.33</t>
    </r>
    <r>
      <rPr>
        <sz val="8"/>
        <color rgb="FFC3362B"/>
        <rFont val="Tahoma"/>
        <family val="2"/>
      </rPr>
      <t>+0.33</t>
    </r>
  </si>
  <si>
    <r>
      <t>3.61</t>
    </r>
    <r>
      <rPr>
        <sz val="8"/>
        <color rgb="FF3D8C40"/>
        <rFont val="Tahoma"/>
        <family val="2"/>
      </rPr>
      <t>+0.61</t>
    </r>
  </si>
  <si>
    <r>
      <t>3.92</t>
    </r>
    <r>
      <rPr>
        <sz val="8"/>
        <color rgb="FF3D8C40"/>
        <rFont val="Tahoma"/>
        <family val="2"/>
      </rPr>
      <t>-0.08</t>
    </r>
  </si>
  <si>
    <r>
      <t>4.91</t>
    </r>
    <r>
      <rPr>
        <sz val="8"/>
        <color rgb="FFC3362B"/>
        <rFont val="Tahoma"/>
        <family val="2"/>
      </rPr>
      <t>+0.91</t>
    </r>
  </si>
  <si>
    <r>
      <t>5.58</t>
    </r>
    <r>
      <rPr>
        <sz val="8"/>
        <color rgb="FFC3362B"/>
        <rFont val="Tahoma"/>
        <family val="2"/>
      </rPr>
      <t>-0.42</t>
    </r>
  </si>
  <si>
    <r>
      <t>3.70</t>
    </r>
    <r>
      <rPr>
        <sz val="8"/>
        <color rgb="FF3D8C40"/>
        <rFont val="Tahoma"/>
        <family val="2"/>
      </rPr>
      <t>-0.30</t>
    </r>
  </si>
  <si>
    <r>
      <t>3.61</t>
    </r>
    <r>
      <rPr>
        <sz val="8"/>
        <color rgb="FF3D8C40"/>
        <rFont val="Tahoma"/>
        <family val="2"/>
      </rPr>
      <t>-1.39</t>
    </r>
  </si>
  <si>
    <r>
      <t>4.38</t>
    </r>
    <r>
      <rPr>
        <sz val="8"/>
        <color rgb="FFC3362B"/>
        <rFont val="Tahoma"/>
        <family val="2"/>
      </rPr>
      <t>-0.62</t>
    </r>
  </si>
  <si>
    <r>
      <t>3.44</t>
    </r>
    <r>
      <rPr>
        <sz val="8"/>
        <color rgb="FFC3362B"/>
        <rFont val="Tahoma"/>
        <family val="2"/>
      </rPr>
      <t>+0.44</t>
    </r>
  </si>
  <si>
    <r>
      <t>4.97</t>
    </r>
    <r>
      <rPr>
        <sz val="8"/>
        <color rgb="FFC3362B"/>
        <rFont val="Tahoma"/>
        <family val="2"/>
      </rPr>
      <t>+3.97</t>
    </r>
  </si>
  <si>
    <r>
      <t>2.42</t>
    </r>
    <r>
      <rPr>
        <sz val="8"/>
        <color rgb="FFC3362B"/>
        <rFont val="Tahoma"/>
        <family val="2"/>
      </rPr>
      <t>-1.58</t>
    </r>
  </si>
  <si>
    <r>
      <t>5.84</t>
    </r>
    <r>
      <rPr>
        <sz val="8"/>
        <color rgb="FFC3362B"/>
        <rFont val="Tahoma"/>
        <family val="2"/>
      </rPr>
      <t>+2.84</t>
    </r>
  </si>
  <si>
    <r>
      <t>0.22</t>
    </r>
    <r>
      <rPr>
        <sz val="8"/>
        <color rgb="FFC3362B"/>
        <rFont val="Tahoma"/>
        <family val="2"/>
      </rPr>
      <t>+0.22</t>
    </r>
  </si>
  <si>
    <t xml:space="preserve"> Sep 20 (Home)</t>
  </si>
  <si>
    <t>Away</t>
  </si>
  <si>
    <r>
      <t>9.85</t>
    </r>
    <r>
      <rPr>
        <sz val="8"/>
        <color rgb="FF3D8C40"/>
        <rFont val="Tahoma"/>
        <family val="2"/>
      </rPr>
      <t>-1.15</t>
    </r>
  </si>
  <si>
    <r>
      <t>4.86</t>
    </r>
    <r>
      <rPr>
        <sz val="8"/>
        <color rgb="FF3D8C40"/>
        <rFont val="Tahoma"/>
        <family val="2"/>
      </rPr>
      <t>+0.86</t>
    </r>
  </si>
  <si>
    <r>
      <t>8.40</t>
    </r>
    <r>
      <rPr>
        <sz val="8"/>
        <color rgb="FF3D8C40"/>
        <rFont val="Tahoma"/>
        <family val="2"/>
      </rPr>
      <t>-3.60</t>
    </r>
  </si>
  <si>
    <r>
      <t>3.27</t>
    </r>
    <r>
      <rPr>
        <sz val="8"/>
        <color rgb="FF3D8C40"/>
        <rFont val="Tahoma"/>
        <family val="2"/>
      </rPr>
      <t>-1.73</t>
    </r>
  </si>
  <si>
    <r>
      <t>7.62</t>
    </r>
    <r>
      <rPr>
        <sz val="8"/>
        <color rgb="FF3D8C40"/>
        <rFont val="Tahoma"/>
        <family val="2"/>
      </rPr>
      <t>+2.62</t>
    </r>
  </si>
  <si>
    <r>
      <t>3.36</t>
    </r>
    <r>
      <rPr>
        <sz val="8"/>
        <color rgb="FF3D8C40"/>
        <rFont val="Tahoma"/>
        <family val="2"/>
      </rPr>
      <t>-0.64</t>
    </r>
  </si>
  <si>
    <r>
      <t>3.44</t>
    </r>
    <r>
      <rPr>
        <sz val="8"/>
        <color rgb="FF3D8C40"/>
        <rFont val="Tahoma"/>
        <family val="2"/>
      </rPr>
      <t>-0.56</t>
    </r>
  </si>
  <si>
    <r>
      <t>3.95</t>
    </r>
    <r>
      <rPr>
        <sz val="8"/>
        <color rgb="FFC3362B"/>
        <rFont val="Tahoma"/>
        <family val="2"/>
      </rPr>
      <t>-0.05</t>
    </r>
  </si>
  <si>
    <r>
      <t>5.10</t>
    </r>
    <r>
      <rPr>
        <sz val="8"/>
        <color rgb="FF3D8C40"/>
        <rFont val="Tahoma"/>
        <family val="2"/>
      </rPr>
      <t>-0.90</t>
    </r>
  </si>
  <si>
    <r>
      <t>7.98</t>
    </r>
    <r>
      <rPr>
        <sz val="8"/>
        <color rgb="FF3D8C40"/>
        <rFont val="Tahoma"/>
        <family val="2"/>
      </rPr>
      <t>+0.98</t>
    </r>
  </si>
  <si>
    <r>
      <t>3.30</t>
    </r>
    <r>
      <rPr>
        <sz val="8"/>
        <color rgb="FF3D8C40"/>
        <rFont val="Tahoma"/>
        <family val="2"/>
      </rPr>
      <t>-0.70</t>
    </r>
  </si>
  <si>
    <r>
      <t>2.70</t>
    </r>
    <r>
      <rPr>
        <sz val="8"/>
        <color rgb="FF3D8C40"/>
        <rFont val="Tahoma"/>
        <family val="2"/>
      </rPr>
      <t>-1.30</t>
    </r>
  </si>
  <si>
    <r>
      <t>5.58</t>
    </r>
    <r>
      <rPr>
        <sz val="8"/>
        <color rgb="FFC3362B"/>
        <rFont val="Tahoma"/>
        <family val="2"/>
      </rPr>
      <t>-2.42</t>
    </r>
  </si>
  <si>
    <r>
      <t>2.45</t>
    </r>
    <r>
      <rPr>
        <sz val="8"/>
        <color rgb="FF3D8C40"/>
        <rFont val="Tahoma"/>
        <family val="2"/>
      </rPr>
      <t>-0.55</t>
    </r>
  </si>
  <si>
    <r>
      <t>1.78</t>
    </r>
    <r>
      <rPr>
        <sz val="8"/>
        <color rgb="FFC3362B"/>
        <rFont val="Tahoma"/>
        <family val="2"/>
      </rPr>
      <t>+0.78</t>
    </r>
  </si>
  <si>
    <r>
      <t>6.42</t>
    </r>
    <r>
      <rPr>
        <sz val="8"/>
        <color rgb="FF3D8C40"/>
        <rFont val="Tahoma"/>
        <family val="2"/>
      </rPr>
      <t>+1.42</t>
    </r>
  </si>
  <si>
    <r>
      <t>0.92</t>
    </r>
    <r>
      <rPr>
        <sz val="8"/>
        <color rgb="FF3D8C40"/>
        <rFont val="Tahoma"/>
        <family val="2"/>
      </rPr>
      <t>-2.08</t>
    </r>
  </si>
  <si>
    <r>
      <t>2.52</t>
    </r>
    <r>
      <rPr>
        <sz val="8"/>
        <color rgb="FFC3362B"/>
        <rFont val="Tahoma"/>
        <family val="2"/>
      </rPr>
      <t>+0.52</t>
    </r>
  </si>
  <si>
    <r>
      <t>3.40</t>
    </r>
    <r>
      <rPr>
        <sz val="8"/>
        <color rgb="FFC3362B"/>
        <rFont val="Tahoma"/>
        <family val="2"/>
      </rPr>
      <t>-3.60</t>
    </r>
  </si>
  <si>
    <r>
      <t>3.46</t>
    </r>
    <r>
      <rPr>
        <sz val="8"/>
        <color rgb="FFC3362B"/>
        <rFont val="Tahoma"/>
        <family val="2"/>
      </rPr>
      <t>+0.46</t>
    </r>
  </si>
  <si>
    <r>
      <t>2.57</t>
    </r>
    <r>
      <rPr>
        <sz val="8"/>
        <color rgb="FFC3362B"/>
        <rFont val="Tahoma"/>
        <family val="2"/>
      </rPr>
      <t>+0.57</t>
    </r>
  </si>
  <si>
    <r>
      <t>4.27</t>
    </r>
    <r>
      <rPr>
        <sz val="8"/>
        <color rgb="FF3D8C40"/>
        <rFont val="Tahoma"/>
        <family val="2"/>
      </rPr>
      <t>+0.27</t>
    </r>
  </si>
  <si>
    <r>
      <t>2.88</t>
    </r>
    <r>
      <rPr>
        <sz val="8"/>
        <color rgb="FFC3362B"/>
        <rFont val="Tahoma"/>
        <family val="2"/>
      </rPr>
      <t>+1.88</t>
    </r>
  </si>
  <si>
    <r>
      <t>1.77</t>
    </r>
    <r>
      <rPr>
        <sz val="8"/>
        <color rgb="FFC3362B"/>
        <rFont val="Tahoma"/>
        <family val="2"/>
      </rPr>
      <t>+0.77</t>
    </r>
  </si>
  <si>
    <r>
      <t>3.99</t>
    </r>
    <r>
      <rPr>
        <sz val="8"/>
        <color rgb="FF3D8C40"/>
        <rFont val="Tahoma"/>
        <family val="2"/>
      </rPr>
      <t>+0.99</t>
    </r>
  </si>
  <si>
    <r>
      <t>2.34</t>
    </r>
    <r>
      <rPr>
        <sz val="8"/>
        <color rgb="FFC3362B"/>
        <rFont val="Tahoma"/>
        <family val="2"/>
      </rPr>
      <t>+1.34</t>
    </r>
  </si>
  <si>
    <r>
      <t>12.76</t>
    </r>
    <r>
      <rPr>
        <sz val="8"/>
        <color rgb="FF3D8C40"/>
        <rFont val="Tahoma"/>
        <family val="2"/>
      </rPr>
      <t>+2.76</t>
    </r>
  </si>
  <si>
    <t>For Gameweek 8</t>
  </si>
  <si>
    <t xml:space="preserve"> Oct 6 (Home)</t>
  </si>
  <si>
    <r>
      <t>8.34</t>
    </r>
    <r>
      <rPr>
        <sz val="8"/>
        <color rgb="FFC3362B"/>
        <rFont val="Tahoma"/>
        <family val="2"/>
      </rPr>
      <t>+0.34</t>
    </r>
  </si>
  <si>
    <r>
      <t>10.41</t>
    </r>
    <r>
      <rPr>
        <sz val="8"/>
        <color rgb="FFC3362B"/>
        <rFont val="Tahoma"/>
        <family val="2"/>
      </rPr>
      <t>+0.41</t>
    </r>
  </si>
  <si>
    <r>
      <t>7.99</t>
    </r>
    <r>
      <rPr>
        <sz val="8"/>
        <color rgb="FFC3362B"/>
        <rFont val="Tahoma"/>
        <family val="2"/>
      </rPr>
      <t>+0.99</t>
    </r>
  </si>
  <si>
    <r>
      <t>1.75</t>
    </r>
    <r>
      <rPr>
        <sz val="8"/>
        <color rgb="FFC3362B"/>
        <rFont val="Tahoma"/>
        <family val="2"/>
      </rPr>
      <t>-1.25</t>
    </r>
  </si>
  <si>
    <r>
      <t>7.88</t>
    </r>
    <r>
      <rPr>
        <sz val="8"/>
        <color rgb="FFC3362B"/>
        <rFont val="Tahoma"/>
        <family val="2"/>
      </rPr>
      <t>+0.88</t>
    </r>
  </si>
  <si>
    <r>
      <t>4.07</t>
    </r>
    <r>
      <rPr>
        <sz val="8"/>
        <color rgb="FF3D8C40"/>
        <rFont val="Tahoma"/>
        <family val="2"/>
      </rPr>
      <t>-2.93</t>
    </r>
  </si>
  <si>
    <r>
      <t>5.97</t>
    </r>
    <r>
      <rPr>
        <sz val="8"/>
        <color rgb="FFC3362B"/>
        <rFont val="Tahoma"/>
        <family val="2"/>
      </rPr>
      <t>-0.03</t>
    </r>
  </si>
  <si>
    <r>
      <t>4.40</t>
    </r>
    <r>
      <rPr>
        <sz val="8"/>
        <color rgb="FF3D8C40"/>
        <rFont val="Tahoma"/>
        <family val="2"/>
      </rPr>
      <t>-2.60</t>
    </r>
  </si>
  <si>
    <r>
      <t>5.61</t>
    </r>
    <r>
      <rPr>
        <sz val="8"/>
        <color rgb="FF3D8C40"/>
        <rFont val="Tahoma"/>
        <family val="2"/>
      </rPr>
      <t>-2.39</t>
    </r>
  </si>
  <si>
    <r>
      <t>4.07</t>
    </r>
    <r>
      <rPr>
        <sz val="8"/>
        <color rgb="FFC3362B"/>
        <rFont val="Tahoma"/>
        <family val="2"/>
      </rPr>
      <t>-3.93</t>
    </r>
  </si>
  <si>
    <r>
      <t>6.53</t>
    </r>
    <r>
      <rPr>
        <sz val="8"/>
        <color rgb="FFC3362B"/>
        <rFont val="Tahoma"/>
        <family val="2"/>
      </rPr>
      <t>+0.53</t>
    </r>
  </si>
  <si>
    <r>
      <t>3.53</t>
    </r>
    <r>
      <rPr>
        <sz val="8"/>
        <color rgb="FF3D8C40"/>
        <rFont val="Tahoma"/>
        <family val="2"/>
      </rPr>
      <t>-0.47</t>
    </r>
  </si>
  <si>
    <r>
      <t>3.96</t>
    </r>
    <r>
      <rPr>
        <sz val="8"/>
        <color rgb="FFC3362B"/>
        <rFont val="Tahoma"/>
        <family val="2"/>
      </rPr>
      <t>-0.04</t>
    </r>
  </si>
  <si>
    <r>
      <t>3.57</t>
    </r>
    <r>
      <rPr>
        <sz val="8"/>
        <color rgb="FF3D8C40"/>
        <rFont val="Tahoma"/>
        <family val="2"/>
      </rPr>
      <t>-2.43</t>
    </r>
  </si>
  <si>
    <r>
      <t>4.26</t>
    </r>
    <r>
      <rPr>
        <sz val="8"/>
        <color rgb="FFC3362B"/>
        <rFont val="Tahoma"/>
        <family val="2"/>
      </rPr>
      <t>+1.26</t>
    </r>
  </si>
  <si>
    <r>
      <t>4.25</t>
    </r>
    <r>
      <rPr>
        <sz val="8"/>
        <color rgb="FF3D8C40"/>
        <rFont val="Tahoma"/>
        <family val="2"/>
      </rPr>
      <t>+0.25</t>
    </r>
  </si>
  <si>
    <r>
      <t>5.53</t>
    </r>
    <r>
      <rPr>
        <sz val="8"/>
        <color rgb="FFC3362B"/>
        <rFont val="Tahoma"/>
        <family val="2"/>
      </rPr>
      <t>+1.53</t>
    </r>
  </si>
  <si>
    <r>
      <t>4.99</t>
    </r>
    <r>
      <rPr>
        <sz val="8"/>
        <color rgb="FFC3362B"/>
        <rFont val="Tahoma"/>
        <family val="2"/>
      </rPr>
      <t>+0.99</t>
    </r>
  </si>
  <si>
    <r>
      <t>5.26</t>
    </r>
    <r>
      <rPr>
        <sz val="8"/>
        <color rgb="FFC3362B"/>
        <rFont val="Tahoma"/>
        <family val="2"/>
      </rPr>
      <t>-1.74</t>
    </r>
  </si>
  <si>
    <r>
      <t>5.05</t>
    </r>
    <r>
      <rPr>
        <sz val="8"/>
        <color rgb="FFC3362B"/>
        <rFont val="Tahoma"/>
        <family val="2"/>
      </rPr>
      <t>+1.05</t>
    </r>
  </si>
  <si>
    <r>
      <t>5.65</t>
    </r>
    <r>
      <rPr>
        <sz val="8"/>
        <color rgb="FFC3362B"/>
        <rFont val="Tahoma"/>
        <family val="2"/>
      </rPr>
      <t>+0.65</t>
    </r>
  </si>
  <si>
    <r>
      <t>7.42</t>
    </r>
    <r>
      <rPr>
        <sz val="8"/>
        <color rgb="FFC3362B"/>
        <rFont val="Tahoma"/>
        <family val="2"/>
      </rPr>
      <t>-2.58</t>
    </r>
  </si>
  <si>
    <r>
      <t>4.09</t>
    </r>
    <r>
      <rPr>
        <sz val="8"/>
        <color rgb="FFC3362B"/>
        <rFont val="Tahoma"/>
        <family val="2"/>
      </rPr>
      <t>+3.09</t>
    </r>
  </si>
  <si>
    <r>
      <t>3.14</t>
    </r>
    <r>
      <rPr>
        <sz val="8"/>
        <color rgb="FFC3362B"/>
        <rFont val="Tahoma"/>
        <family val="2"/>
      </rPr>
      <t>+2.14</t>
    </r>
  </si>
  <si>
    <r>
      <t>7.36</t>
    </r>
    <r>
      <rPr>
        <sz val="8"/>
        <color rgb="FF3D8C40"/>
        <rFont val="Tahoma"/>
        <family val="2"/>
      </rPr>
      <t>+1.36</t>
    </r>
  </si>
  <si>
    <r>
      <t>2.75</t>
    </r>
    <r>
      <rPr>
        <sz val="8"/>
        <color rgb="FFC3362B"/>
        <rFont val="Tahoma"/>
        <family val="2"/>
      </rPr>
      <t>+1.75</t>
    </r>
  </si>
  <si>
    <r>
      <t>1.84</t>
    </r>
    <r>
      <rPr>
        <sz val="8"/>
        <color rgb="FFC3362B"/>
        <rFont val="Tahoma"/>
        <family val="2"/>
      </rPr>
      <t>+1.84</t>
    </r>
  </si>
  <si>
    <r>
      <t>9.93</t>
    </r>
    <r>
      <rPr>
        <sz val="8"/>
        <color rgb="FF3D8C40"/>
        <rFont val="Tahoma"/>
        <family val="2"/>
      </rPr>
      <t>+0.93</t>
    </r>
  </si>
  <si>
    <r>
      <t>10.02</t>
    </r>
    <r>
      <rPr>
        <sz val="8"/>
        <color rgb="FF3D8C40"/>
        <rFont val="Tahoma"/>
        <family val="2"/>
      </rPr>
      <t>-1.98</t>
    </r>
  </si>
  <si>
    <r>
      <t>2.80</t>
    </r>
    <r>
      <rPr>
        <sz val="8"/>
        <color rgb="FF3D8C40"/>
        <rFont val="Tahoma"/>
        <family val="2"/>
      </rPr>
      <t>+1.80</t>
    </r>
  </si>
  <si>
    <r>
      <t>9.16</t>
    </r>
    <r>
      <rPr>
        <sz val="8"/>
        <color rgb="FF3D8C40"/>
        <rFont val="Tahoma"/>
        <family val="2"/>
      </rPr>
      <t>-2.84</t>
    </r>
  </si>
  <si>
    <r>
      <t>7.83</t>
    </r>
    <r>
      <rPr>
        <sz val="8"/>
        <color rgb="FFC3362B"/>
        <rFont val="Tahoma"/>
        <family val="2"/>
      </rPr>
      <t>+0.83</t>
    </r>
  </si>
  <si>
    <r>
      <t>3.91</t>
    </r>
    <r>
      <rPr>
        <sz val="8"/>
        <color rgb="FF3D8C40"/>
        <rFont val="Tahoma"/>
        <family val="2"/>
      </rPr>
      <t>+2.91</t>
    </r>
  </si>
  <si>
    <r>
      <t>8.31</t>
    </r>
    <r>
      <rPr>
        <sz val="8"/>
        <color rgb="FF3D8C40"/>
        <rFont val="Tahoma"/>
        <family val="2"/>
      </rPr>
      <t>-1.69</t>
    </r>
  </si>
  <si>
    <r>
      <t>8.01</t>
    </r>
    <r>
      <rPr>
        <sz val="8"/>
        <color rgb="FFC3362B"/>
        <rFont val="Tahoma"/>
        <family val="2"/>
      </rPr>
      <t>+0.01</t>
    </r>
  </si>
  <si>
    <r>
      <t>3.53</t>
    </r>
    <r>
      <rPr>
        <sz val="8"/>
        <color rgb="FFC3362B"/>
        <rFont val="Tahoma"/>
        <family val="2"/>
      </rPr>
      <t>-1.47</t>
    </r>
  </si>
  <si>
    <r>
      <t>8.47</t>
    </r>
    <r>
      <rPr>
        <sz val="8"/>
        <color rgb="FF3D8C40"/>
        <rFont val="Tahoma"/>
        <family val="2"/>
      </rPr>
      <t>-0.53</t>
    </r>
  </si>
  <si>
    <r>
      <t>8.38</t>
    </r>
    <r>
      <rPr>
        <sz val="8"/>
        <color rgb="FFC3362B"/>
        <rFont val="Tahoma"/>
        <family val="2"/>
      </rPr>
      <t>+3.38</t>
    </r>
  </si>
  <si>
    <r>
      <t>5.39</t>
    </r>
    <r>
      <rPr>
        <sz val="8"/>
        <color rgb="FF3D8C40"/>
        <rFont val="Tahoma"/>
        <family val="2"/>
      </rPr>
      <t>+4.39</t>
    </r>
  </si>
  <si>
    <r>
      <t>9.24</t>
    </r>
    <r>
      <rPr>
        <sz val="8"/>
        <color rgb="FFC3362B"/>
        <rFont val="Tahoma"/>
        <family val="2"/>
      </rPr>
      <t>+1.24</t>
    </r>
  </si>
  <si>
    <r>
      <t>3.52</t>
    </r>
    <r>
      <rPr>
        <sz val="8"/>
        <color rgb="FFC3362B"/>
        <rFont val="Tahoma"/>
        <family val="2"/>
      </rPr>
      <t>+1.52</t>
    </r>
  </si>
  <si>
    <r>
      <t>3.24</t>
    </r>
    <r>
      <rPr>
        <sz val="8"/>
        <color rgb="FF3D8C40"/>
        <rFont val="Tahoma"/>
        <family val="2"/>
      </rPr>
      <t>+1.24</t>
    </r>
  </si>
  <si>
    <r>
      <t>4.70</t>
    </r>
    <r>
      <rPr>
        <sz val="8"/>
        <color rgb="FFC3362B"/>
        <rFont val="Tahoma"/>
        <family val="2"/>
      </rPr>
      <t>+0.70</t>
    </r>
  </si>
  <si>
    <r>
      <t>3.11</t>
    </r>
    <r>
      <rPr>
        <sz val="8"/>
        <color rgb="FF3D8C40"/>
        <rFont val="Tahoma"/>
        <family val="2"/>
      </rPr>
      <t>-1.89</t>
    </r>
  </si>
  <si>
    <r>
      <t>10.34</t>
    </r>
    <r>
      <rPr>
        <sz val="8"/>
        <color rgb="FF3D8C40"/>
        <rFont val="Tahoma"/>
        <family val="2"/>
      </rPr>
      <t>+1.34</t>
    </r>
  </si>
  <si>
    <r>
      <t>1.23</t>
    </r>
    <r>
      <rPr>
        <sz val="8"/>
        <color rgb="FF3D8C40"/>
        <rFont val="Tahoma"/>
        <family val="2"/>
      </rPr>
      <t>-2.77</t>
    </r>
  </si>
  <si>
    <r>
      <t>3.66</t>
    </r>
    <r>
      <rPr>
        <sz val="8"/>
        <color rgb="FFC3362B"/>
        <rFont val="Tahoma"/>
        <family val="2"/>
      </rPr>
      <t>+0.66</t>
    </r>
  </si>
  <si>
    <r>
      <t>5.57</t>
    </r>
    <r>
      <rPr>
        <sz val="8"/>
        <color rgb="FF3D8C40"/>
        <rFont val="Tahoma"/>
        <family val="2"/>
      </rPr>
      <t>+1.57</t>
    </r>
  </si>
  <si>
    <r>
      <t>3.56</t>
    </r>
    <r>
      <rPr>
        <sz val="8"/>
        <color rgb="FFC3362B"/>
        <rFont val="Tahoma"/>
        <family val="2"/>
      </rPr>
      <t>+0.56</t>
    </r>
  </si>
  <si>
    <r>
      <t>4.21</t>
    </r>
    <r>
      <rPr>
        <sz val="8"/>
        <color rgb="FFC3362B"/>
        <rFont val="Tahoma"/>
        <family val="2"/>
      </rPr>
      <t>+1.21</t>
    </r>
  </si>
  <si>
    <r>
      <t>3.51</t>
    </r>
    <r>
      <rPr>
        <sz val="8"/>
        <color rgb="FFC3362B"/>
        <rFont val="Tahoma"/>
        <family val="2"/>
      </rPr>
      <t>-1.49</t>
    </r>
  </si>
  <si>
    <r>
      <t>4.59</t>
    </r>
    <r>
      <rPr>
        <sz val="8"/>
        <color rgb="FFC3362B"/>
        <rFont val="Tahoma"/>
        <family val="2"/>
      </rPr>
      <t>+3.59</t>
    </r>
  </si>
  <si>
    <r>
      <t>2.20</t>
    </r>
    <r>
      <rPr>
        <sz val="8"/>
        <color rgb="FFC3362B"/>
        <rFont val="Tahoma"/>
        <family val="2"/>
      </rPr>
      <t>+1.20</t>
    </r>
  </si>
  <si>
    <r>
      <t>6.55</t>
    </r>
    <r>
      <rPr>
        <sz val="8"/>
        <color rgb="FFC3362B"/>
        <rFont val="Tahoma"/>
        <family val="2"/>
      </rPr>
      <t>-0.45</t>
    </r>
  </si>
  <si>
    <r>
      <t>2.47</t>
    </r>
    <r>
      <rPr>
        <sz val="8"/>
        <color rgb="FFC3362B"/>
        <rFont val="Tahoma"/>
        <family val="2"/>
      </rPr>
      <t>+1.47</t>
    </r>
  </si>
  <si>
    <r>
      <t>1.45</t>
    </r>
    <r>
      <rPr>
        <sz val="8"/>
        <color rgb="FFC3362B"/>
        <rFont val="Tahoma"/>
        <family val="2"/>
      </rPr>
      <t>+0.45</t>
    </r>
  </si>
  <si>
    <r>
      <t>13.41</t>
    </r>
    <r>
      <rPr>
        <sz val="8"/>
        <color rgb="FF3D8C40"/>
        <rFont val="Tahoma"/>
        <family val="2"/>
      </rPr>
      <t>+1.41</t>
    </r>
  </si>
  <si>
    <r>
      <t>1.67</t>
    </r>
    <r>
      <rPr>
        <sz val="8"/>
        <color rgb="FFC3362B"/>
        <rFont val="Tahoma"/>
        <family val="2"/>
      </rPr>
      <t>+1.67</t>
    </r>
  </si>
  <si>
    <t>For Gameweek 9</t>
  </si>
  <si>
    <t>Oct 11 (Home)</t>
  </si>
  <si>
    <r>
      <t>11.82</t>
    </r>
    <r>
      <rPr>
        <sz val="8"/>
        <color rgb="FFC3362B"/>
        <rFont val="Tahoma"/>
        <family val="2"/>
      </rPr>
      <t>+3.82</t>
    </r>
  </si>
  <si>
    <r>
      <t>2.85</t>
    </r>
    <r>
      <rPr>
        <sz val="8"/>
        <color rgb="FF3D8C40"/>
        <rFont val="Tahoma"/>
        <family val="2"/>
      </rPr>
      <t>+2.85</t>
    </r>
  </si>
  <si>
    <r>
      <t>9.48</t>
    </r>
    <r>
      <rPr>
        <sz val="8"/>
        <color rgb="FF3D8C40"/>
        <rFont val="Tahoma"/>
        <family val="2"/>
      </rPr>
      <t>-0.52</t>
    </r>
  </si>
  <si>
    <r>
      <t>10.55</t>
    </r>
    <r>
      <rPr>
        <sz val="8"/>
        <color rgb="FFC3362B"/>
        <rFont val="Tahoma"/>
        <family val="2"/>
      </rPr>
      <t>+3.55</t>
    </r>
  </si>
  <si>
    <r>
      <t>6.33</t>
    </r>
    <r>
      <rPr>
        <sz val="8"/>
        <color rgb="FF3D8C40"/>
        <rFont val="Tahoma"/>
        <family val="2"/>
      </rPr>
      <t>+0.33</t>
    </r>
  </si>
  <si>
    <r>
      <t>9.20</t>
    </r>
    <r>
      <rPr>
        <sz val="8"/>
        <color rgb="FFC3362B"/>
        <rFont val="Tahoma"/>
        <family val="2"/>
      </rPr>
      <t>+0.20</t>
    </r>
  </si>
  <si>
    <r>
      <t>7.28</t>
    </r>
    <r>
      <rPr>
        <sz val="8"/>
        <color rgb="FFC3362B"/>
        <rFont val="Tahoma"/>
        <family val="2"/>
      </rPr>
      <t>+2.28</t>
    </r>
  </si>
  <si>
    <r>
      <t>5.80</t>
    </r>
    <r>
      <rPr>
        <sz val="8"/>
        <color rgb="FFC3362B"/>
        <rFont val="Tahoma"/>
        <family val="2"/>
      </rPr>
      <t>-0.20</t>
    </r>
  </si>
  <si>
    <r>
      <t>6.54</t>
    </r>
    <r>
      <rPr>
        <sz val="8"/>
        <color rgb="FF3D8C40"/>
        <rFont val="Tahoma"/>
        <family val="2"/>
      </rPr>
      <t>-0.46</t>
    </r>
  </si>
  <si>
    <r>
      <t>5.81</t>
    </r>
    <r>
      <rPr>
        <sz val="8"/>
        <color rgb="FF3D8C40"/>
        <rFont val="Tahoma"/>
        <family val="2"/>
      </rPr>
      <t>-1.19</t>
    </r>
  </si>
  <si>
    <r>
      <t>5.10</t>
    </r>
    <r>
      <rPr>
        <sz val="8"/>
        <color rgb="FFC3362B"/>
        <rFont val="Tahoma"/>
        <family val="2"/>
      </rPr>
      <t>-0.90</t>
    </r>
  </si>
  <si>
    <r>
      <t>5.88</t>
    </r>
    <r>
      <rPr>
        <sz val="8"/>
        <color rgb="FF3D8C40"/>
        <rFont val="Tahoma"/>
        <family val="2"/>
      </rPr>
      <t>-0.12</t>
    </r>
  </si>
  <si>
    <r>
      <t>4.18</t>
    </r>
    <r>
      <rPr>
        <sz val="8"/>
        <color rgb="FF3D8C40"/>
        <rFont val="Tahoma"/>
        <family val="2"/>
      </rPr>
      <t>-1.82</t>
    </r>
  </si>
  <si>
    <r>
      <t>7.53</t>
    </r>
    <r>
      <rPr>
        <sz val="8"/>
        <color rgb="FF3D8C40"/>
        <rFont val="Tahoma"/>
        <family val="2"/>
      </rPr>
      <t>+2.53</t>
    </r>
  </si>
  <si>
    <r>
      <t>3.81</t>
    </r>
    <r>
      <rPr>
        <sz val="8"/>
        <color rgb="FF3D8C40"/>
        <rFont val="Tahoma"/>
        <family val="2"/>
      </rPr>
      <t>-2.19</t>
    </r>
  </si>
  <si>
    <r>
      <t>5.63</t>
    </r>
    <r>
      <rPr>
        <sz val="8"/>
        <color rgb="FFC3362B"/>
        <rFont val="Tahoma"/>
        <family val="2"/>
      </rPr>
      <t>+4.63</t>
    </r>
  </si>
  <si>
    <r>
      <t>2.97</t>
    </r>
    <r>
      <rPr>
        <sz val="8"/>
        <color rgb="FFC3362B"/>
        <rFont val="Tahoma"/>
        <family val="2"/>
      </rPr>
      <t>-1.03</t>
    </r>
  </si>
  <si>
    <r>
      <t>7.24</t>
    </r>
    <r>
      <rPr>
        <sz val="8"/>
        <color rgb="FFC3362B"/>
        <rFont val="Tahoma"/>
        <family val="2"/>
      </rPr>
      <t>+3.24</t>
    </r>
  </si>
  <si>
    <r>
      <t>5.25</t>
    </r>
    <r>
      <rPr>
        <sz val="8"/>
        <color rgb="FFC3362B"/>
        <rFont val="Tahoma"/>
        <family val="2"/>
      </rPr>
      <t>+1.25</t>
    </r>
  </si>
  <si>
    <r>
      <t>6.74</t>
    </r>
    <r>
      <rPr>
        <sz val="8"/>
        <color rgb="FFC3362B"/>
        <rFont val="Tahoma"/>
        <family val="2"/>
      </rPr>
      <t>-1.26</t>
    </r>
  </si>
  <si>
    <r>
      <t>5.45</t>
    </r>
    <r>
      <rPr>
        <sz val="8"/>
        <color rgb="FFC3362B"/>
        <rFont val="Tahoma"/>
        <family val="2"/>
      </rPr>
      <t>+1.45</t>
    </r>
  </si>
  <si>
    <r>
      <t>3.22</t>
    </r>
    <r>
      <rPr>
        <sz val="8"/>
        <color rgb="FFC3362B"/>
        <rFont val="Tahoma"/>
        <family val="2"/>
      </rPr>
      <t>+0.22</t>
    </r>
  </si>
  <si>
    <r>
      <t>8.72</t>
    </r>
    <r>
      <rPr>
        <sz val="8"/>
        <color rgb="FF3D8C40"/>
        <rFont val="Tahoma"/>
        <family val="2"/>
      </rPr>
      <t>+1.72</t>
    </r>
  </si>
  <si>
    <r>
      <t>4.50</t>
    </r>
    <r>
      <rPr>
        <sz val="8"/>
        <color rgb="FFC3362B"/>
        <rFont val="Tahoma"/>
        <family val="2"/>
      </rPr>
      <t>+2.50</t>
    </r>
  </si>
  <si>
    <r>
      <t>9.28</t>
    </r>
    <r>
      <rPr>
        <sz val="8"/>
        <color rgb="FF3D8C40"/>
        <rFont val="Tahoma"/>
        <family val="2"/>
      </rPr>
      <t>+2.28</t>
    </r>
  </si>
  <si>
    <r>
      <t>3.74</t>
    </r>
    <r>
      <rPr>
        <sz val="8"/>
        <color rgb="FFC3362B"/>
        <rFont val="Tahoma"/>
        <family val="2"/>
      </rPr>
      <t>+1.74</t>
    </r>
  </si>
  <si>
    <r>
      <t>3.18</t>
    </r>
    <r>
      <rPr>
        <sz val="8"/>
        <color rgb="FFC3362B"/>
        <rFont val="Tahoma"/>
        <family val="2"/>
      </rPr>
      <t>+1.18</t>
    </r>
  </si>
  <si>
    <r>
      <t>11.40</t>
    </r>
    <r>
      <rPr>
        <sz val="8"/>
        <color rgb="FF3D8C40"/>
        <rFont val="Tahoma"/>
        <family val="2"/>
      </rPr>
      <t>+0.40</t>
    </r>
  </si>
  <si>
    <r>
      <t>2.54</t>
    </r>
    <r>
      <rPr>
        <sz val="8"/>
        <color rgb="FFC3362B"/>
        <rFont val="Tahoma"/>
        <family val="2"/>
      </rPr>
      <t>+0.54</t>
    </r>
  </si>
  <si>
    <r>
      <t>11.33</t>
    </r>
    <r>
      <rPr>
        <sz val="8"/>
        <color rgb="FF3D8C40"/>
        <rFont val="Tahoma"/>
        <family val="2"/>
      </rPr>
      <t>-0.67</t>
    </r>
  </si>
  <si>
    <r>
      <t>5.12</t>
    </r>
    <r>
      <rPr>
        <sz val="8"/>
        <color rgb="FF3D8C40"/>
        <rFont val="Tahoma"/>
        <family val="2"/>
      </rPr>
      <t>+1.12</t>
    </r>
  </si>
  <si>
    <r>
      <t>10.77</t>
    </r>
    <r>
      <rPr>
        <sz val="8"/>
        <color rgb="FF3D8C40"/>
        <rFont val="Tahoma"/>
        <family val="2"/>
      </rPr>
      <t>-4.23</t>
    </r>
  </si>
  <si>
    <r>
      <t>8.60</t>
    </r>
    <r>
      <rPr>
        <sz val="8"/>
        <color rgb="FFC3362B"/>
        <rFont val="Tahoma"/>
        <family val="2"/>
      </rPr>
      <t>+3.60</t>
    </r>
  </si>
  <si>
    <r>
      <t>7.77</t>
    </r>
    <r>
      <rPr>
        <sz val="8"/>
        <color rgb="FF3D8C40"/>
        <rFont val="Tahoma"/>
        <family val="2"/>
      </rPr>
      <t>+5.77</t>
    </r>
  </si>
  <si>
    <r>
      <t>9.34</t>
    </r>
    <r>
      <rPr>
        <sz val="8"/>
        <color rgb="FFC3362B"/>
        <rFont val="Tahoma"/>
        <family val="2"/>
      </rPr>
      <t>+1.34</t>
    </r>
  </si>
  <si>
    <r>
      <t>8.34</t>
    </r>
    <r>
      <rPr>
        <sz val="8"/>
        <color rgb="FF3D8C40"/>
        <rFont val="Tahoma"/>
        <family val="2"/>
      </rPr>
      <t>-0.66</t>
    </r>
  </si>
  <si>
    <r>
      <t>2.34</t>
    </r>
    <r>
      <rPr>
        <sz val="8"/>
        <color rgb="FF3D8C40"/>
        <rFont val="Tahoma"/>
        <family val="2"/>
      </rPr>
      <t>+0.34</t>
    </r>
  </si>
  <si>
    <r>
      <t>7.50</t>
    </r>
    <r>
      <rPr>
        <sz val="8"/>
        <color rgb="FFC3362B"/>
        <rFont val="Tahoma"/>
        <family val="2"/>
      </rPr>
      <t>+0.50</t>
    </r>
  </si>
  <si>
    <r>
      <t>5.29</t>
    </r>
    <r>
      <rPr>
        <sz val="8"/>
        <color rgb="FFC3362B"/>
        <rFont val="Tahoma"/>
        <family val="2"/>
      </rPr>
      <t>-0.71</t>
    </r>
  </si>
  <si>
    <r>
      <t>5.45</t>
    </r>
    <r>
      <rPr>
        <sz val="8"/>
        <color rgb="FFC3362B"/>
        <rFont val="Tahoma"/>
        <family val="2"/>
      </rPr>
      <t>+0.45</t>
    </r>
  </si>
  <si>
    <r>
      <t>4.98</t>
    </r>
    <r>
      <rPr>
        <sz val="8"/>
        <color rgb="FFC3362B"/>
        <rFont val="Tahoma"/>
        <family val="2"/>
      </rPr>
      <t>+0.98</t>
    </r>
  </si>
  <si>
    <r>
      <t>5.02</t>
    </r>
    <r>
      <rPr>
        <sz val="8"/>
        <color rgb="FF3D8C40"/>
        <rFont val="Tahoma"/>
        <family val="2"/>
      </rPr>
      <t>+0.02</t>
    </r>
  </si>
  <si>
    <r>
      <t>5.26</t>
    </r>
    <r>
      <rPr>
        <sz val="8"/>
        <color rgb="FFC3362B"/>
        <rFont val="Tahoma"/>
        <family val="2"/>
      </rPr>
      <t>+0.26</t>
    </r>
  </si>
  <si>
    <r>
      <t>5.47</t>
    </r>
    <r>
      <rPr>
        <sz val="8"/>
        <color rgb="FFC3362B"/>
        <rFont val="Tahoma"/>
        <family val="2"/>
      </rPr>
      <t>-0.53</t>
    </r>
  </si>
  <si>
    <r>
      <t>6.53</t>
    </r>
    <r>
      <rPr>
        <sz val="8"/>
        <color rgb="FFC3362B"/>
        <rFont val="Tahoma"/>
        <family val="2"/>
      </rPr>
      <t>+2.53</t>
    </r>
  </si>
  <si>
    <r>
      <t>4.20</t>
    </r>
    <r>
      <rPr>
        <sz val="8"/>
        <color rgb="FFC3362B"/>
        <rFont val="Tahoma"/>
        <family val="2"/>
      </rPr>
      <t>+1.20</t>
    </r>
  </si>
  <si>
    <r>
      <t>6.23</t>
    </r>
    <r>
      <rPr>
        <sz val="8"/>
        <color rgb="FF3D8C40"/>
        <rFont val="Tahoma"/>
        <family val="2"/>
      </rPr>
      <t>+2.23</t>
    </r>
  </si>
  <si>
    <r>
      <t>4.75</t>
    </r>
    <r>
      <rPr>
        <sz val="8"/>
        <color rgb="FFC3362B"/>
        <rFont val="Tahoma"/>
        <family val="2"/>
      </rPr>
      <t>+0.75</t>
    </r>
  </si>
  <si>
    <r>
      <t>4.16</t>
    </r>
    <r>
      <rPr>
        <sz val="8"/>
        <color rgb="FF3D8C40"/>
        <rFont val="Tahoma"/>
        <family val="2"/>
      </rPr>
      <t>-1.84</t>
    </r>
  </si>
  <si>
    <r>
      <t>8.68</t>
    </r>
    <r>
      <rPr>
        <sz val="8"/>
        <color rgb="FF3D8C40"/>
        <rFont val="Tahoma"/>
        <family val="2"/>
      </rPr>
      <t>+0.68</t>
    </r>
  </si>
  <si>
    <r>
      <t>4.53</t>
    </r>
    <r>
      <rPr>
        <sz val="8"/>
        <color rgb="FFC3362B"/>
        <rFont val="Tahoma"/>
        <family val="2"/>
      </rPr>
      <t>+0.53</t>
    </r>
  </si>
  <si>
    <r>
      <t>3.87</t>
    </r>
    <r>
      <rPr>
        <sz val="8"/>
        <color rgb="FFC3362B"/>
        <rFont val="Tahoma"/>
        <family val="2"/>
      </rPr>
      <t>+1.87</t>
    </r>
  </si>
  <si>
    <r>
      <t>5.39</t>
    </r>
    <r>
      <rPr>
        <sz val="8"/>
        <color rgb="FFC3362B"/>
        <rFont val="Tahoma"/>
        <family val="2"/>
      </rPr>
      <t>-2.61</t>
    </r>
  </si>
  <si>
    <r>
      <t>4.33</t>
    </r>
    <r>
      <rPr>
        <sz val="8"/>
        <color rgb="FFC3362B"/>
        <rFont val="Tahoma"/>
        <family val="2"/>
      </rPr>
      <t>+1.33</t>
    </r>
  </si>
  <si>
    <r>
      <t>6.46</t>
    </r>
    <r>
      <rPr>
        <sz val="8"/>
        <color rgb="FF3D8C40"/>
        <rFont val="Tahoma"/>
        <family val="2"/>
      </rPr>
      <t>+0.46</t>
    </r>
  </si>
  <si>
    <r>
      <t>3.26</t>
    </r>
    <r>
      <rPr>
        <sz val="8"/>
        <color rgb="FFC3362B"/>
        <rFont val="Tahoma"/>
        <family val="2"/>
      </rPr>
      <t>+2.26</t>
    </r>
  </si>
  <si>
    <t>For Gameweek 10</t>
  </si>
  <si>
    <t>Oct 17 (Home)</t>
  </si>
  <si>
    <r>
      <t>10.80</t>
    </r>
    <r>
      <rPr>
        <sz val="8"/>
        <color rgb="FFC3362B"/>
        <rFont val="Tahoma"/>
        <family val="2"/>
      </rPr>
      <t>+0.80</t>
    </r>
  </si>
  <si>
    <r>
      <t>6.11</t>
    </r>
    <r>
      <rPr>
        <sz val="8"/>
        <color rgb="FF3D8C40"/>
        <rFont val="Tahoma"/>
        <family val="2"/>
      </rPr>
      <t>+4.11</t>
    </r>
  </si>
  <si>
    <r>
      <t>8.81</t>
    </r>
    <r>
      <rPr>
        <sz val="8"/>
        <color rgb="FF3D8C40"/>
        <rFont val="Tahoma"/>
        <family val="2"/>
      </rPr>
      <t>-6.19</t>
    </r>
  </si>
  <si>
    <r>
      <t>10.41</t>
    </r>
    <r>
      <rPr>
        <sz val="8"/>
        <color rgb="FF3D8C40"/>
        <rFont val="Tahoma"/>
        <family val="2"/>
      </rPr>
      <t>-0.59</t>
    </r>
  </si>
  <si>
    <r>
      <t>4.57</t>
    </r>
    <r>
      <rPr>
        <sz val="8"/>
        <color rgb="FF3D8C40"/>
        <rFont val="Tahoma"/>
        <family val="2"/>
      </rPr>
      <t>+0.57</t>
    </r>
  </si>
  <si>
    <r>
      <t>10.89</t>
    </r>
    <r>
      <rPr>
        <sz val="8"/>
        <color rgb="FFC3362B"/>
        <rFont val="Tahoma"/>
        <family val="2"/>
      </rPr>
      <t>+0.89</t>
    </r>
  </si>
  <si>
    <r>
      <t>9.46</t>
    </r>
    <r>
      <rPr>
        <sz val="8"/>
        <color rgb="FF3D8C40"/>
        <rFont val="Tahoma"/>
        <family val="2"/>
      </rPr>
      <t>-0.54</t>
    </r>
  </si>
  <si>
    <r>
      <t>3.42</t>
    </r>
    <r>
      <rPr>
        <sz val="8"/>
        <color rgb="FFC3362B"/>
        <rFont val="Tahoma"/>
        <family val="2"/>
      </rPr>
      <t>-0.58</t>
    </r>
  </si>
  <si>
    <r>
      <t>9.08</t>
    </r>
    <r>
      <rPr>
        <sz val="8"/>
        <color rgb="FF3D8C40"/>
        <rFont val="Tahoma"/>
        <family val="2"/>
      </rPr>
      <t>-0.92</t>
    </r>
  </si>
  <si>
    <r>
      <t>9.67</t>
    </r>
    <r>
      <rPr>
        <sz val="8"/>
        <color rgb="FFC3362B"/>
        <rFont val="Tahoma"/>
        <family val="2"/>
      </rPr>
      <t>+1.67</t>
    </r>
  </si>
  <si>
    <r>
      <t>3.78</t>
    </r>
    <r>
      <rPr>
        <sz val="8"/>
        <color rgb="FFC3362B"/>
        <rFont val="Tahoma"/>
        <family val="2"/>
      </rPr>
      <t>-0.22</t>
    </r>
  </si>
  <si>
    <r>
      <t>12.53</t>
    </r>
    <r>
      <rPr>
        <sz val="8"/>
        <color rgb="FFC3362B"/>
        <rFont val="Tahoma"/>
        <family val="2"/>
      </rPr>
      <t>+2.53</t>
    </r>
  </si>
  <si>
    <r>
      <t>7.97</t>
    </r>
    <r>
      <rPr>
        <sz val="8"/>
        <color rgb="FF3D8C40"/>
        <rFont val="Tahoma"/>
        <family val="2"/>
      </rPr>
      <t>-1.03</t>
    </r>
  </si>
  <si>
    <r>
      <t>5.41</t>
    </r>
    <r>
      <rPr>
        <sz val="8"/>
        <color rgb="FFC3362B"/>
        <rFont val="Tahoma"/>
        <family val="2"/>
      </rPr>
      <t>-3.59</t>
    </r>
  </si>
  <si>
    <r>
      <t>8.64</t>
    </r>
    <r>
      <rPr>
        <sz val="8"/>
        <color rgb="FFC3362B"/>
        <rFont val="Tahoma"/>
        <family val="2"/>
      </rPr>
      <t>+1.64</t>
    </r>
  </si>
  <si>
    <r>
      <t>4.55</t>
    </r>
    <r>
      <rPr>
        <sz val="8"/>
        <color rgb="FF3D8C40"/>
        <rFont val="Tahoma"/>
        <family val="2"/>
      </rPr>
      <t>-3.45</t>
    </r>
  </si>
  <si>
    <r>
      <t>7.15</t>
    </r>
    <r>
      <rPr>
        <sz val="8"/>
        <color rgb="FFC3362B"/>
        <rFont val="Tahoma"/>
        <family val="2"/>
      </rPr>
      <t>-0.85</t>
    </r>
  </si>
  <si>
    <r>
      <t>5.08</t>
    </r>
    <r>
      <rPr>
        <sz val="8"/>
        <color rgb="FF3D8C40"/>
        <rFont val="Tahoma"/>
        <family val="2"/>
      </rPr>
      <t>-1.92</t>
    </r>
  </si>
  <si>
    <r>
      <t>4.65</t>
    </r>
    <r>
      <rPr>
        <sz val="8"/>
        <color rgb="FFC3362B"/>
        <rFont val="Tahoma"/>
        <family val="2"/>
      </rPr>
      <t>+0.65</t>
    </r>
  </si>
  <si>
    <r>
      <t>4.36</t>
    </r>
    <r>
      <rPr>
        <sz val="8"/>
        <color rgb="FF3D8C40"/>
        <rFont val="Tahoma"/>
        <family val="2"/>
      </rPr>
      <t>+0.36</t>
    </r>
  </si>
  <si>
    <r>
      <t>5.71</t>
    </r>
    <r>
      <rPr>
        <sz val="8"/>
        <color rgb="FF3D8C40"/>
        <rFont val="Tahoma"/>
        <family val="2"/>
      </rPr>
      <t>-1.29</t>
    </r>
  </si>
  <si>
    <r>
      <t>5.67</t>
    </r>
    <r>
      <rPr>
        <sz val="8"/>
        <color rgb="FFC3362B"/>
        <rFont val="Tahoma"/>
        <family val="2"/>
      </rPr>
      <t>+2.67</t>
    </r>
  </si>
  <si>
    <r>
      <t>4.42</t>
    </r>
    <r>
      <rPr>
        <sz val="8"/>
        <color rgb="FFC3362B"/>
        <rFont val="Tahoma"/>
        <family val="2"/>
      </rPr>
      <t>-0.58</t>
    </r>
  </si>
  <si>
    <r>
      <t>8.03</t>
    </r>
    <r>
      <rPr>
        <sz val="8"/>
        <color rgb="FFC3362B"/>
        <rFont val="Tahoma"/>
        <family val="2"/>
      </rPr>
      <t>+4.03</t>
    </r>
  </si>
  <si>
    <r>
      <t>7.28</t>
    </r>
    <r>
      <rPr>
        <sz val="8"/>
        <color rgb="FFC3362B"/>
        <rFont val="Tahoma"/>
        <family val="2"/>
      </rPr>
      <t>+1.28</t>
    </r>
  </si>
  <si>
    <r>
      <t>7.97</t>
    </r>
    <r>
      <rPr>
        <sz val="8"/>
        <color rgb="FFC3362B"/>
        <rFont val="Tahoma"/>
        <family val="2"/>
      </rPr>
      <t>-2.03</t>
    </r>
  </si>
  <si>
    <r>
      <t>6.37</t>
    </r>
    <r>
      <rPr>
        <sz val="8"/>
        <color rgb="FFC3362B"/>
        <rFont val="Tahoma"/>
        <family val="2"/>
      </rPr>
      <t>+2.37</t>
    </r>
  </si>
  <si>
    <r>
      <t>8.29</t>
    </r>
    <r>
      <rPr>
        <sz val="8"/>
        <color rgb="FFC3362B"/>
        <rFont val="Tahoma"/>
        <family val="2"/>
      </rPr>
      <t>+0.29</t>
    </r>
  </si>
  <si>
    <r>
      <t>5.24</t>
    </r>
    <r>
      <rPr>
        <sz val="8"/>
        <color rgb="FF3D8C40"/>
        <rFont val="Tahoma"/>
        <family val="2"/>
      </rPr>
      <t>+4.24</t>
    </r>
  </si>
  <si>
    <r>
      <t>8.90</t>
    </r>
    <r>
      <rPr>
        <sz val="8"/>
        <color rgb="FF3D8C40"/>
        <rFont val="Tahoma"/>
        <family val="2"/>
      </rPr>
      <t>-4.10</t>
    </r>
  </si>
  <si>
    <r>
      <t>11.69</t>
    </r>
    <r>
      <rPr>
        <sz val="8"/>
        <color rgb="FF3D8C40"/>
        <rFont val="Tahoma"/>
        <family val="2"/>
      </rPr>
      <t>-1.31</t>
    </r>
  </si>
  <si>
    <r>
      <t>10.66</t>
    </r>
    <r>
      <rPr>
        <sz val="8"/>
        <color rgb="FF3D8C40"/>
        <rFont val="Tahoma"/>
        <family val="2"/>
      </rPr>
      <t>-1.34</t>
    </r>
  </si>
  <si>
    <r>
      <t>9.19</t>
    </r>
    <r>
      <rPr>
        <sz val="8"/>
        <color rgb="FF3D8C40"/>
        <rFont val="Tahoma"/>
        <family val="2"/>
      </rPr>
      <t>-0.81</t>
    </r>
  </si>
  <si>
    <r>
      <t>4.01</t>
    </r>
    <r>
      <rPr>
        <sz val="8"/>
        <color rgb="FFC3362B"/>
        <rFont val="Tahoma"/>
        <family val="2"/>
      </rPr>
      <t>-1.99</t>
    </r>
  </si>
  <si>
    <r>
      <t>10.49</t>
    </r>
    <r>
      <rPr>
        <sz val="8"/>
        <color rgb="FF3D8C40"/>
        <rFont val="Tahoma"/>
        <family val="2"/>
      </rPr>
      <t>-1.51</t>
    </r>
  </si>
  <si>
    <r>
      <t>5.28</t>
    </r>
    <r>
      <rPr>
        <sz val="8"/>
        <color rgb="FF3D8C40"/>
        <rFont val="Tahoma"/>
        <family val="2"/>
      </rPr>
      <t>-1.72</t>
    </r>
  </si>
  <si>
    <r>
      <t>9.39</t>
    </r>
    <r>
      <rPr>
        <sz val="8"/>
        <color rgb="FF3D8C40"/>
        <rFont val="Tahoma"/>
        <family val="2"/>
      </rPr>
      <t>+2.39</t>
    </r>
  </si>
  <si>
    <r>
      <t>3.59</t>
    </r>
    <r>
      <rPr>
        <sz val="8"/>
        <color rgb="FF3D8C40"/>
        <rFont val="Tahoma"/>
        <family val="2"/>
      </rPr>
      <t>-3.41</t>
    </r>
  </si>
  <si>
    <r>
      <t>3.09</t>
    </r>
    <r>
      <rPr>
        <sz val="8"/>
        <color rgb="FF3D8C40"/>
        <rFont val="Tahoma"/>
        <family val="2"/>
      </rPr>
      <t>-0.91</t>
    </r>
  </si>
  <si>
    <r>
      <t>6.70</t>
    </r>
    <r>
      <rPr>
        <sz val="8"/>
        <color rgb="FFC3362B"/>
        <rFont val="Tahoma"/>
        <family val="2"/>
      </rPr>
      <t>-1.30</t>
    </r>
  </si>
  <si>
    <r>
      <t>3.01</t>
    </r>
    <r>
      <rPr>
        <sz val="8"/>
        <color rgb="FF3D8C40"/>
        <rFont val="Tahoma"/>
        <family val="2"/>
      </rPr>
      <t>-0.99</t>
    </r>
  </si>
  <si>
    <r>
      <t>3.12</t>
    </r>
    <r>
      <rPr>
        <sz val="8"/>
        <color rgb="FFC3362B"/>
        <rFont val="Tahoma"/>
        <family val="2"/>
      </rPr>
      <t>+1.12</t>
    </r>
  </si>
  <si>
    <r>
      <t>8.78</t>
    </r>
    <r>
      <rPr>
        <sz val="8"/>
        <color rgb="FF3D8C40"/>
        <rFont val="Tahoma"/>
        <family val="2"/>
      </rPr>
      <t>+2.78</t>
    </r>
  </si>
  <si>
    <r>
      <t>1.59</t>
    </r>
    <r>
      <rPr>
        <sz val="8"/>
        <color rgb="FF3D8C40"/>
        <rFont val="Tahoma"/>
        <family val="2"/>
      </rPr>
      <t>-2.41</t>
    </r>
  </si>
  <si>
    <r>
      <t>3.66</t>
    </r>
    <r>
      <rPr>
        <sz val="8"/>
        <color rgb="FF3D8C40"/>
        <rFont val="Tahoma"/>
        <family val="2"/>
      </rPr>
      <t>-1.34</t>
    </r>
  </si>
  <si>
    <r>
      <t>11.97</t>
    </r>
    <r>
      <rPr>
        <sz val="8"/>
        <color rgb="FF3D8C40"/>
        <rFont val="Tahoma"/>
        <family val="2"/>
      </rPr>
      <t>+1.97</t>
    </r>
  </si>
  <si>
    <r>
      <t>1.73</t>
    </r>
    <r>
      <rPr>
        <sz val="8"/>
        <color rgb="FF3D8C40"/>
        <rFont val="Tahoma"/>
        <family val="2"/>
      </rPr>
      <t>-2.27</t>
    </r>
  </si>
  <si>
    <r>
      <t>3.31</t>
    </r>
    <r>
      <rPr>
        <sz val="8"/>
        <color rgb="FFC3362B"/>
        <rFont val="Tahoma"/>
        <family val="2"/>
      </rPr>
      <t>+1.31</t>
    </r>
  </si>
  <si>
    <r>
      <t>9.74</t>
    </r>
    <r>
      <rPr>
        <sz val="8"/>
        <color rgb="FFC3362B"/>
        <rFont val="Tahoma"/>
        <family val="2"/>
      </rPr>
      <t>-0.26</t>
    </r>
  </si>
  <si>
    <r>
      <t>2.76</t>
    </r>
    <r>
      <rPr>
        <sz val="8"/>
        <color rgb="FFC3362B"/>
        <rFont val="Tahoma"/>
        <family val="2"/>
      </rPr>
      <t>+1.76</t>
    </r>
  </si>
  <si>
    <r>
      <t>2.75</t>
    </r>
    <r>
      <rPr>
        <sz val="8"/>
        <color rgb="FF3D8C40"/>
        <rFont val="Tahoma"/>
        <family val="2"/>
      </rPr>
      <t>-0.25</t>
    </r>
  </si>
  <si>
    <r>
      <t>16.45</t>
    </r>
    <r>
      <rPr>
        <sz val="8"/>
        <color rgb="FF3D8C40"/>
        <rFont val="Tahoma"/>
        <family val="2"/>
      </rPr>
      <t>+2.45</t>
    </r>
  </si>
  <si>
    <r>
      <t>2.04</t>
    </r>
    <r>
      <rPr>
        <sz val="8"/>
        <color rgb="FFC3362B"/>
        <rFont val="Tahoma"/>
        <family val="2"/>
      </rPr>
      <t>+1.04</t>
    </r>
  </si>
  <si>
    <t>For Gameweek 11</t>
  </si>
  <si>
    <t xml:space="preserve"> Oct 21 (Home)</t>
  </si>
  <si>
    <r>
      <t>12.94</t>
    </r>
    <r>
      <rPr>
        <sz val="8"/>
        <color rgb="FF3D8C40"/>
        <rFont val="Tahoma"/>
        <family val="2"/>
      </rPr>
      <t>-2.06</t>
    </r>
  </si>
  <si>
    <r>
      <t>6.17</t>
    </r>
    <r>
      <rPr>
        <sz val="8"/>
        <color rgb="FF3D8C40"/>
        <rFont val="Tahoma"/>
        <family val="2"/>
      </rPr>
      <t>+2.17</t>
    </r>
  </si>
  <si>
    <r>
      <t>12.60</t>
    </r>
    <r>
      <rPr>
        <sz val="8"/>
        <color rgb="FF3D8C40"/>
        <rFont val="Tahoma"/>
        <family val="2"/>
      </rPr>
      <t>-5.40</t>
    </r>
  </si>
  <si>
    <r>
      <t>9.45</t>
    </r>
    <r>
      <rPr>
        <sz val="8"/>
        <color rgb="FF3D8C40"/>
        <rFont val="Tahoma"/>
        <family val="2"/>
      </rPr>
      <t>-1.55</t>
    </r>
  </si>
  <si>
    <r>
      <t>3.10</t>
    </r>
    <r>
      <rPr>
        <sz val="8"/>
        <color rgb="FFC3362B"/>
        <rFont val="Tahoma"/>
        <family val="2"/>
      </rPr>
      <t>-0.90</t>
    </r>
  </si>
  <si>
    <r>
      <t>9.17</t>
    </r>
    <r>
      <rPr>
        <sz val="8"/>
        <color rgb="FFC3362B"/>
        <rFont val="Tahoma"/>
        <family val="2"/>
      </rPr>
      <t>+1.17</t>
    </r>
  </si>
  <si>
    <r>
      <t>9.11</t>
    </r>
    <r>
      <rPr>
        <sz val="8"/>
        <color rgb="FFC3362B"/>
        <rFont val="Tahoma"/>
        <family val="2"/>
      </rPr>
      <t>+4.11</t>
    </r>
  </si>
  <si>
    <r>
      <t>11.38</t>
    </r>
    <r>
      <rPr>
        <sz val="8"/>
        <color rgb="FF3D8C40"/>
        <rFont val="Tahoma"/>
        <family val="2"/>
      </rPr>
      <t>+6.38</t>
    </r>
  </si>
  <si>
    <r>
      <t>9.35</t>
    </r>
    <r>
      <rPr>
        <sz val="8"/>
        <color rgb="FFC3362B"/>
        <rFont val="Tahoma"/>
        <family val="2"/>
      </rPr>
      <t>+1.35</t>
    </r>
  </si>
  <si>
    <r>
      <t>6.36</t>
    </r>
    <r>
      <rPr>
        <sz val="8"/>
        <color rgb="FFC3362B"/>
        <rFont val="Tahoma"/>
        <family val="2"/>
      </rPr>
      <t>+0.36</t>
    </r>
  </si>
  <si>
    <r>
      <t>6.32</t>
    </r>
    <r>
      <rPr>
        <sz val="8"/>
        <color rgb="FFC3362B"/>
        <rFont val="Tahoma"/>
        <family val="2"/>
      </rPr>
      <t>-0.68</t>
    </r>
  </si>
  <si>
    <r>
      <t>7.20</t>
    </r>
    <r>
      <rPr>
        <sz val="8"/>
        <color rgb="FFC3362B"/>
        <rFont val="Tahoma"/>
        <family val="2"/>
      </rPr>
      <t>+2.20</t>
    </r>
  </si>
  <si>
    <r>
      <t>8.66</t>
    </r>
    <r>
      <rPr>
        <sz val="8"/>
        <color rgb="FFC3362B"/>
        <rFont val="Tahoma"/>
        <family val="2"/>
      </rPr>
      <t>+2.66</t>
    </r>
  </si>
  <si>
    <r>
      <t>6.67</t>
    </r>
    <r>
      <rPr>
        <sz val="8"/>
        <color rgb="FFC3362B"/>
        <rFont val="Tahoma"/>
        <family val="2"/>
      </rPr>
      <t>-0.33</t>
    </r>
  </si>
  <si>
    <r>
      <t>8.31</t>
    </r>
    <r>
      <rPr>
        <sz val="8"/>
        <color rgb="FFC3362B"/>
        <rFont val="Tahoma"/>
        <family val="2"/>
      </rPr>
      <t>+3.31</t>
    </r>
  </si>
  <si>
    <r>
      <t>5.42</t>
    </r>
    <r>
      <rPr>
        <sz val="8"/>
        <color rgb="FFC3362B"/>
        <rFont val="Tahoma"/>
        <family val="2"/>
      </rPr>
      <t>+2.42</t>
    </r>
  </si>
  <si>
    <r>
      <t>6.98</t>
    </r>
    <r>
      <rPr>
        <sz val="8"/>
        <color rgb="FF3D8C40"/>
        <rFont val="Tahoma"/>
        <family val="2"/>
      </rPr>
      <t>+2.98</t>
    </r>
  </si>
  <si>
    <r>
      <t>6.53</t>
    </r>
    <r>
      <rPr>
        <sz val="8"/>
        <color rgb="FFC3362B"/>
        <rFont val="Tahoma"/>
        <family val="2"/>
      </rPr>
      <t>+1.53</t>
    </r>
  </si>
  <si>
    <r>
      <t>5.78</t>
    </r>
    <r>
      <rPr>
        <sz val="8"/>
        <color rgb="FF3D8C40"/>
        <rFont val="Tahoma"/>
        <family val="2"/>
      </rPr>
      <t>-1.22</t>
    </r>
  </si>
  <si>
    <r>
      <t>9.50</t>
    </r>
    <r>
      <rPr>
        <sz val="8"/>
        <color rgb="FF3D8C40"/>
        <rFont val="Tahoma"/>
        <family val="2"/>
      </rPr>
      <t>+0.50</t>
    </r>
  </si>
  <si>
    <r>
      <t>6.60</t>
    </r>
    <r>
      <rPr>
        <sz val="8"/>
        <color rgb="FFC3362B"/>
        <rFont val="Tahoma"/>
        <family val="2"/>
      </rPr>
      <t>+1.60</t>
    </r>
  </si>
  <si>
    <r>
      <t>6.07</t>
    </r>
    <r>
      <rPr>
        <sz val="8"/>
        <color rgb="FFC3362B"/>
        <rFont val="Tahoma"/>
        <family val="2"/>
      </rPr>
      <t>+2.07</t>
    </r>
  </si>
  <si>
    <r>
      <t>7.19</t>
    </r>
    <r>
      <rPr>
        <sz val="8"/>
        <color rgb="FF3D8C40"/>
        <rFont val="Tahoma"/>
        <family val="2"/>
      </rPr>
      <t>+1.19</t>
    </r>
  </si>
  <si>
    <r>
      <t>5.87</t>
    </r>
    <r>
      <rPr>
        <sz val="8"/>
        <color rgb="FFC3362B"/>
        <rFont val="Tahoma"/>
        <family val="2"/>
      </rPr>
      <t>+0.87</t>
    </r>
  </si>
  <si>
    <r>
      <t>3.85</t>
    </r>
    <r>
      <rPr>
        <sz val="8"/>
        <color rgb="FFC3362B"/>
        <rFont val="Tahoma"/>
        <family val="2"/>
      </rPr>
      <t>+1.85</t>
    </r>
  </si>
  <si>
    <r>
      <t>5.39</t>
    </r>
    <r>
      <rPr>
        <sz val="8"/>
        <color rgb="FF3D8C40"/>
        <rFont val="Tahoma"/>
        <family val="2"/>
      </rPr>
      <t>+1.39</t>
    </r>
  </si>
  <si>
    <r>
      <t>4.86</t>
    </r>
    <r>
      <rPr>
        <sz val="8"/>
        <color rgb="FFC3362B"/>
        <rFont val="Tahoma"/>
        <family val="2"/>
      </rPr>
      <t>+0.86</t>
    </r>
  </si>
  <si>
    <r>
      <t>5.90</t>
    </r>
    <r>
      <rPr>
        <sz val="8"/>
        <color rgb="FFC3362B"/>
        <rFont val="Tahoma"/>
        <family val="2"/>
      </rPr>
      <t>+2.90</t>
    </r>
  </si>
  <si>
    <r>
      <t>7.02</t>
    </r>
    <r>
      <rPr>
        <sz val="8"/>
        <color rgb="FFC3362B"/>
        <rFont val="Tahoma"/>
        <family val="2"/>
      </rPr>
      <t>-4.98</t>
    </r>
  </si>
  <si>
    <r>
      <t>6.00</t>
    </r>
    <r>
      <rPr>
        <sz val="8"/>
        <color rgb="FFC3362B"/>
        <rFont val="Tahoma"/>
        <family val="2"/>
      </rPr>
      <t>+3.00</t>
    </r>
  </si>
  <si>
    <r>
      <t>5.95</t>
    </r>
    <r>
      <rPr>
        <sz val="8"/>
        <color rgb="FFC3362B"/>
        <rFont val="Tahoma"/>
        <family val="2"/>
      </rPr>
      <t>+0.95</t>
    </r>
  </si>
  <si>
    <r>
      <t>8.55</t>
    </r>
    <r>
      <rPr>
        <sz val="8"/>
        <color rgb="FFC3362B"/>
        <rFont val="Tahoma"/>
        <family val="2"/>
      </rPr>
      <t>-0.45</t>
    </r>
  </si>
  <si>
    <r>
      <t>5.07</t>
    </r>
    <r>
      <rPr>
        <sz val="8"/>
        <color rgb="FFC3362B"/>
        <rFont val="Tahoma"/>
        <family val="2"/>
      </rPr>
      <t>+4.07</t>
    </r>
  </si>
  <si>
    <r>
      <t>15.44</t>
    </r>
    <r>
      <rPr>
        <sz val="8"/>
        <color rgb="FFC3362B"/>
        <rFont val="Tahoma"/>
        <family val="2"/>
      </rPr>
      <t>+4.44</t>
    </r>
  </si>
  <si>
    <r>
      <t>3.36</t>
    </r>
    <r>
      <rPr>
        <sz val="8"/>
        <color rgb="FF3D8C40"/>
        <rFont val="Tahoma"/>
        <family val="2"/>
      </rPr>
      <t>+3.36</t>
    </r>
  </si>
  <si>
    <r>
      <t>12.44</t>
    </r>
    <r>
      <rPr>
        <sz val="8"/>
        <color rgb="FF3D8C40"/>
        <rFont val="Tahoma"/>
        <family val="2"/>
      </rPr>
      <t>-0.56</t>
    </r>
  </si>
  <si>
    <r>
      <t>11.58</t>
    </r>
    <r>
      <rPr>
        <sz val="8"/>
        <color rgb="FFC3362B"/>
        <rFont val="Tahoma"/>
        <family val="2"/>
      </rPr>
      <t>+3.58</t>
    </r>
  </si>
  <si>
    <r>
      <t>7.78</t>
    </r>
    <r>
      <rPr>
        <sz val="8"/>
        <color rgb="FF3D8C40"/>
        <rFont val="Tahoma"/>
        <family val="2"/>
      </rPr>
      <t>+1.78</t>
    </r>
  </si>
  <si>
    <r>
      <t>10.17</t>
    </r>
    <r>
      <rPr>
        <sz val="8"/>
        <color rgb="FF3D8C40"/>
        <rFont val="Tahoma"/>
        <family val="2"/>
      </rPr>
      <t>-1.83</t>
    </r>
  </si>
  <si>
    <r>
      <t>9.44</t>
    </r>
    <r>
      <rPr>
        <sz val="8"/>
        <color rgb="FFC3362B"/>
        <rFont val="Tahoma"/>
        <family val="2"/>
      </rPr>
      <t>+3.44</t>
    </r>
  </si>
  <si>
    <r>
      <t>6.89</t>
    </r>
    <r>
      <rPr>
        <sz val="8"/>
        <color rgb="FF3D8C40"/>
        <rFont val="Tahoma"/>
        <family val="2"/>
      </rPr>
      <t>+0.89</t>
    </r>
  </si>
  <si>
    <r>
      <t>8.71</t>
    </r>
    <r>
      <rPr>
        <sz val="8"/>
        <color rgb="FF3D8C40"/>
        <rFont val="Tahoma"/>
        <family val="2"/>
      </rPr>
      <t>-1.29</t>
    </r>
  </si>
  <si>
    <r>
      <t>6.26</t>
    </r>
    <r>
      <rPr>
        <sz val="8"/>
        <color rgb="FF3D8C40"/>
        <rFont val="Tahoma"/>
        <family val="2"/>
      </rPr>
      <t>-2.74</t>
    </r>
  </si>
  <si>
    <r>
      <t>10.18</t>
    </r>
    <r>
      <rPr>
        <sz val="8"/>
        <color rgb="FF3D8C40"/>
        <rFont val="Tahoma"/>
        <family val="2"/>
      </rPr>
      <t>+3.18</t>
    </r>
  </si>
  <si>
    <r>
      <t>4.76</t>
    </r>
    <r>
      <rPr>
        <sz val="8"/>
        <color rgb="FF3D8C40"/>
        <rFont val="Tahoma"/>
        <family val="2"/>
      </rPr>
      <t>-4.24</t>
    </r>
  </si>
  <si>
    <r>
      <t>7.84</t>
    </r>
    <r>
      <rPr>
        <sz val="8"/>
        <color rgb="FFC3362B"/>
        <rFont val="Tahoma"/>
        <family val="2"/>
      </rPr>
      <t>+0.84</t>
    </r>
  </si>
  <si>
    <r>
      <t>8.34</t>
    </r>
    <r>
      <rPr>
        <sz val="8"/>
        <color rgb="FFC3362B"/>
        <rFont val="Tahoma"/>
        <family val="2"/>
      </rPr>
      <t>+1.34</t>
    </r>
  </si>
  <si>
    <r>
      <t>6.63</t>
    </r>
    <r>
      <rPr>
        <sz val="8"/>
        <color rgb="FF3D8C40"/>
        <rFont val="Tahoma"/>
        <family val="2"/>
      </rPr>
      <t>-1.37</t>
    </r>
  </si>
  <si>
    <r>
      <t>6.72</t>
    </r>
    <r>
      <rPr>
        <sz val="8"/>
        <color rgb="FFC3362B"/>
        <rFont val="Tahoma"/>
        <family val="2"/>
      </rPr>
      <t>-0.28</t>
    </r>
  </si>
  <si>
    <r>
      <t>6.55</t>
    </r>
    <r>
      <rPr>
        <sz val="8"/>
        <color rgb="FF3D8C40"/>
        <rFont val="Tahoma"/>
        <family val="2"/>
      </rPr>
      <t>-0.45</t>
    </r>
  </si>
  <si>
    <r>
      <t>7.27</t>
    </r>
    <r>
      <rPr>
        <sz val="8"/>
        <color rgb="FFC3362B"/>
        <rFont val="Tahoma"/>
        <family val="2"/>
      </rPr>
      <t>+2.27</t>
    </r>
  </si>
  <si>
    <r>
      <t>8.29</t>
    </r>
    <r>
      <rPr>
        <sz val="8"/>
        <color rgb="FFC3362B"/>
        <rFont val="Tahoma"/>
        <family val="2"/>
      </rPr>
      <t>+1.29</t>
    </r>
  </si>
  <si>
    <r>
      <t>7.84</t>
    </r>
    <r>
      <rPr>
        <sz val="8"/>
        <color rgb="FFC3362B"/>
        <rFont val="Tahoma"/>
        <family val="2"/>
      </rPr>
      <t>-2.16</t>
    </r>
  </si>
  <si>
    <r>
      <t>6.45</t>
    </r>
    <r>
      <rPr>
        <sz val="8"/>
        <color rgb="FFC3362B"/>
        <rFont val="Tahoma"/>
        <family val="2"/>
      </rPr>
      <t>+1.45</t>
    </r>
  </si>
  <si>
    <r>
      <t>5.70</t>
    </r>
    <r>
      <rPr>
        <sz val="8"/>
        <color rgb="FFC3362B"/>
        <rFont val="Tahoma"/>
        <family val="2"/>
      </rPr>
      <t>+2.70</t>
    </r>
  </si>
  <si>
    <r>
      <t>10.99</t>
    </r>
    <r>
      <rPr>
        <sz val="8"/>
        <color rgb="FF3D8C40"/>
        <rFont val="Tahoma"/>
        <family val="2"/>
      </rPr>
      <t>+2.99</t>
    </r>
  </si>
  <si>
    <r>
      <t>4.69</t>
    </r>
    <r>
      <rPr>
        <sz val="8"/>
        <color rgb="FFC3362B"/>
        <rFont val="Tahoma"/>
        <family val="2"/>
      </rPr>
      <t>+1.69</t>
    </r>
  </si>
  <si>
    <r>
      <t>3.93</t>
    </r>
    <r>
      <rPr>
        <sz val="8"/>
        <color rgb="FFC3362B"/>
        <rFont val="Tahoma"/>
        <family val="2"/>
      </rPr>
      <t>+1.93</t>
    </r>
  </si>
  <si>
    <r>
      <t>12.62</t>
    </r>
    <r>
      <rPr>
        <sz val="8"/>
        <color rgb="FF3D8C40"/>
        <rFont val="Tahoma"/>
        <family val="2"/>
      </rPr>
      <t>+1.62</t>
    </r>
  </si>
  <si>
    <r>
      <t>3.45</t>
    </r>
    <r>
      <rPr>
        <sz val="8"/>
        <color rgb="FFC3362B"/>
        <rFont val="Tahoma"/>
        <family val="2"/>
      </rPr>
      <t>+0.45</t>
    </r>
  </si>
  <si>
    <r>
      <t>4.27</t>
    </r>
    <r>
      <rPr>
        <sz val="8"/>
        <color rgb="FFC3362B"/>
        <rFont val="Tahoma"/>
        <family val="2"/>
      </rPr>
      <t>+1.27</t>
    </r>
  </si>
  <si>
    <r>
      <t>10.33</t>
    </r>
    <r>
      <rPr>
        <sz val="8"/>
        <color rgb="FF3D8C40"/>
        <rFont val="Tahoma"/>
        <family val="2"/>
      </rPr>
      <t>+0.33</t>
    </r>
  </si>
  <si>
    <r>
      <t>3.26</t>
    </r>
    <r>
      <rPr>
        <sz val="8"/>
        <color rgb="FFC3362B"/>
        <rFont val="Tahoma"/>
        <family val="2"/>
      </rPr>
      <t>+1.26</t>
    </r>
  </si>
  <si>
    <t>For Gameweek 12</t>
  </si>
  <si>
    <t>Oct 26 (Home)</t>
  </si>
  <si>
    <r>
      <t>17.57</t>
    </r>
    <r>
      <rPr>
        <sz val="8"/>
        <color rgb="FFC3362B"/>
        <rFont val="Tahoma"/>
        <family val="2"/>
      </rPr>
      <t>+2.57</t>
    </r>
  </si>
  <si>
    <r>
      <t>3.60</t>
    </r>
    <r>
      <rPr>
        <sz val="8"/>
        <color rgb="FF3D8C40"/>
        <rFont val="Tahoma"/>
        <family val="2"/>
      </rPr>
      <t>+3.60</t>
    </r>
  </si>
  <si>
    <r>
      <t>15.18</t>
    </r>
    <r>
      <rPr>
        <sz val="8"/>
        <color rgb="FF3D8C40"/>
        <rFont val="Tahoma"/>
        <family val="2"/>
      </rPr>
      <t>-0.82</t>
    </r>
  </si>
  <si>
    <r>
      <t>12.14</t>
    </r>
    <r>
      <rPr>
        <sz val="8"/>
        <color rgb="FFC3362B"/>
        <rFont val="Tahoma"/>
        <family val="2"/>
      </rPr>
      <t>+1.14</t>
    </r>
  </si>
  <si>
    <r>
      <t>6.69</t>
    </r>
    <r>
      <rPr>
        <sz val="8"/>
        <color rgb="FF3D8C40"/>
        <rFont val="Tahoma"/>
        <family val="2"/>
      </rPr>
      <t>+2.69</t>
    </r>
  </si>
  <si>
    <r>
      <t>10.79</t>
    </r>
    <r>
      <rPr>
        <sz val="8"/>
        <color rgb="FF3D8C40"/>
        <rFont val="Tahoma"/>
        <family val="2"/>
      </rPr>
      <t>-4.21</t>
    </r>
  </si>
  <si>
    <r>
      <t>11.63</t>
    </r>
    <r>
      <rPr>
        <sz val="8"/>
        <color rgb="FF3D8C40"/>
        <rFont val="Tahoma"/>
        <family val="2"/>
      </rPr>
      <t>-1.37</t>
    </r>
  </si>
  <si>
    <r>
      <t>3.93</t>
    </r>
    <r>
      <rPr>
        <sz val="8"/>
        <color rgb="FFC3362B"/>
        <rFont val="Tahoma"/>
        <family val="2"/>
      </rPr>
      <t>-1.07</t>
    </r>
  </si>
  <si>
    <r>
      <t>11.66</t>
    </r>
    <r>
      <rPr>
        <sz val="8"/>
        <color rgb="FF3D8C40"/>
        <rFont val="Tahoma"/>
        <family val="2"/>
      </rPr>
      <t>-1.34</t>
    </r>
  </si>
  <si>
    <r>
      <t>8.69</t>
    </r>
    <r>
      <rPr>
        <sz val="8"/>
        <color rgb="FF3D8C40"/>
        <rFont val="Tahoma"/>
        <family val="2"/>
      </rPr>
      <t>-0.31</t>
    </r>
  </si>
  <si>
    <r>
      <t>2.23</t>
    </r>
    <r>
      <rPr>
        <sz val="8"/>
        <color rgb="FF3D8C40"/>
        <rFont val="Tahoma"/>
        <family val="2"/>
      </rPr>
      <t>+0.23</t>
    </r>
  </si>
  <si>
    <r>
      <t>9.34</t>
    </r>
    <r>
      <rPr>
        <sz val="8"/>
        <color rgb="FF3D8C40"/>
        <rFont val="Tahoma"/>
        <family val="2"/>
      </rPr>
      <t>-0.66</t>
    </r>
  </si>
  <si>
    <r>
      <t>11.48</t>
    </r>
    <r>
      <rPr>
        <sz val="8"/>
        <color rgb="FF3D8C40"/>
        <rFont val="Tahoma"/>
        <family val="2"/>
      </rPr>
      <t>-0.52</t>
    </r>
  </si>
  <si>
    <r>
      <t>5.82</t>
    </r>
    <r>
      <rPr>
        <sz val="8"/>
        <color rgb="FFC3362B"/>
        <rFont val="Tahoma"/>
        <family val="2"/>
      </rPr>
      <t>-0.18</t>
    </r>
  </si>
  <si>
    <r>
      <t>12.02</t>
    </r>
    <r>
      <rPr>
        <sz val="8"/>
        <color rgb="FFC3362B"/>
        <rFont val="Tahoma"/>
        <family val="2"/>
      </rPr>
      <t>+2.02</t>
    </r>
  </si>
  <si>
    <r>
      <t>8.53</t>
    </r>
    <r>
      <rPr>
        <sz val="8"/>
        <color rgb="FF3D8C40"/>
        <rFont val="Tahoma"/>
        <family val="2"/>
      </rPr>
      <t>-0.47</t>
    </r>
  </si>
  <si>
    <r>
      <t>8.65</t>
    </r>
    <r>
      <rPr>
        <sz val="8"/>
        <color rgb="FF3D8C40"/>
        <rFont val="Tahoma"/>
        <family val="2"/>
      </rPr>
      <t>-1.35</t>
    </r>
  </si>
  <si>
    <r>
      <t>8.05</t>
    </r>
    <r>
      <rPr>
        <sz val="8"/>
        <color rgb="FFC3362B"/>
        <rFont val="Tahoma"/>
        <family val="2"/>
      </rPr>
      <t>+2.05</t>
    </r>
  </si>
  <si>
    <r>
      <t>9.56</t>
    </r>
    <r>
      <rPr>
        <sz val="8"/>
        <color rgb="FF3D8C40"/>
        <rFont val="Tahoma"/>
        <family val="2"/>
      </rPr>
      <t>-0.44</t>
    </r>
  </si>
  <si>
    <r>
      <t>8.64</t>
    </r>
    <r>
      <rPr>
        <sz val="8"/>
        <color rgb="FF3D8C40"/>
        <rFont val="Tahoma"/>
        <family val="2"/>
      </rPr>
      <t>-1.36</t>
    </r>
  </si>
  <si>
    <r>
      <t>6.11</t>
    </r>
    <r>
      <rPr>
        <sz val="8"/>
        <color rgb="FFC3362B"/>
        <rFont val="Tahoma"/>
        <family val="2"/>
      </rPr>
      <t>-3.89</t>
    </r>
  </si>
  <si>
    <r>
      <t>9.93</t>
    </r>
    <r>
      <rPr>
        <sz val="8"/>
        <color rgb="FFC3362B"/>
        <rFont val="Tahoma"/>
        <family val="2"/>
      </rPr>
      <t>+1.93</t>
    </r>
  </si>
  <si>
    <r>
      <t>5.37</t>
    </r>
    <r>
      <rPr>
        <sz val="8"/>
        <color rgb="FF3D8C40"/>
        <rFont val="Tahoma"/>
        <family val="2"/>
      </rPr>
      <t>-3.63</t>
    </r>
  </si>
  <si>
    <r>
      <t>7.38</t>
    </r>
    <r>
      <rPr>
        <sz val="8"/>
        <color rgb="FFC3362B"/>
        <rFont val="Tahoma"/>
        <family val="2"/>
      </rPr>
      <t>-1.62</t>
    </r>
  </si>
  <si>
    <r>
      <t>7.02</t>
    </r>
    <r>
      <rPr>
        <sz val="8"/>
        <color rgb="FF3D8C40"/>
        <rFont val="Tahoma"/>
        <family val="2"/>
      </rPr>
      <t>-0.98</t>
    </r>
  </si>
  <si>
    <r>
      <t>9.46</t>
    </r>
    <r>
      <rPr>
        <sz val="8"/>
        <color rgb="FFC3362B"/>
        <rFont val="Tahoma"/>
        <family val="2"/>
      </rPr>
      <t>+1.46</t>
    </r>
  </si>
  <si>
    <r>
      <t>8.29</t>
    </r>
    <r>
      <rPr>
        <sz val="8"/>
        <color rgb="FFC3362B"/>
        <rFont val="Tahoma"/>
        <family val="2"/>
      </rPr>
      <t>-3.71</t>
    </r>
  </si>
  <si>
    <r>
      <t>9.12</t>
    </r>
    <r>
      <rPr>
        <sz val="8"/>
        <color rgb="FFC3362B"/>
        <rFont val="Tahoma"/>
        <family val="2"/>
      </rPr>
      <t>+4.12</t>
    </r>
  </si>
  <si>
    <r>
      <t>8.88</t>
    </r>
    <r>
      <rPr>
        <sz val="8"/>
        <color rgb="FF3D8C40"/>
        <rFont val="Tahoma"/>
        <family val="2"/>
      </rPr>
      <t>-1.12</t>
    </r>
  </si>
  <si>
    <r>
      <t>6.57</t>
    </r>
    <r>
      <rPr>
        <sz val="8"/>
        <color rgb="FF3D8C40"/>
        <rFont val="Tahoma"/>
        <family val="2"/>
      </rPr>
      <t>+4.57</t>
    </r>
  </si>
  <si>
    <r>
      <t>9.64</t>
    </r>
    <r>
      <rPr>
        <sz val="8"/>
        <color rgb="FF3D8C40"/>
        <rFont val="Tahoma"/>
        <family val="2"/>
      </rPr>
      <t>-6.36</t>
    </r>
  </si>
  <si>
    <r>
      <t>10.02</t>
    </r>
    <r>
      <rPr>
        <sz val="8"/>
        <color rgb="FFC3362B"/>
        <rFont val="Tahoma"/>
        <family val="2"/>
      </rPr>
      <t>+0.02</t>
    </r>
  </si>
  <si>
    <r>
      <t>4.80</t>
    </r>
    <r>
      <rPr>
        <sz val="8"/>
        <color rgb="FFC3362B"/>
        <rFont val="Tahoma"/>
        <family val="2"/>
      </rPr>
      <t>-2.20</t>
    </r>
  </si>
  <si>
    <r>
      <t>11.86</t>
    </r>
    <r>
      <rPr>
        <sz val="8"/>
        <color rgb="FF3D8C40"/>
        <rFont val="Tahoma"/>
        <family val="2"/>
      </rPr>
      <t>-0.14</t>
    </r>
  </si>
  <si>
    <r>
      <t>9.69</t>
    </r>
    <r>
      <rPr>
        <sz val="8"/>
        <color rgb="FF3D8C40"/>
        <rFont val="Tahoma"/>
        <family val="2"/>
      </rPr>
      <t>-1.31</t>
    </r>
  </si>
  <si>
    <r>
      <t>5.23</t>
    </r>
    <r>
      <rPr>
        <sz val="8"/>
        <color rgb="FFC3362B"/>
        <rFont val="Tahoma"/>
        <family val="2"/>
      </rPr>
      <t>-2.77</t>
    </r>
  </si>
  <si>
    <r>
      <t>9.33</t>
    </r>
    <r>
      <rPr>
        <sz val="8"/>
        <color rgb="FFC3362B"/>
        <rFont val="Tahoma"/>
        <family val="2"/>
      </rPr>
      <t>+1.33</t>
    </r>
  </si>
  <si>
    <r>
      <t>7.33</t>
    </r>
    <r>
      <rPr>
        <sz val="8"/>
        <color rgb="FFC3362B"/>
        <rFont val="Tahoma"/>
        <family val="2"/>
      </rPr>
      <t>+1.33</t>
    </r>
  </si>
  <si>
    <r>
      <t>8.26</t>
    </r>
    <r>
      <rPr>
        <sz val="8"/>
        <color rgb="FF3D8C40"/>
        <rFont val="Tahoma"/>
        <family val="2"/>
      </rPr>
      <t>+1.26</t>
    </r>
  </si>
  <si>
    <r>
      <t>7.36</t>
    </r>
    <r>
      <rPr>
        <sz val="8"/>
        <color rgb="FF3D8C40"/>
        <rFont val="Tahoma"/>
        <family val="2"/>
      </rPr>
      <t>-0.64</t>
    </r>
  </si>
  <si>
    <r>
      <t>5.80</t>
    </r>
    <r>
      <rPr>
        <sz val="8"/>
        <color rgb="FF3D8C40"/>
        <rFont val="Tahoma"/>
        <family val="2"/>
      </rPr>
      <t>-2.20</t>
    </r>
  </si>
  <si>
    <r>
      <t>11.57</t>
    </r>
    <r>
      <rPr>
        <sz val="8"/>
        <color rgb="FF3D8C40"/>
        <rFont val="Tahoma"/>
        <family val="2"/>
      </rPr>
      <t>+1.57</t>
    </r>
  </si>
  <si>
    <r>
      <t>3.88</t>
    </r>
    <r>
      <rPr>
        <sz val="8"/>
        <color rgb="FF3D8C40"/>
        <rFont val="Tahoma"/>
        <family val="2"/>
      </rPr>
      <t>-3.12</t>
    </r>
  </si>
  <si>
    <r>
      <t>4.54</t>
    </r>
    <r>
      <rPr>
        <sz val="8"/>
        <color rgb="FFC3362B"/>
        <rFont val="Tahoma"/>
        <family val="2"/>
      </rPr>
      <t>+1.54</t>
    </r>
  </si>
  <si>
    <r>
      <t>6.06</t>
    </r>
    <r>
      <rPr>
        <sz val="8"/>
        <color rgb="FF3D8C40"/>
        <rFont val="Tahoma"/>
        <family val="2"/>
      </rPr>
      <t>+1.06</t>
    </r>
  </si>
  <si>
    <r>
      <t>6.15</t>
    </r>
    <r>
      <rPr>
        <sz val="8"/>
        <color rgb="FFC3362B"/>
        <rFont val="Tahoma"/>
        <family val="2"/>
      </rPr>
      <t>+1.15</t>
    </r>
  </si>
  <si>
    <r>
      <t>3.32</t>
    </r>
    <r>
      <rPr>
        <sz val="8"/>
        <color rgb="FF3D8C40"/>
        <rFont val="Tahoma"/>
        <family val="2"/>
      </rPr>
      <t>-1.68</t>
    </r>
  </si>
  <si>
    <r>
      <t>7.52</t>
    </r>
    <r>
      <rPr>
        <sz val="8"/>
        <color rgb="FFC3362B"/>
        <rFont val="Tahoma"/>
        <family val="2"/>
      </rPr>
      <t>-1.48</t>
    </r>
  </si>
  <si>
    <r>
      <t>3.67</t>
    </r>
    <r>
      <rPr>
        <sz val="8"/>
        <color rgb="FF3D8C40"/>
        <rFont val="Tahoma"/>
        <family val="2"/>
      </rPr>
      <t>-1.33</t>
    </r>
  </si>
  <si>
    <r>
      <t>3.76</t>
    </r>
    <r>
      <rPr>
        <sz val="8"/>
        <color rgb="FFC3362B"/>
        <rFont val="Tahoma"/>
        <family val="2"/>
      </rPr>
      <t>+0.76</t>
    </r>
  </si>
  <si>
    <r>
      <t>12.67</t>
    </r>
    <r>
      <rPr>
        <sz val="8"/>
        <color rgb="FF3D8C40"/>
        <rFont val="Tahoma"/>
        <family val="2"/>
      </rPr>
      <t>+1.67</t>
    </r>
  </si>
  <si>
    <r>
      <t>1.63</t>
    </r>
    <r>
      <rPr>
        <sz val="8"/>
        <color rgb="FF3D8C40"/>
        <rFont val="Tahoma"/>
        <family val="2"/>
      </rPr>
      <t>-2.37</t>
    </r>
  </si>
  <si>
    <r>
      <t>3.07</t>
    </r>
    <r>
      <rPr>
        <sz val="8"/>
        <color rgb="FF3D8C40"/>
        <rFont val="Tahoma"/>
        <family val="2"/>
      </rPr>
      <t>-1.93</t>
    </r>
  </si>
  <si>
    <r>
      <t>18.64</t>
    </r>
    <r>
      <rPr>
        <sz val="8"/>
        <color rgb="FF3D8C40"/>
        <rFont val="Tahoma"/>
        <family val="2"/>
      </rPr>
      <t>+2.64</t>
    </r>
  </si>
  <si>
    <r>
      <t>2.19</t>
    </r>
    <r>
      <rPr>
        <sz val="8"/>
        <color rgb="FFC3362B"/>
        <rFont val="Tahoma"/>
        <family val="2"/>
      </rPr>
      <t>+0.19</t>
    </r>
  </si>
  <si>
    <r>
      <t>4.56</t>
    </r>
    <r>
      <rPr>
        <sz val="8"/>
        <color rgb="FFC3362B"/>
        <rFont val="Tahoma"/>
        <family val="2"/>
      </rPr>
      <t>+1.56</t>
    </r>
  </si>
  <si>
    <r>
      <t>10.59</t>
    </r>
    <r>
      <rPr>
        <sz val="8"/>
        <color rgb="FFC3362B"/>
        <rFont val="Tahoma"/>
        <family val="2"/>
      </rPr>
      <t>-1.41</t>
    </r>
  </si>
  <si>
    <r>
      <t>4.45</t>
    </r>
    <r>
      <rPr>
        <sz val="8"/>
        <color rgb="FFC3362B"/>
        <rFont val="Tahoma"/>
        <family val="2"/>
      </rPr>
      <t>+3.45</t>
    </r>
  </si>
  <si>
    <t>For Gameweek 13</t>
  </si>
  <si>
    <r>
      <t>13.48</t>
    </r>
    <r>
      <rPr>
        <sz val="8"/>
        <color rgb="FFC3362B"/>
        <rFont val="Tahoma"/>
        <family val="2"/>
      </rPr>
      <t>+3.48</t>
    </r>
  </si>
  <si>
    <r>
      <t>8.11</t>
    </r>
    <r>
      <rPr>
        <sz val="8"/>
        <color rgb="FF3D8C40"/>
        <rFont val="Tahoma"/>
        <family val="2"/>
      </rPr>
      <t>+2.11</t>
    </r>
  </si>
  <si>
    <r>
      <t>12.77</t>
    </r>
    <r>
      <rPr>
        <sz val="8"/>
        <color rgb="FF3D8C40"/>
        <rFont val="Tahoma"/>
        <family val="2"/>
      </rPr>
      <t>-2.23</t>
    </r>
  </si>
  <si>
    <r>
      <t>5.93</t>
    </r>
    <r>
      <rPr>
        <sz val="8"/>
        <color rgb="FFC3362B"/>
        <rFont val="Tahoma"/>
        <family val="2"/>
      </rPr>
      <t>-0.07</t>
    </r>
  </si>
  <si>
    <r>
      <t>13.56</t>
    </r>
    <r>
      <rPr>
        <sz val="8"/>
        <color rgb="FF3D8C40"/>
        <rFont val="Tahoma"/>
        <family val="2"/>
      </rPr>
      <t>-0.44</t>
    </r>
  </si>
  <si>
    <r>
      <t>11.73</t>
    </r>
    <r>
      <rPr>
        <sz val="8"/>
        <color rgb="FFC3362B"/>
        <rFont val="Tahoma"/>
        <family val="2"/>
      </rPr>
      <t>+2.73</t>
    </r>
  </si>
  <si>
    <r>
      <t>15.21</t>
    </r>
    <r>
      <rPr>
        <sz val="8"/>
        <color rgb="FFC3362B"/>
        <rFont val="Tahoma"/>
        <family val="2"/>
      </rPr>
      <t>+2.21</t>
    </r>
  </si>
  <si>
    <r>
      <t>8.57</t>
    </r>
    <r>
      <rPr>
        <sz val="8"/>
        <color rgb="FF3D8C40"/>
        <rFont val="Tahoma"/>
        <family val="2"/>
      </rPr>
      <t>-3.43</t>
    </r>
  </si>
  <si>
    <r>
      <t>10.38</t>
    </r>
    <r>
      <rPr>
        <sz val="8"/>
        <color rgb="FF3D8C40"/>
        <rFont val="Tahoma"/>
        <family val="2"/>
      </rPr>
      <t>+2.38</t>
    </r>
  </si>
  <si>
    <r>
      <t>7.51</t>
    </r>
    <r>
      <rPr>
        <sz val="8"/>
        <color rgb="FF3D8C40"/>
        <rFont val="Tahoma"/>
        <family val="2"/>
      </rPr>
      <t>-4.49</t>
    </r>
  </si>
  <si>
    <r>
      <t>11.67</t>
    </r>
    <r>
      <rPr>
        <sz val="8"/>
        <color rgb="FF3D8C40"/>
        <rFont val="Tahoma"/>
        <family val="2"/>
      </rPr>
      <t>-0.33</t>
    </r>
  </si>
  <si>
    <r>
      <t>8.16</t>
    </r>
    <r>
      <rPr>
        <sz val="8"/>
        <color rgb="FF3D8C40"/>
        <rFont val="Tahoma"/>
        <family val="2"/>
      </rPr>
      <t>+1.16</t>
    </r>
  </si>
  <si>
    <r>
      <t>12.12</t>
    </r>
    <r>
      <rPr>
        <sz val="8"/>
        <color rgb="FFC3362B"/>
        <rFont val="Tahoma"/>
        <family val="2"/>
      </rPr>
      <t>+2.12</t>
    </r>
  </si>
  <si>
    <r>
      <t>10.73</t>
    </r>
    <r>
      <rPr>
        <sz val="8"/>
        <color rgb="FFC3362B"/>
        <rFont val="Tahoma"/>
        <family val="2"/>
      </rPr>
      <t>+4.73</t>
    </r>
  </si>
  <si>
    <r>
      <t>8.24</t>
    </r>
    <r>
      <rPr>
        <sz val="8"/>
        <color rgb="FF3D8C40"/>
        <rFont val="Tahoma"/>
        <family val="2"/>
      </rPr>
      <t>+0.24</t>
    </r>
  </si>
  <si>
    <r>
      <t>9.94</t>
    </r>
    <r>
      <rPr>
        <sz val="8"/>
        <color rgb="FF3D8C40"/>
        <rFont val="Tahoma"/>
        <family val="2"/>
      </rPr>
      <t>-0.06</t>
    </r>
  </si>
  <si>
    <r>
      <t>5.52</t>
    </r>
    <r>
      <rPr>
        <sz val="8"/>
        <color rgb="FFC3362B"/>
        <rFont val="Tahoma"/>
        <family val="2"/>
      </rPr>
      <t>+0.52</t>
    </r>
  </si>
  <si>
    <r>
      <t>14.42</t>
    </r>
    <r>
      <rPr>
        <sz val="8"/>
        <color rgb="FF3D8C40"/>
        <rFont val="Tahoma"/>
        <family val="2"/>
      </rPr>
      <t>+1.42</t>
    </r>
  </si>
  <si>
    <r>
      <t>4.65</t>
    </r>
    <r>
      <rPr>
        <sz val="8"/>
        <color rgb="FF3D8C40"/>
        <rFont val="Tahoma"/>
        <family val="2"/>
      </rPr>
      <t>-1.35</t>
    </r>
  </si>
  <si>
    <r>
      <t>6.86</t>
    </r>
    <r>
      <rPr>
        <sz val="8"/>
        <color rgb="FFC3362B"/>
        <rFont val="Tahoma"/>
        <family val="2"/>
      </rPr>
      <t>+2.86</t>
    </r>
  </si>
  <si>
    <r>
      <t>4.67</t>
    </r>
    <r>
      <rPr>
        <sz val="8"/>
        <color rgb="FFC3362B"/>
        <rFont val="Tahoma"/>
        <family val="2"/>
      </rPr>
      <t>-1.33</t>
    </r>
  </si>
  <si>
    <r>
      <t>10.46</t>
    </r>
    <r>
      <rPr>
        <sz val="8"/>
        <color rgb="FFC3362B"/>
        <rFont val="Tahoma"/>
        <family val="2"/>
      </rPr>
      <t>+5.46</t>
    </r>
  </si>
  <si>
    <r>
      <t>6.67</t>
    </r>
    <r>
      <rPr>
        <sz val="8"/>
        <color rgb="FFC3362B"/>
        <rFont val="Tahoma"/>
        <family val="2"/>
      </rPr>
      <t>+3.67</t>
    </r>
  </si>
  <si>
    <r>
      <t>11.76</t>
    </r>
    <r>
      <rPr>
        <sz val="8"/>
        <color rgb="FF3D8C40"/>
        <rFont val="Tahoma"/>
        <family val="2"/>
      </rPr>
      <t>+2.76</t>
    </r>
  </si>
  <si>
    <r>
      <t>6.26</t>
    </r>
    <r>
      <rPr>
        <sz val="8"/>
        <color rgb="FFC3362B"/>
        <rFont val="Tahoma"/>
        <family val="2"/>
      </rPr>
      <t>+3.26</t>
    </r>
  </si>
  <si>
    <r>
      <t>5.49</t>
    </r>
    <r>
      <rPr>
        <sz val="8"/>
        <color rgb="FFC3362B"/>
        <rFont val="Tahoma"/>
        <family val="2"/>
      </rPr>
      <t>+2.49</t>
    </r>
  </si>
  <si>
    <r>
      <t>10.71</t>
    </r>
    <r>
      <rPr>
        <sz val="8"/>
        <color rgb="FFC3362B"/>
        <rFont val="Tahoma"/>
        <family val="2"/>
      </rPr>
      <t>-0.29</t>
    </r>
  </si>
  <si>
    <r>
      <t>5.53</t>
    </r>
    <r>
      <rPr>
        <sz val="8"/>
        <color rgb="FFC3362B"/>
        <rFont val="Tahoma"/>
        <family val="2"/>
      </rPr>
      <t>+3.53</t>
    </r>
  </si>
  <si>
    <t>Nov 4 (Home)</t>
  </si>
  <si>
    <r>
      <t>10.67</t>
    </r>
    <r>
      <rPr>
        <sz val="8"/>
        <color rgb="FF3D8C40"/>
        <rFont val="Tahoma"/>
        <family val="2"/>
      </rPr>
      <t>-1.33</t>
    </r>
  </si>
  <si>
    <r>
      <t>8.16</t>
    </r>
    <r>
      <rPr>
        <sz val="8"/>
        <color rgb="FF3D8C40"/>
        <rFont val="Tahoma"/>
        <family val="2"/>
      </rPr>
      <t>+3.16</t>
    </r>
  </si>
  <si>
    <r>
      <t>11.18</t>
    </r>
    <r>
      <rPr>
        <sz val="8"/>
        <color rgb="FF3D8C40"/>
        <rFont val="Tahoma"/>
        <family val="2"/>
      </rPr>
      <t>-4.82</t>
    </r>
  </si>
  <si>
    <r>
      <t>14.02</t>
    </r>
    <r>
      <rPr>
        <sz val="8"/>
        <color rgb="FFC3362B"/>
        <rFont val="Tahoma"/>
        <family val="2"/>
      </rPr>
      <t>+0.02</t>
    </r>
  </si>
  <si>
    <r>
      <t>4.46</t>
    </r>
    <r>
      <rPr>
        <sz val="8"/>
        <color rgb="FF3D8C40"/>
        <rFont val="Tahoma"/>
        <family val="2"/>
      </rPr>
      <t>+0.46</t>
    </r>
  </si>
  <si>
    <r>
      <t>13.49</t>
    </r>
    <r>
      <rPr>
        <sz val="8"/>
        <color rgb="FF3D8C40"/>
        <rFont val="Tahoma"/>
        <family val="2"/>
      </rPr>
      <t>-1.51</t>
    </r>
  </si>
  <si>
    <r>
      <t>6.77</t>
    </r>
    <r>
      <rPr>
        <sz val="8"/>
        <color rgb="FFC3362B"/>
        <rFont val="Tahoma"/>
        <family val="2"/>
      </rPr>
      <t>+1.77</t>
    </r>
  </si>
  <si>
    <r>
      <t>8.26</t>
    </r>
    <r>
      <rPr>
        <sz val="8"/>
        <color rgb="FF3D8C40"/>
        <rFont val="Tahoma"/>
        <family val="2"/>
      </rPr>
      <t>+4.26</t>
    </r>
  </si>
  <si>
    <r>
      <t>7.96</t>
    </r>
    <r>
      <rPr>
        <sz val="8"/>
        <color rgb="FF3D8C40"/>
        <rFont val="Tahoma"/>
        <family val="2"/>
      </rPr>
      <t>-0.04</t>
    </r>
  </si>
  <si>
    <r>
      <t>6.56</t>
    </r>
    <r>
      <rPr>
        <sz val="8"/>
        <color rgb="FF3D8C40"/>
        <rFont val="Tahoma"/>
        <family val="2"/>
      </rPr>
      <t>-1.44</t>
    </r>
  </si>
  <si>
    <r>
      <t>10.48</t>
    </r>
    <r>
      <rPr>
        <sz val="8"/>
        <color rgb="FF3D8C40"/>
        <rFont val="Tahoma"/>
        <family val="2"/>
      </rPr>
      <t>+1.48</t>
    </r>
  </si>
  <si>
    <r>
      <t>7.69</t>
    </r>
    <r>
      <rPr>
        <sz val="8"/>
        <color rgb="FF3D8C40"/>
        <rFont val="Tahoma"/>
        <family val="2"/>
      </rPr>
      <t>-0.31</t>
    </r>
  </si>
  <si>
    <r>
      <t>9.33</t>
    </r>
    <r>
      <rPr>
        <sz val="8"/>
        <color rgb="FFC3362B"/>
        <rFont val="Tahoma"/>
        <family val="2"/>
      </rPr>
      <t>+4.33</t>
    </r>
  </si>
  <si>
    <r>
      <t>13.44</t>
    </r>
    <r>
      <rPr>
        <sz val="8"/>
        <color rgb="FF3D8C40"/>
        <rFont val="Tahoma"/>
        <family val="2"/>
      </rPr>
      <t>+7.44</t>
    </r>
  </si>
  <si>
    <r>
      <t>9.56</t>
    </r>
    <r>
      <rPr>
        <sz val="8"/>
        <color rgb="FFC3362B"/>
        <rFont val="Tahoma"/>
        <family val="2"/>
      </rPr>
      <t>+1.56</t>
    </r>
  </si>
  <si>
    <r>
      <t>3.69</t>
    </r>
    <r>
      <rPr>
        <sz val="8"/>
        <color rgb="FF3D8C40"/>
        <rFont val="Tahoma"/>
        <family val="2"/>
      </rPr>
      <t>-2.31</t>
    </r>
  </si>
  <si>
    <r>
      <t>8.75</t>
    </r>
    <r>
      <rPr>
        <sz val="8"/>
        <color rgb="FFC3362B"/>
        <rFont val="Tahoma"/>
        <family val="2"/>
      </rPr>
      <t>-0.25</t>
    </r>
  </si>
  <si>
    <r>
      <t>4.14</t>
    </r>
    <r>
      <rPr>
        <sz val="8"/>
        <color rgb="FF3D8C40"/>
        <rFont val="Tahoma"/>
        <family val="2"/>
      </rPr>
      <t>-3.86</t>
    </r>
  </si>
  <si>
    <r>
      <t>6.60</t>
    </r>
    <r>
      <rPr>
        <sz val="8"/>
        <color rgb="FF3D8C40"/>
        <rFont val="Tahoma"/>
        <family val="2"/>
      </rPr>
      <t>-0.40</t>
    </r>
  </si>
  <si>
    <r>
      <t>7.51</t>
    </r>
    <r>
      <rPr>
        <sz val="8"/>
        <color rgb="FFC3362B"/>
        <rFont val="Tahoma"/>
        <family val="2"/>
      </rPr>
      <t>-0.49</t>
    </r>
  </si>
  <si>
    <r>
      <t>7.55</t>
    </r>
    <r>
      <rPr>
        <sz val="8"/>
        <color rgb="FFC3362B"/>
        <rFont val="Tahoma"/>
        <family val="2"/>
      </rPr>
      <t>+1.55</t>
    </r>
  </si>
  <si>
    <r>
      <t>3.99</t>
    </r>
    <r>
      <rPr>
        <sz val="8"/>
        <color rgb="FF3D8C40"/>
        <rFont val="Tahoma"/>
        <family val="2"/>
      </rPr>
      <t>-1.01</t>
    </r>
  </si>
  <si>
    <r>
      <t>13.87</t>
    </r>
    <r>
      <rPr>
        <sz val="8"/>
        <color rgb="FF3D8C40"/>
        <rFont val="Tahoma"/>
        <family val="2"/>
      </rPr>
      <t>+1.87</t>
    </r>
  </si>
  <si>
    <r>
      <t>1.99</t>
    </r>
    <r>
      <rPr>
        <sz val="8"/>
        <color rgb="FF3D8C40"/>
        <rFont val="Tahoma"/>
        <family val="2"/>
      </rPr>
      <t>-2.01</t>
    </r>
  </si>
  <si>
    <r>
      <t>6.10</t>
    </r>
    <r>
      <rPr>
        <sz val="8"/>
        <color rgb="FFC3362B"/>
        <rFont val="Tahoma"/>
        <family val="2"/>
      </rPr>
      <t>+2.10</t>
    </r>
  </si>
  <si>
    <r>
      <t>9.32</t>
    </r>
    <r>
      <rPr>
        <sz val="8"/>
        <color rgb="FFC3362B"/>
        <rFont val="Tahoma"/>
        <family val="2"/>
      </rPr>
      <t>-5.68</t>
    </r>
  </si>
  <si>
    <r>
      <t>6.15</t>
    </r>
    <r>
      <rPr>
        <sz val="8"/>
        <color rgb="FFC3362B"/>
        <rFont val="Tahoma"/>
        <family val="2"/>
      </rPr>
      <t>+3.15</t>
    </r>
  </si>
  <si>
    <r>
      <t>7.95</t>
    </r>
    <r>
      <rPr>
        <sz val="8"/>
        <color rgb="FFC3362B"/>
        <rFont val="Tahoma"/>
        <family val="2"/>
      </rPr>
      <t>+1.95</t>
    </r>
  </si>
  <si>
    <r>
      <t>11.21</t>
    </r>
    <r>
      <rPr>
        <sz val="8"/>
        <color rgb="FF3D8C40"/>
        <rFont val="Tahoma"/>
        <family val="2"/>
      </rPr>
      <t>+1.21</t>
    </r>
  </si>
  <si>
    <r>
      <t>5.90</t>
    </r>
    <r>
      <rPr>
        <sz val="8"/>
        <color rgb="FFC3362B"/>
        <rFont val="Tahoma"/>
        <family val="2"/>
      </rPr>
      <t>+3.90</t>
    </r>
  </si>
  <si>
    <t>For Gameweek 14</t>
  </si>
  <si>
    <t xml:space="preserve"> Nov 8 (Home)</t>
  </si>
  <si>
    <r>
      <t>21.91</t>
    </r>
    <r>
      <rPr>
        <sz val="11"/>
        <color rgb="FFC3362B"/>
        <rFont val="Tahoma"/>
        <family val="2"/>
      </rPr>
      <t>+4.91</t>
    </r>
  </si>
  <si>
    <r>
      <t>4.14</t>
    </r>
    <r>
      <rPr>
        <sz val="11"/>
        <color rgb="FF3D8C40"/>
        <rFont val="Tahoma"/>
        <family val="2"/>
      </rPr>
      <t>+4.14</t>
    </r>
  </si>
  <si>
    <r>
      <t>18.15</t>
    </r>
    <r>
      <rPr>
        <sz val="11"/>
        <color rgb="FF3D8C40"/>
        <rFont val="Tahoma"/>
        <family val="2"/>
      </rPr>
      <t>-0.85</t>
    </r>
  </si>
  <si>
    <r>
      <t>13.27</t>
    </r>
    <r>
      <rPr>
        <sz val="11"/>
        <color rgb="FFC3362B"/>
        <rFont val="Tahoma"/>
        <family val="2"/>
      </rPr>
      <t>+1.27</t>
    </r>
  </si>
  <si>
    <r>
      <t>8.19</t>
    </r>
    <r>
      <rPr>
        <sz val="11"/>
        <color rgb="FF3D8C40"/>
        <rFont val="Tahoma"/>
        <family val="2"/>
      </rPr>
      <t>+3.19</t>
    </r>
  </si>
  <si>
    <r>
      <t>11.88</t>
    </r>
    <r>
      <rPr>
        <sz val="11"/>
        <color rgb="FF3D8C40"/>
        <rFont val="Tahoma"/>
        <family val="2"/>
      </rPr>
      <t>-4.12</t>
    </r>
  </si>
  <si>
    <r>
      <t>10.87</t>
    </r>
    <r>
      <rPr>
        <sz val="11"/>
        <color rgb="FFC3362B"/>
        <rFont val="Tahoma"/>
        <family val="2"/>
      </rPr>
      <t>+2.87</t>
    </r>
  </si>
  <si>
    <r>
      <t>6.02</t>
    </r>
    <r>
      <rPr>
        <sz val="11"/>
        <color rgb="FF3D8C40"/>
        <rFont val="Tahoma"/>
        <family val="2"/>
      </rPr>
      <t>+0.02</t>
    </r>
  </si>
  <si>
    <r>
      <t>12.44</t>
    </r>
    <r>
      <rPr>
        <sz val="11"/>
        <color rgb="FF3D8C40"/>
        <rFont val="Tahoma"/>
        <family val="2"/>
      </rPr>
      <t>-0.56</t>
    </r>
  </si>
  <si>
    <r>
      <t>9.71</t>
    </r>
    <r>
      <rPr>
        <sz val="11"/>
        <color rgb="FF3D8C40"/>
        <rFont val="Tahoma"/>
        <family val="2"/>
      </rPr>
      <t>-2.29</t>
    </r>
  </si>
  <si>
    <r>
      <t>6.92</t>
    </r>
    <r>
      <rPr>
        <sz val="11"/>
        <color rgb="FFC3362B"/>
        <rFont val="Tahoma"/>
        <family val="2"/>
      </rPr>
      <t>-4.08</t>
    </r>
  </si>
  <si>
    <r>
      <t>11.48</t>
    </r>
    <r>
      <rPr>
        <sz val="11"/>
        <color rgb="FFC3362B"/>
        <rFont val="Tahoma"/>
        <family val="2"/>
      </rPr>
      <t>+0.48</t>
    </r>
  </si>
  <si>
    <r>
      <t>12.18</t>
    </r>
    <r>
      <rPr>
        <sz val="11"/>
        <color rgb="FFC3362B"/>
        <rFont val="Tahoma"/>
        <family val="2"/>
      </rPr>
      <t>+5.18</t>
    </r>
  </si>
  <si>
    <r>
      <t>9.03</t>
    </r>
    <r>
      <rPr>
        <sz val="11"/>
        <color rgb="FF3D8C40"/>
        <rFont val="Tahoma"/>
        <family val="2"/>
      </rPr>
      <t>+0.03</t>
    </r>
  </si>
  <si>
    <r>
      <t>11.90</t>
    </r>
    <r>
      <rPr>
        <sz val="11"/>
        <color rgb="FFC3362B"/>
        <rFont val="Tahoma"/>
        <family val="2"/>
      </rPr>
      <t>+0.90</t>
    </r>
  </si>
  <si>
    <r>
      <t>9.12</t>
    </r>
    <r>
      <rPr>
        <sz val="11"/>
        <color rgb="FFC3362B"/>
        <rFont val="Tahoma"/>
        <family val="2"/>
      </rPr>
      <t>+0.12</t>
    </r>
  </si>
  <si>
    <r>
      <t>2.93</t>
    </r>
    <r>
      <rPr>
        <sz val="11"/>
        <color rgb="FFC3362B"/>
        <rFont val="Tahoma"/>
        <family val="2"/>
      </rPr>
      <t>-1.07</t>
    </r>
  </si>
  <si>
    <r>
      <t>10.28</t>
    </r>
    <r>
      <rPr>
        <sz val="11"/>
        <color rgb="FFC3362B"/>
        <rFont val="Tahoma"/>
        <family val="2"/>
      </rPr>
      <t>+0.28</t>
    </r>
  </si>
  <si>
    <r>
      <t>8.65</t>
    </r>
    <r>
      <rPr>
        <sz val="11"/>
        <color rgb="FF3D8C40"/>
        <rFont val="Tahoma"/>
        <family val="2"/>
      </rPr>
      <t>-0.35</t>
    </r>
  </si>
  <si>
    <r>
      <t>7.59</t>
    </r>
    <r>
      <rPr>
        <sz val="11"/>
        <color rgb="FFC3362B"/>
        <rFont val="Tahoma"/>
        <family val="2"/>
      </rPr>
      <t>-0.41</t>
    </r>
  </si>
  <si>
    <r>
      <t>8.72</t>
    </r>
    <r>
      <rPr>
        <sz val="11"/>
        <color rgb="FFC3362B"/>
        <rFont val="Tahoma"/>
        <family val="2"/>
      </rPr>
      <t>+0.72</t>
    </r>
  </si>
  <si>
    <r>
      <t>6.20</t>
    </r>
    <r>
      <rPr>
        <sz val="11"/>
        <color rgb="FF3D8C40"/>
        <rFont val="Tahoma"/>
        <family val="2"/>
      </rPr>
      <t>-3.80</t>
    </r>
  </si>
  <si>
    <r>
      <t>7.74</t>
    </r>
    <r>
      <rPr>
        <sz val="11"/>
        <color rgb="FFC3362B"/>
        <rFont val="Tahoma"/>
        <family val="2"/>
      </rPr>
      <t>-3.26</t>
    </r>
  </si>
  <si>
    <r>
      <t>8.78</t>
    </r>
    <r>
      <rPr>
        <sz val="11"/>
        <color rgb="FFC3362B"/>
        <rFont val="Tahoma"/>
        <family val="2"/>
      </rPr>
      <t>+0.78</t>
    </r>
  </si>
  <si>
    <r>
      <t>6.52</t>
    </r>
    <r>
      <rPr>
        <sz val="11"/>
        <color rgb="FFC3362B"/>
        <rFont val="Tahoma"/>
        <family val="2"/>
      </rPr>
      <t>+0.52</t>
    </r>
  </si>
  <si>
    <r>
      <t>9.09</t>
    </r>
    <r>
      <rPr>
        <sz val="11"/>
        <color rgb="FFC3362B"/>
        <rFont val="Tahoma"/>
        <family val="2"/>
      </rPr>
      <t>-0.91</t>
    </r>
  </si>
  <si>
    <r>
      <t>7.16</t>
    </r>
    <r>
      <rPr>
        <sz val="11"/>
        <color rgb="FFC3362B"/>
        <rFont val="Tahoma"/>
        <family val="2"/>
      </rPr>
      <t>+1.16</t>
    </r>
  </si>
  <si>
    <r>
      <t>5.52</t>
    </r>
    <r>
      <rPr>
        <sz val="11"/>
        <color rgb="FFC3362B"/>
        <rFont val="Tahoma"/>
        <family val="2"/>
      </rPr>
      <t>+0.52</t>
    </r>
  </si>
  <si>
    <r>
      <t>14.42</t>
    </r>
    <r>
      <rPr>
        <sz val="11"/>
        <color rgb="FF3D8C40"/>
        <rFont val="Tahoma"/>
        <family val="2"/>
      </rPr>
      <t>+1.42</t>
    </r>
  </si>
  <si>
    <r>
      <t>4.65</t>
    </r>
    <r>
      <rPr>
        <sz val="11"/>
        <color rgb="FF3D8C40"/>
        <rFont val="Tahoma"/>
        <family val="2"/>
      </rPr>
      <t>-1.35</t>
    </r>
  </si>
  <si>
    <r>
      <t>6.41</t>
    </r>
    <r>
      <rPr>
        <sz val="11"/>
        <color rgb="FFC3362B"/>
        <rFont val="Tahoma"/>
        <family val="2"/>
      </rPr>
      <t>+2.41</t>
    </r>
  </si>
  <si>
    <r>
      <t>12.91</t>
    </r>
    <r>
      <rPr>
        <sz val="11"/>
        <color rgb="FFC3362B"/>
        <rFont val="Tahoma"/>
        <family val="2"/>
      </rPr>
      <t>-0.09</t>
    </r>
  </si>
  <si>
    <r>
      <t>6.05</t>
    </r>
    <r>
      <rPr>
        <sz val="11"/>
        <color rgb="FFC3362B"/>
        <rFont val="Tahoma"/>
        <family val="2"/>
      </rPr>
      <t>+4.05</t>
    </r>
  </si>
  <si>
    <r>
      <t>15.16</t>
    </r>
    <r>
      <rPr>
        <sz val="8"/>
        <color rgb="FF3D8C40"/>
        <rFont val="Tahoma"/>
        <family val="2"/>
      </rPr>
      <t>-1.84</t>
    </r>
  </si>
  <si>
    <r>
      <t>14.41</t>
    </r>
    <r>
      <rPr>
        <sz val="8"/>
        <color rgb="FF3D8C40"/>
        <rFont val="Tahoma"/>
        <family val="2"/>
      </rPr>
      <t>-3.59</t>
    </r>
  </si>
  <si>
    <r>
      <t>8.03</t>
    </r>
    <r>
      <rPr>
        <sz val="8"/>
        <color rgb="FFC3362B"/>
        <rFont val="Tahoma"/>
        <family val="2"/>
      </rPr>
      <t>+0.03</t>
    </r>
  </si>
  <si>
    <r>
      <t>8.69</t>
    </r>
    <r>
      <rPr>
        <sz val="8"/>
        <color rgb="FF3D8C40"/>
        <rFont val="Tahoma"/>
        <family val="2"/>
      </rPr>
      <t>+1.69</t>
    </r>
  </si>
  <si>
    <r>
      <t>9.01</t>
    </r>
    <r>
      <rPr>
        <sz val="8"/>
        <color rgb="FF3D8C40"/>
        <rFont val="Tahoma"/>
        <family val="2"/>
      </rPr>
      <t>-1.99</t>
    </r>
  </si>
  <si>
    <r>
      <t>10.50</t>
    </r>
    <r>
      <rPr>
        <sz val="8"/>
        <color rgb="FF3D8C40"/>
        <rFont val="Tahoma"/>
        <family val="2"/>
      </rPr>
      <t>-1.50</t>
    </r>
  </si>
  <si>
    <r>
      <t>6.30</t>
    </r>
    <r>
      <rPr>
        <sz val="8"/>
        <color rgb="FFC3362B"/>
        <rFont val="Tahoma"/>
        <family val="2"/>
      </rPr>
      <t>-3.70</t>
    </r>
  </si>
  <si>
    <r>
      <t>10.45</t>
    </r>
    <r>
      <rPr>
        <sz val="8"/>
        <color rgb="FFC3362B"/>
        <rFont val="Tahoma"/>
        <family val="2"/>
      </rPr>
      <t>+2.45</t>
    </r>
  </si>
  <si>
    <r>
      <t>4.90</t>
    </r>
    <r>
      <rPr>
        <sz val="8"/>
        <color rgb="FF3D8C40"/>
        <rFont val="Tahoma"/>
        <family val="2"/>
      </rPr>
      <t>-0.10</t>
    </r>
  </si>
  <si>
    <r>
      <t>6.88</t>
    </r>
    <r>
      <rPr>
        <sz val="8"/>
        <color rgb="FF3D8C40"/>
        <rFont val="Tahoma"/>
        <family val="2"/>
      </rPr>
      <t>+0.88</t>
    </r>
  </si>
  <si>
    <r>
      <t>6.99</t>
    </r>
    <r>
      <rPr>
        <sz val="8"/>
        <color rgb="FF3D8C40"/>
        <rFont val="Tahoma"/>
        <family val="2"/>
      </rPr>
      <t>-1.01</t>
    </r>
  </si>
  <si>
    <r>
      <t>7.29</t>
    </r>
    <r>
      <rPr>
        <sz val="8"/>
        <color rgb="FF3D8C40"/>
        <rFont val="Tahoma"/>
        <family val="2"/>
      </rPr>
      <t>-1.71</t>
    </r>
  </si>
  <si>
    <r>
      <t>12.70</t>
    </r>
    <r>
      <rPr>
        <sz val="8"/>
        <color rgb="FF3D8C40"/>
        <rFont val="Tahoma"/>
        <family val="2"/>
      </rPr>
      <t>+1.70</t>
    </r>
  </si>
  <si>
    <r>
      <t>5.49</t>
    </r>
    <r>
      <rPr>
        <sz val="8"/>
        <color rgb="FF3D8C40"/>
        <rFont val="Tahoma"/>
        <family val="2"/>
      </rPr>
      <t>-2.51</t>
    </r>
  </si>
  <si>
    <r>
      <t>7.47</t>
    </r>
    <r>
      <rPr>
        <sz val="8"/>
        <color rgb="FF3D8C40"/>
        <rFont val="Tahoma"/>
        <family val="2"/>
      </rPr>
      <t>-0.53</t>
    </r>
  </si>
  <si>
    <r>
      <t>9.53</t>
    </r>
    <r>
      <rPr>
        <sz val="8"/>
        <color rgb="FF3D8C40"/>
        <rFont val="Tahoma"/>
        <family val="2"/>
      </rPr>
      <t>+0.53</t>
    </r>
  </si>
  <si>
    <r>
      <t>8.16</t>
    </r>
    <r>
      <rPr>
        <sz val="8"/>
        <color rgb="FFC3362B"/>
        <rFont val="Tahoma"/>
        <family val="2"/>
      </rPr>
      <t>+1.16</t>
    </r>
  </si>
  <si>
    <r>
      <t>9.45</t>
    </r>
    <r>
      <rPr>
        <sz val="8"/>
        <color rgb="FFC3362B"/>
        <rFont val="Tahoma"/>
        <family val="2"/>
      </rPr>
      <t>+2.45</t>
    </r>
  </si>
  <si>
    <r>
      <t>8.13</t>
    </r>
    <r>
      <rPr>
        <sz val="8"/>
        <color rgb="FF3D8C40"/>
        <rFont val="Tahoma"/>
        <family val="2"/>
      </rPr>
      <t>+0.13</t>
    </r>
  </si>
  <si>
    <r>
      <t>9.08</t>
    </r>
    <r>
      <rPr>
        <sz val="8"/>
        <color rgb="FFC3362B"/>
        <rFont val="Tahoma"/>
        <family val="2"/>
      </rPr>
      <t>+3.08</t>
    </r>
  </si>
  <si>
    <r>
      <t>10.16</t>
    </r>
    <r>
      <rPr>
        <sz val="8"/>
        <color rgb="FFC3362B"/>
        <rFont val="Tahoma"/>
        <family val="2"/>
      </rPr>
      <t>+2.16</t>
    </r>
  </si>
  <si>
    <r>
      <t>12.12</t>
    </r>
    <r>
      <rPr>
        <sz val="8"/>
        <color rgb="FF3D8C40"/>
        <rFont val="Tahoma"/>
        <family val="2"/>
      </rPr>
      <t>+1.12</t>
    </r>
  </si>
  <si>
    <r>
      <t>8.20</t>
    </r>
    <r>
      <rPr>
        <sz val="8"/>
        <color rgb="FFC3362B"/>
        <rFont val="Tahoma"/>
        <family val="2"/>
      </rPr>
      <t>+3.20</t>
    </r>
  </si>
  <si>
    <r>
      <t>5.01</t>
    </r>
    <r>
      <rPr>
        <sz val="8"/>
        <color rgb="FFC3362B"/>
        <rFont val="Tahoma"/>
        <family val="2"/>
      </rPr>
      <t>+2.01</t>
    </r>
  </si>
  <si>
    <r>
      <t>13.18</t>
    </r>
    <r>
      <rPr>
        <sz val="8"/>
        <color rgb="FF3D8C40"/>
        <rFont val="Tahoma"/>
        <family val="2"/>
      </rPr>
      <t>+2.18</t>
    </r>
  </si>
  <si>
    <r>
      <t>3.64</t>
    </r>
    <r>
      <rPr>
        <sz val="8"/>
        <color rgb="FF3D8C40"/>
        <rFont val="Tahoma"/>
        <family val="2"/>
      </rPr>
      <t>-1.36</t>
    </r>
  </si>
  <si>
    <r>
      <t>3.27</t>
    </r>
    <r>
      <rPr>
        <sz val="8"/>
        <color rgb="FF3D8C40"/>
        <rFont val="Tahoma"/>
        <family val="2"/>
      </rPr>
      <t>-2.73</t>
    </r>
  </si>
  <si>
    <r>
      <t>21.45</t>
    </r>
    <r>
      <rPr>
        <sz val="8"/>
        <color rgb="FF3D8C40"/>
        <rFont val="Tahoma"/>
        <family val="2"/>
      </rPr>
      <t>+3.45</t>
    </r>
  </si>
  <si>
    <r>
      <t>2.26</t>
    </r>
    <r>
      <rPr>
        <sz val="8"/>
        <color rgb="FFC3362B"/>
        <rFont val="Tahoma"/>
        <family val="2"/>
      </rPr>
      <t>+0.26</t>
    </r>
  </si>
  <si>
    <r>
      <t>5.09</t>
    </r>
    <r>
      <rPr>
        <sz val="8"/>
        <color rgb="FFC3362B"/>
        <rFont val="Tahoma"/>
        <family val="2"/>
      </rPr>
      <t>+2.09</t>
    </r>
  </si>
  <si>
    <r>
      <t>14.93</t>
    </r>
    <r>
      <rPr>
        <sz val="8"/>
        <color rgb="FF3D8C40"/>
        <rFont val="Tahoma"/>
        <family val="2"/>
      </rPr>
      <t>+0.93</t>
    </r>
  </si>
  <si>
    <r>
      <t>4.47</t>
    </r>
    <r>
      <rPr>
        <sz val="8"/>
        <color rgb="FFC3362B"/>
        <rFont val="Tahoma"/>
        <family val="2"/>
      </rPr>
      <t>+3.47</t>
    </r>
  </si>
  <si>
    <r>
      <t>21.91</t>
    </r>
    <r>
      <rPr>
        <sz val="8"/>
        <color rgb="FFC3362B"/>
        <rFont val="Tahoma"/>
        <family val="2"/>
      </rPr>
      <t>+4.91</t>
    </r>
  </si>
  <si>
    <r>
      <t>4.14</t>
    </r>
    <r>
      <rPr>
        <sz val="8"/>
        <color rgb="FF3D8C40"/>
        <rFont val="Tahoma"/>
        <family val="2"/>
      </rPr>
      <t>+4.14</t>
    </r>
  </si>
  <si>
    <r>
      <t>18.15</t>
    </r>
    <r>
      <rPr>
        <sz val="8"/>
        <color rgb="FF3D8C40"/>
        <rFont val="Tahoma"/>
        <family val="2"/>
      </rPr>
      <t>-0.85</t>
    </r>
  </si>
  <si>
    <r>
      <t>13.27</t>
    </r>
    <r>
      <rPr>
        <sz val="8"/>
        <color rgb="FFC3362B"/>
        <rFont val="Tahoma"/>
        <family val="2"/>
      </rPr>
      <t>+1.27</t>
    </r>
  </si>
  <si>
    <r>
      <t>8.19</t>
    </r>
    <r>
      <rPr>
        <sz val="8"/>
        <color rgb="FF3D8C40"/>
        <rFont val="Tahoma"/>
        <family val="2"/>
      </rPr>
      <t>+3.19</t>
    </r>
  </si>
  <si>
    <r>
      <t>11.88</t>
    </r>
    <r>
      <rPr>
        <sz val="8"/>
        <color rgb="FF3D8C40"/>
        <rFont val="Tahoma"/>
        <family val="2"/>
      </rPr>
      <t>-4.12</t>
    </r>
  </si>
  <si>
    <r>
      <t>10.19</t>
    </r>
    <r>
      <rPr>
        <sz val="8"/>
        <color rgb="FF3D8C40"/>
        <rFont val="Tahoma"/>
        <family val="2"/>
      </rPr>
      <t>-1.81</t>
    </r>
  </si>
  <si>
    <r>
      <t>7.21</t>
    </r>
    <r>
      <rPr>
        <sz val="8"/>
        <color rgb="FF3D8C40"/>
        <rFont val="Tahoma"/>
        <family val="2"/>
      </rPr>
      <t>+0.21</t>
    </r>
  </si>
  <si>
    <r>
      <t>9.59</t>
    </r>
    <r>
      <rPr>
        <sz val="8"/>
        <color rgb="FF3D8C40"/>
        <rFont val="Tahoma"/>
        <family val="2"/>
      </rPr>
      <t>-3.41</t>
    </r>
  </si>
  <si>
    <r>
      <t>10.87</t>
    </r>
    <r>
      <rPr>
        <sz val="8"/>
        <color rgb="FFC3362B"/>
        <rFont val="Tahoma"/>
        <family val="2"/>
      </rPr>
      <t>+2.87</t>
    </r>
  </si>
  <si>
    <r>
      <t>9.71</t>
    </r>
    <r>
      <rPr>
        <sz val="8"/>
        <color rgb="FF3D8C40"/>
        <rFont val="Tahoma"/>
        <family val="2"/>
      </rPr>
      <t>-2.29</t>
    </r>
  </si>
  <si>
    <r>
      <t>6.92</t>
    </r>
    <r>
      <rPr>
        <sz val="8"/>
        <color rgb="FFC3362B"/>
        <rFont val="Tahoma"/>
        <family val="2"/>
      </rPr>
      <t>-4.08</t>
    </r>
  </si>
  <si>
    <r>
      <t>11.48</t>
    </r>
    <r>
      <rPr>
        <sz val="8"/>
        <color rgb="FFC3362B"/>
        <rFont val="Tahoma"/>
        <family val="2"/>
      </rPr>
      <t>+0.48</t>
    </r>
  </si>
  <si>
    <r>
      <t>12.18</t>
    </r>
    <r>
      <rPr>
        <sz val="8"/>
        <color rgb="FFC3362B"/>
        <rFont val="Tahoma"/>
        <family val="2"/>
      </rPr>
      <t>+5.18</t>
    </r>
  </si>
  <si>
    <r>
      <t>9.03</t>
    </r>
    <r>
      <rPr>
        <sz val="8"/>
        <color rgb="FF3D8C40"/>
        <rFont val="Tahoma"/>
        <family val="2"/>
      </rPr>
      <t>+0.03</t>
    </r>
  </si>
  <si>
    <r>
      <t>11.90</t>
    </r>
    <r>
      <rPr>
        <sz val="8"/>
        <color rgb="FFC3362B"/>
        <rFont val="Tahoma"/>
        <family val="2"/>
      </rPr>
      <t>+0.90</t>
    </r>
  </si>
  <si>
    <r>
      <t>9.12</t>
    </r>
    <r>
      <rPr>
        <sz val="8"/>
        <color rgb="FFC3362B"/>
        <rFont val="Tahoma"/>
        <family val="2"/>
      </rPr>
      <t>+0.12</t>
    </r>
  </si>
  <si>
    <r>
      <t>2.93</t>
    </r>
    <r>
      <rPr>
        <sz val="8"/>
        <color rgb="FFC3362B"/>
        <rFont val="Tahoma"/>
        <family val="2"/>
      </rPr>
      <t>-1.07</t>
    </r>
  </si>
  <si>
    <r>
      <t>10.28</t>
    </r>
    <r>
      <rPr>
        <sz val="8"/>
        <color rgb="FFC3362B"/>
        <rFont val="Tahoma"/>
        <family val="2"/>
      </rPr>
      <t>+0.28</t>
    </r>
  </si>
  <si>
    <r>
      <t>8.65</t>
    </r>
    <r>
      <rPr>
        <sz val="8"/>
        <color rgb="FF3D8C40"/>
        <rFont val="Tahoma"/>
        <family val="2"/>
      </rPr>
      <t>-0.35</t>
    </r>
  </si>
  <si>
    <r>
      <t>7.59</t>
    </r>
    <r>
      <rPr>
        <sz val="8"/>
        <color rgb="FFC3362B"/>
        <rFont val="Tahoma"/>
        <family val="2"/>
      </rPr>
      <t>-0.41</t>
    </r>
  </si>
  <si>
    <r>
      <t>8.72</t>
    </r>
    <r>
      <rPr>
        <sz val="8"/>
        <color rgb="FFC3362B"/>
        <rFont val="Tahoma"/>
        <family val="2"/>
      </rPr>
      <t>+0.72</t>
    </r>
  </si>
  <si>
    <r>
      <t>6.20</t>
    </r>
    <r>
      <rPr>
        <sz val="8"/>
        <color rgb="FF3D8C40"/>
        <rFont val="Tahoma"/>
        <family val="2"/>
      </rPr>
      <t>-3.80</t>
    </r>
  </si>
  <si>
    <r>
      <t>7.74</t>
    </r>
    <r>
      <rPr>
        <sz val="8"/>
        <color rgb="FFC3362B"/>
        <rFont val="Tahoma"/>
        <family val="2"/>
      </rPr>
      <t>-3.26</t>
    </r>
  </si>
  <si>
    <r>
      <t>8.78</t>
    </r>
    <r>
      <rPr>
        <sz val="8"/>
        <color rgb="FFC3362B"/>
        <rFont val="Tahoma"/>
        <family val="2"/>
      </rPr>
      <t>+0.78</t>
    </r>
  </si>
  <si>
    <r>
      <t>6.52</t>
    </r>
    <r>
      <rPr>
        <sz val="8"/>
        <color rgb="FFC3362B"/>
        <rFont val="Tahoma"/>
        <family val="2"/>
      </rPr>
      <t>+0.52</t>
    </r>
  </si>
  <si>
    <r>
      <t>9.09</t>
    </r>
    <r>
      <rPr>
        <sz val="8"/>
        <color rgb="FFC3362B"/>
        <rFont val="Tahoma"/>
        <family val="2"/>
      </rPr>
      <t>-0.91</t>
    </r>
  </si>
  <si>
    <r>
      <t>7.16</t>
    </r>
    <r>
      <rPr>
        <sz val="8"/>
        <color rgb="FFC3362B"/>
        <rFont val="Tahoma"/>
        <family val="2"/>
      </rPr>
      <t>+1.16</t>
    </r>
  </si>
  <si>
    <r>
      <t>6.41</t>
    </r>
    <r>
      <rPr>
        <sz val="8"/>
        <color rgb="FFC3362B"/>
        <rFont val="Tahoma"/>
        <family val="2"/>
      </rPr>
      <t>+2.41</t>
    </r>
  </si>
  <si>
    <r>
      <t>12.91</t>
    </r>
    <r>
      <rPr>
        <sz val="8"/>
        <color rgb="FFC3362B"/>
        <rFont val="Tahoma"/>
        <family val="2"/>
      </rPr>
      <t>-0.09</t>
    </r>
  </si>
  <si>
    <r>
      <t>6.05</t>
    </r>
    <r>
      <rPr>
        <sz val="8"/>
        <color rgb="FFC3362B"/>
        <rFont val="Tahoma"/>
        <family val="2"/>
      </rPr>
      <t>+4.05</t>
    </r>
  </si>
  <si>
    <t>For Gameweek 15</t>
  </si>
  <si>
    <t>Nov 12 (Home)</t>
  </si>
  <si>
    <r>
      <t>16.02</t>
    </r>
    <r>
      <rPr>
        <sz val="11"/>
        <color rgb="FFC3362B"/>
        <rFont val="Tahoma"/>
        <family val="2"/>
      </rPr>
      <t>+0.02</t>
    </r>
  </si>
  <si>
    <r>
      <t>7.05</t>
    </r>
    <r>
      <rPr>
        <sz val="11"/>
        <color rgb="FF3D8C40"/>
        <rFont val="Tahoma"/>
        <family val="2"/>
      </rPr>
      <t>+0.05</t>
    </r>
  </si>
  <si>
    <r>
      <t>15.41</t>
    </r>
    <r>
      <rPr>
        <sz val="11"/>
        <color rgb="FF3D8C40"/>
        <rFont val="Tahoma"/>
        <family val="2"/>
      </rPr>
      <t>-1.59</t>
    </r>
  </si>
  <si>
    <r>
      <t>14.39</t>
    </r>
    <r>
      <rPr>
        <sz val="11"/>
        <color rgb="FFC3362B"/>
        <rFont val="Tahoma"/>
        <family val="2"/>
      </rPr>
      <t>+2.39</t>
    </r>
  </si>
  <si>
    <r>
      <t>4.48</t>
    </r>
    <r>
      <rPr>
        <sz val="11"/>
        <color rgb="FF3D8C40"/>
        <rFont val="Tahoma"/>
        <family val="2"/>
      </rPr>
      <t>+0.48</t>
    </r>
  </si>
  <si>
    <r>
      <t>17.95</t>
    </r>
    <r>
      <rPr>
        <sz val="11"/>
        <color rgb="FFC3362B"/>
        <rFont val="Tahoma"/>
        <family val="2"/>
      </rPr>
      <t>+1.95</t>
    </r>
  </si>
  <si>
    <r>
      <t>8.92</t>
    </r>
    <r>
      <rPr>
        <sz val="11"/>
        <color rgb="FF3D8C40"/>
        <rFont val="Tahoma"/>
        <family val="2"/>
      </rPr>
      <t>-4.08</t>
    </r>
  </si>
  <si>
    <r>
      <t>10.83</t>
    </r>
    <r>
      <rPr>
        <sz val="11"/>
        <color rgb="FF3D8C40"/>
        <rFont val="Tahoma"/>
        <family val="2"/>
      </rPr>
      <t>+2.83</t>
    </r>
  </si>
  <si>
    <r>
      <t>8.64</t>
    </r>
    <r>
      <rPr>
        <sz val="11"/>
        <color rgb="FF3D8C40"/>
        <rFont val="Tahoma"/>
        <family val="2"/>
      </rPr>
      <t>-6.36</t>
    </r>
  </si>
  <si>
    <r>
      <t>14.71</t>
    </r>
    <r>
      <rPr>
        <sz val="11"/>
        <color rgb="FFC3362B"/>
        <rFont val="Tahoma"/>
        <family val="2"/>
      </rPr>
      <t>+3.71</t>
    </r>
  </si>
  <si>
    <r>
      <t>9.12</t>
    </r>
    <r>
      <rPr>
        <sz val="11"/>
        <color rgb="FF3D8C40"/>
        <rFont val="Tahoma"/>
        <family val="2"/>
      </rPr>
      <t>+1.12</t>
    </r>
  </si>
  <si>
    <r>
      <t>10.63</t>
    </r>
    <r>
      <rPr>
        <sz val="11"/>
        <color rgb="FF3D8C40"/>
        <rFont val="Tahoma"/>
        <family val="2"/>
      </rPr>
      <t>-1.37</t>
    </r>
  </si>
  <si>
    <r>
      <t>7.89</t>
    </r>
    <r>
      <rPr>
        <sz val="11"/>
        <color rgb="FF3D8C40"/>
        <rFont val="Tahoma"/>
        <family val="2"/>
      </rPr>
      <t>+0.89</t>
    </r>
  </si>
  <si>
    <r>
      <t>10.65</t>
    </r>
    <r>
      <rPr>
        <sz val="11"/>
        <color rgb="FF3D8C40"/>
        <rFont val="Tahoma"/>
        <family val="2"/>
      </rPr>
      <t>-3.35</t>
    </r>
  </si>
  <si>
    <r>
      <t>13.92</t>
    </r>
    <r>
      <rPr>
        <sz val="11"/>
        <color rgb="FF3D8C40"/>
        <rFont val="Tahoma"/>
        <family val="2"/>
      </rPr>
      <t>-1.08</t>
    </r>
  </si>
  <si>
    <r>
      <t>8.46</t>
    </r>
    <r>
      <rPr>
        <sz val="11"/>
        <color rgb="FF3D8C40"/>
        <rFont val="Tahoma"/>
        <family val="2"/>
      </rPr>
      <t>+1.46</t>
    </r>
  </si>
  <si>
    <r>
      <t>14.86</t>
    </r>
    <r>
      <rPr>
        <sz val="11"/>
        <color rgb="FFC3362B"/>
        <rFont val="Tahoma"/>
        <family val="2"/>
      </rPr>
      <t>+1.86</t>
    </r>
  </si>
  <si>
    <r>
      <t>8.32</t>
    </r>
    <r>
      <rPr>
        <sz val="11"/>
        <color rgb="FFC3362B"/>
        <rFont val="Tahoma"/>
        <family val="2"/>
      </rPr>
      <t>+3.32</t>
    </r>
  </si>
  <si>
    <r>
      <t>6.18</t>
    </r>
    <r>
      <rPr>
        <sz val="11"/>
        <color rgb="FF3D8C40"/>
        <rFont val="Tahoma"/>
        <family val="2"/>
      </rPr>
      <t>+0.18</t>
    </r>
  </si>
  <si>
    <r>
      <t>11.80</t>
    </r>
    <r>
      <rPr>
        <sz val="11"/>
        <color rgb="FFC3362B"/>
        <rFont val="Tahoma"/>
        <family val="2"/>
      </rPr>
      <t>+3.80</t>
    </r>
  </si>
  <si>
    <r>
      <t>10.30</t>
    </r>
    <r>
      <rPr>
        <sz val="11"/>
        <color rgb="FFC3362B"/>
        <rFont val="Tahoma"/>
        <family val="2"/>
      </rPr>
      <t>+2.30</t>
    </r>
  </si>
  <si>
    <r>
      <t>9.04</t>
    </r>
    <r>
      <rPr>
        <sz val="11"/>
        <color rgb="FFC3362B"/>
        <rFont val="Tahoma"/>
        <family val="2"/>
      </rPr>
      <t>-3.96</t>
    </r>
  </si>
  <si>
    <r>
      <t>10.54</t>
    </r>
    <r>
      <rPr>
        <sz val="11"/>
        <color rgb="FFC3362B"/>
        <rFont val="Tahoma"/>
        <family val="2"/>
      </rPr>
      <t>+5.54</t>
    </r>
  </si>
  <si>
    <r>
      <t>7.37</t>
    </r>
    <r>
      <rPr>
        <sz val="11"/>
        <color rgb="FFC3362B"/>
        <rFont val="Tahoma"/>
        <family val="2"/>
      </rPr>
      <t>+3.37</t>
    </r>
  </si>
  <si>
    <r>
      <t>13.95</t>
    </r>
    <r>
      <rPr>
        <sz val="11"/>
        <color rgb="FF3D8C40"/>
        <rFont val="Tahoma"/>
        <family val="2"/>
      </rPr>
      <t>+2.95</t>
    </r>
  </si>
  <si>
    <r>
      <t>6.64</t>
    </r>
    <r>
      <rPr>
        <sz val="11"/>
        <color rgb="FFC3362B"/>
        <rFont val="Tahoma"/>
        <family val="2"/>
      </rPr>
      <t>+3.64</t>
    </r>
  </si>
  <si>
    <r>
      <t>15.16</t>
    </r>
    <r>
      <rPr>
        <sz val="11"/>
        <color rgb="FF3D8C40"/>
        <rFont val="Tahoma"/>
        <family val="2"/>
      </rPr>
      <t>-1.84</t>
    </r>
  </si>
  <si>
    <r>
      <t>7.83</t>
    </r>
    <r>
      <rPr>
        <sz val="11"/>
        <color rgb="FF3D8C40"/>
        <rFont val="Tahoma"/>
        <family val="2"/>
      </rPr>
      <t>+0.83</t>
    </r>
  </si>
  <si>
    <r>
      <t>14.41</t>
    </r>
    <r>
      <rPr>
        <sz val="11"/>
        <color rgb="FF3D8C40"/>
        <rFont val="Tahoma"/>
        <family val="2"/>
      </rPr>
      <t>-3.59</t>
    </r>
  </si>
  <si>
    <r>
      <t>8.03</t>
    </r>
    <r>
      <rPr>
        <sz val="11"/>
        <color rgb="FFC3362B"/>
        <rFont val="Tahoma"/>
        <family val="2"/>
      </rPr>
      <t>+0.03</t>
    </r>
  </si>
  <si>
    <r>
      <t>8.69</t>
    </r>
    <r>
      <rPr>
        <sz val="11"/>
        <color rgb="FF3D8C40"/>
        <rFont val="Tahoma"/>
        <family val="2"/>
      </rPr>
      <t>+1.69</t>
    </r>
  </si>
  <si>
    <r>
      <t>9.01</t>
    </r>
    <r>
      <rPr>
        <sz val="11"/>
        <color rgb="FF3D8C40"/>
        <rFont val="Tahoma"/>
        <family val="2"/>
      </rPr>
      <t>-1.99</t>
    </r>
  </si>
  <si>
    <r>
      <t>10.50</t>
    </r>
    <r>
      <rPr>
        <sz val="11"/>
        <color rgb="FF3D8C40"/>
        <rFont val="Tahoma"/>
        <family val="2"/>
      </rPr>
      <t>-1.50</t>
    </r>
  </si>
  <si>
    <r>
      <t>6.30</t>
    </r>
    <r>
      <rPr>
        <sz val="11"/>
        <color rgb="FFC3362B"/>
        <rFont val="Tahoma"/>
        <family val="2"/>
      </rPr>
      <t>-3.70</t>
    </r>
  </si>
  <si>
    <r>
      <t>10.45</t>
    </r>
    <r>
      <rPr>
        <sz val="11"/>
        <color rgb="FFC3362B"/>
        <rFont val="Tahoma"/>
        <family val="2"/>
      </rPr>
      <t>+2.45</t>
    </r>
  </si>
  <si>
    <r>
      <t>6.56</t>
    </r>
    <r>
      <rPr>
        <sz val="11"/>
        <color rgb="FF3D8C40"/>
        <rFont val="Tahoma"/>
        <family val="2"/>
      </rPr>
      <t>-1.44</t>
    </r>
  </si>
  <si>
    <r>
      <t>10.48</t>
    </r>
    <r>
      <rPr>
        <sz val="11"/>
        <color rgb="FF3D8C40"/>
        <rFont val="Tahoma"/>
        <family val="2"/>
      </rPr>
      <t>+1.48</t>
    </r>
  </si>
  <si>
    <r>
      <t>7.69</t>
    </r>
    <r>
      <rPr>
        <sz val="11"/>
        <color rgb="FF3D8C40"/>
        <rFont val="Tahoma"/>
        <family val="2"/>
      </rPr>
      <t>-0.31</t>
    </r>
  </si>
  <si>
    <r>
      <t>4.90</t>
    </r>
    <r>
      <rPr>
        <sz val="11"/>
        <color rgb="FF3D8C40"/>
        <rFont val="Tahoma"/>
        <family val="2"/>
      </rPr>
      <t>-0.10</t>
    </r>
  </si>
  <si>
    <r>
      <t>6.88</t>
    </r>
    <r>
      <rPr>
        <sz val="11"/>
        <color rgb="FF3D8C40"/>
        <rFont val="Tahoma"/>
        <family val="2"/>
      </rPr>
      <t>+0.88</t>
    </r>
  </si>
  <si>
    <r>
      <t>6.99</t>
    </r>
    <r>
      <rPr>
        <sz val="11"/>
        <color rgb="FF3D8C40"/>
        <rFont val="Tahoma"/>
        <family val="2"/>
      </rPr>
      <t>-1.01</t>
    </r>
  </si>
  <si>
    <r>
      <t>7.29</t>
    </r>
    <r>
      <rPr>
        <sz val="11"/>
        <color rgb="FF3D8C40"/>
        <rFont val="Tahoma"/>
        <family val="2"/>
      </rPr>
      <t>-1.71</t>
    </r>
  </si>
  <si>
    <r>
      <t>12.70</t>
    </r>
    <r>
      <rPr>
        <sz val="11"/>
        <color rgb="FF3D8C40"/>
        <rFont val="Tahoma"/>
        <family val="2"/>
      </rPr>
      <t>+1.70</t>
    </r>
  </si>
  <si>
    <r>
      <t>5.49</t>
    </r>
    <r>
      <rPr>
        <sz val="11"/>
        <color rgb="FF3D8C40"/>
        <rFont val="Tahoma"/>
        <family val="2"/>
      </rPr>
      <t>-2.51</t>
    </r>
  </si>
  <si>
    <r>
      <t>7.47</t>
    </r>
    <r>
      <rPr>
        <sz val="11"/>
        <color rgb="FF3D8C40"/>
        <rFont val="Tahoma"/>
        <family val="2"/>
      </rPr>
      <t>-0.53</t>
    </r>
  </si>
  <si>
    <r>
      <t>9.53</t>
    </r>
    <r>
      <rPr>
        <sz val="11"/>
        <color rgb="FF3D8C40"/>
        <rFont val="Tahoma"/>
        <family val="2"/>
      </rPr>
      <t>+0.53</t>
    </r>
  </si>
  <si>
    <r>
      <t>8.16</t>
    </r>
    <r>
      <rPr>
        <sz val="11"/>
        <color rgb="FFC3362B"/>
        <rFont val="Tahoma"/>
        <family val="2"/>
      </rPr>
      <t>+1.16</t>
    </r>
  </si>
  <si>
    <r>
      <t>9.45</t>
    </r>
    <r>
      <rPr>
        <sz val="11"/>
        <color rgb="FFC3362B"/>
        <rFont val="Tahoma"/>
        <family val="2"/>
      </rPr>
      <t>+2.45</t>
    </r>
  </si>
  <si>
    <r>
      <t>8.13</t>
    </r>
    <r>
      <rPr>
        <sz val="11"/>
        <color rgb="FF3D8C40"/>
        <rFont val="Tahoma"/>
        <family val="2"/>
      </rPr>
      <t>+0.13</t>
    </r>
  </si>
  <si>
    <r>
      <t>9.08</t>
    </r>
    <r>
      <rPr>
        <sz val="11"/>
        <color rgb="FFC3362B"/>
        <rFont val="Tahoma"/>
        <family val="2"/>
      </rPr>
      <t>+3.08</t>
    </r>
  </si>
  <si>
    <r>
      <t>3.27</t>
    </r>
    <r>
      <rPr>
        <sz val="11"/>
        <color rgb="FF3D8C40"/>
        <rFont val="Tahoma"/>
        <family val="2"/>
      </rPr>
      <t>-2.73</t>
    </r>
  </si>
  <si>
    <r>
      <t>21.45</t>
    </r>
    <r>
      <rPr>
        <sz val="11"/>
        <color rgb="FF3D8C40"/>
        <rFont val="Tahoma"/>
        <family val="2"/>
      </rPr>
      <t>+3.45</t>
    </r>
  </si>
  <si>
    <r>
      <t>2.26</t>
    </r>
    <r>
      <rPr>
        <sz val="11"/>
        <color rgb="FFC3362B"/>
        <rFont val="Tahoma"/>
        <family val="2"/>
      </rPr>
      <t>+0.26</t>
    </r>
  </si>
  <si>
    <r>
      <t>5.09</t>
    </r>
    <r>
      <rPr>
        <sz val="11"/>
        <color rgb="FFC3362B"/>
        <rFont val="Tahoma"/>
        <family val="2"/>
      </rPr>
      <t>+2.09</t>
    </r>
  </si>
  <si>
    <r>
      <t>14.93</t>
    </r>
    <r>
      <rPr>
        <sz val="11"/>
        <color rgb="FF3D8C40"/>
        <rFont val="Tahoma"/>
        <family val="2"/>
      </rPr>
      <t>+0.93</t>
    </r>
  </si>
  <si>
    <r>
      <t>4.47</t>
    </r>
    <r>
      <rPr>
        <sz val="11"/>
        <color rgb="FFC3362B"/>
        <rFont val="Tahoma"/>
        <family val="2"/>
      </rPr>
      <t>+3.47</t>
    </r>
  </si>
  <si>
    <t>For Gameweek 16</t>
  </si>
  <si>
    <t>Jan 3 (Home)</t>
  </si>
  <si>
    <r>
      <t>24.65</t>
    </r>
    <r>
      <rPr>
        <sz val="8"/>
        <color rgb="FFC3362B"/>
        <rFont val="Tahoma"/>
        <family val="2"/>
      </rPr>
      <t>+6.65</t>
    </r>
  </si>
  <si>
    <r>
      <t>4.98</t>
    </r>
    <r>
      <rPr>
        <sz val="8"/>
        <color rgb="FF3D8C40"/>
        <rFont val="Tahoma"/>
        <family val="2"/>
      </rPr>
      <t>+3.98</t>
    </r>
  </si>
  <si>
    <r>
      <t>20.76</t>
    </r>
    <r>
      <rPr>
        <sz val="8"/>
        <color rgb="FFC3362B"/>
        <rFont val="Tahoma"/>
        <family val="2"/>
      </rPr>
      <t>+0.76</t>
    </r>
  </si>
  <si>
    <r>
      <t>16.02</t>
    </r>
    <r>
      <rPr>
        <sz val="8"/>
        <color rgb="FFC3362B"/>
        <rFont val="Tahoma"/>
        <family val="2"/>
      </rPr>
      <t>+0.02</t>
    </r>
  </si>
  <si>
    <r>
      <t>7.05</t>
    </r>
    <r>
      <rPr>
        <sz val="8"/>
        <color rgb="FF3D8C40"/>
        <rFont val="Tahoma"/>
        <family val="2"/>
      </rPr>
      <t>+0.05</t>
    </r>
  </si>
  <si>
    <r>
      <t>15.41</t>
    </r>
    <r>
      <rPr>
        <sz val="8"/>
        <color rgb="FF3D8C40"/>
        <rFont val="Tahoma"/>
        <family val="2"/>
      </rPr>
      <t>-1.59</t>
    </r>
  </si>
  <si>
    <r>
      <t>8.55</t>
    </r>
    <r>
      <rPr>
        <sz val="8"/>
        <color rgb="FF3D8C40"/>
        <rFont val="Tahoma"/>
        <family val="2"/>
      </rPr>
      <t>+3.55</t>
    </r>
  </si>
  <si>
    <r>
      <t>13.34</t>
    </r>
    <r>
      <rPr>
        <sz val="8"/>
        <color rgb="FF3D8C40"/>
        <rFont val="Tahoma"/>
        <family val="2"/>
      </rPr>
      <t>-3.66</t>
    </r>
  </si>
  <si>
    <r>
      <t>14.39</t>
    </r>
    <r>
      <rPr>
        <sz val="8"/>
        <color rgb="FFC3362B"/>
        <rFont val="Tahoma"/>
        <family val="2"/>
      </rPr>
      <t>+2.39</t>
    </r>
  </si>
  <si>
    <r>
      <t>4.48</t>
    </r>
    <r>
      <rPr>
        <sz val="8"/>
        <color rgb="FF3D8C40"/>
        <rFont val="Tahoma"/>
        <family val="2"/>
      </rPr>
      <t>+0.48</t>
    </r>
  </si>
  <si>
    <r>
      <t>17.95</t>
    </r>
    <r>
      <rPr>
        <sz val="8"/>
        <color rgb="FFC3362B"/>
        <rFont val="Tahoma"/>
        <family val="2"/>
      </rPr>
      <t>+1.95</t>
    </r>
  </si>
  <si>
    <r>
      <t>8.92</t>
    </r>
    <r>
      <rPr>
        <sz val="8"/>
        <color rgb="FF3D8C40"/>
        <rFont val="Tahoma"/>
        <family val="2"/>
      </rPr>
      <t>-4.08</t>
    </r>
  </si>
  <si>
    <r>
      <t>10.83</t>
    </r>
    <r>
      <rPr>
        <sz val="8"/>
        <color rgb="FF3D8C40"/>
        <rFont val="Tahoma"/>
        <family val="2"/>
      </rPr>
      <t>+2.83</t>
    </r>
  </si>
  <si>
    <r>
      <t>8.64</t>
    </r>
    <r>
      <rPr>
        <sz val="8"/>
        <color rgb="FF3D8C40"/>
        <rFont val="Tahoma"/>
        <family val="2"/>
      </rPr>
      <t>-6.36</t>
    </r>
  </si>
  <si>
    <r>
      <t>14.71</t>
    </r>
    <r>
      <rPr>
        <sz val="8"/>
        <color rgb="FFC3362B"/>
        <rFont val="Tahoma"/>
        <family val="2"/>
      </rPr>
      <t>+3.71</t>
    </r>
  </si>
  <si>
    <r>
      <t>9.12</t>
    </r>
    <r>
      <rPr>
        <sz val="8"/>
        <color rgb="FF3D8C40"/>
        <rFont val="Tahoma"/>
        <family val="2"/>
      </rPr>
      <t>+1.12</t>
    </r>
  </si>
  <si>
    <r>
      <t>14.31</t>
    </r>
    <r>
      <rPr>
        <sz val="8"/>
        <color rgb="FF3D8C40"/>
        <rFont val="Tahoma"/>
        <family val="2"/>
      </rPr>
      <t>-0.69</t>
    </r>
  </si>
  <si>
    <r>
      <t>10.63</t>
    </r>
    <r>
      <rPr>
        <sz val="8"/>
        <color rgb="FF3D8C40"/>
        <rFont val="Tahoma"/>
        <family val="2"/>
      </rPr>
      <t>-1.37</t>
    </r>
  </si>
  <si>
    <r>
      <t>7.89</t>
    </r>
    <r>
      <rPr>
        <sz val="8"/>
        <color rgb="FF3D8C40"/>
        <rFont val="Tahoma"/>
        <family val="2"/>
      </rPr>
      <t>+0.89</t>
    </r>
  </si>
  <si>
    <r>
      <t>10.65</t>
    </r>
    <r>
      <rPr>
        <sz val="8"/>
        <color rgb="FF3D8C40"/>
        <rFont val="Tahoma"/>
        <family val="2"/>
      </rPr>
      <t>-3.35</t>
    </r>
  </si>
  <si>
    <r>
      <t>13.73</t>
    </r>
    <r>
      <rPr>
        <sz val="8"/>
        <color rgb="FFC3362B"/>
        <rFont val="Tahoma"/>
        <family val="2"/>
      </rPr>
      <t>+4.73</t>
    </r>
  </si>
  <si>
    <r>
      <t>9.34</t>
    </r>
    <r>
      <rPr>
        <sz val="8"/>
        <color rgb="FF3D8C40"/>
        <rFont val="Tahoma"/>
        <family val="2"/>
      </rPr>
      <t>+0.34</t>
    </r>
  </si>
  <si>
    <r>
      <t>13.92</t>
    </r>
    <r>
      <rPr>
        <sz val="8"/>
        <color rgb="FF3D8C40"/>
        <rFont val="Tahoma"/>
        <family val="2"/>
      </rPr>
      <t>-1.08</t>
    </r>
  </si>
  <si>
    <r>
      <t>8.46</t>
    </r>
    <r>
      <rPr>
        <sz val="8"/>
        <color rgb="FF3D8C40"/>
        <rFont val="Tahoma"/>
        <family val="2"/>
      </rPr>
      <t>+1.46</t>
    </r>
  </si>
  <si>
    <r>
      <t>14.86</t>
    </r>
    <r>
      <rPr>
        <sz val="8"/>
        <color rgb="FFC3362B"/>
        <rFont val="Tahoma"/>
        <family val="2"/>
      </rPr>
      <t>+1.86</t>
    </r>
  </si>
  <si>
    <r>
      <t>11.50</t>
    </r>
    <r>
      <rPr>
        <sz val="8"/>
        <color rgb="FFC3362B"/>
        <rFont val="Tahoma"/>
        <family val="2"/>
      </rPr>
      <t>+0.50</t>
    </r>
  </si>
  <si>
    <r>
      <t>4.10</t>
    </r>
    <r>
      <rPr>
        <sz val="8"/>
        <color rgb="FFC3362B"/>
        <rFont val="Tahoma"/>
        <family val="2"/>
      </rPr>
      <t>-0.90</t>
    </r>
  </si>
  <si>
    <r>
      <t>12.54</t>
    </r>
    <r>
      <rPr>
        <sz val="8"/>
        <color rgb="FF3D8C40"/>
        <rFont val="Tahoma"/>
        <family val="2"/>
      </rPr>
      <t>-0.46</t>
    </r>
  </si>
  <si>
    <r>
      <t>11.40</t>
    </r>
    <r>
      <rPr>
        <sz val="8"/>
        <color rgb="FFC3362B"/>
        <rFont val="Tahoma"/>
        <family val="2"/>
      </rPr>
      <t>+3.40</t>
    </r>
  </si>
  <si>
    <r>
      <t>8.56</t>
    </r>
    <r>
      <rPr>
        <sz val="8"/>
        <color rgb="FF3D8C40"/>
        <rFont val="Tahoma"/>
        <family val="2"/>
      </rPr>
      <t>+0.56</t>
    </r>
  </si>
  <si>
    <r>
      <t>12.64</t>
    </r>
    <r>
      <rPr>
        <sz val="8"/>
        <color rgb="FF3D8C40"/>
        <rFont val="Tahoma"/>
        <family val="2"/>
      </rPr>
      <t>-0.36</t>
    </r>
  </si>
  <si>
    <r>
      <t>11.97</t>
    </r>
    <r>
      <rPr>
        <sz val="8"/>
        <color rgb="FF3D8C40"/>
        <rFont val="Tahoma"/>
        <family val="2"/>
      </rPr>
      <t>-2.03</t>
    </r>
  </si>
  <si>
    <r>
      <t>8.24</t>
    </r>
    <r>
      <rPr>
        <sz val="8"/>
        <color rgb="FFC3362B"/>
        <rFont val="Tahoma"/>
        <family val="2"/>
      </rPr>
      <t>-4.76</t>
    </r>
  </si>
  <si>
    <r>
      <t>13.59</t>
    </r>
    <r>
      <rPr>
        <sz val="8"/>
        <color rgb="FFC3362B"/>
        <rFont val="Tahoma"/>
        <family val="2"/>
      </rPr>
      <t>+1.59</t>
    </r>
  </si>
  <si>
    <r>
      <t>10.40</t>
    </r>
    <r>
      <rPr>
        <sz val="8"/>
        <color rgb="FF3D8C40"/>
        <rFont val="Tahoma"/>
        <family val="2"/>
      </rPr>
      <t>-0.60</t>
    </r>
  </si>
  <si>
    <r>
      <t>8.16</t>
    </r>
    <r>
      <rPr>
        <sz val="8"/>
        <color rgb="FF3D8C40"/>
        <rFont val="Tahoma"/>
        <family val="2"/>
      </rPr>
      <t>+0.16</t>
    </r>
  </si>
  <si>
    <r>
      <t>11.03</t>
    </r>
    <r>
      <rPr>
        <sz val="8"/>
        <color rgb="FFC3362B"/>
        <rFont val="Tahoma"/>
        <family val="2"/>
      </rPr>
      <t>+0.03</t>
    </r>
  </si>
  <si>
    <r>
      <t>7.86</t>
    </r>
    <r>
      <rPr>
        <sz val="8"/>
        <color rgb="FF3D8C40"/>
        <rFont val="Tahoma"/>
        <family val="2"/>
      </rPr>
      <t>-3.14</t>
    </r>
  </si>
  <si>
    <r>
      <t>8.33</t>
    </r>
    <r>
      <rPr>
        <sz val="8"/>
        <color rgb="FFC3362B"/>
        <rFont val="Tahoma"/>
        <family val="2"/>
      </rPr>
      <t>-3.67</t>
    </r>
  </si>
  <si>
    <r>
      <t>10.99</t>
    </r>
    <r>
      <rPr>
        <sz val="8"/>
        <color rgb="FFC3362B"/>
        <rFont val="Tahoma"/>
        <family val="2"/>
      </rPr>
      <t>+1.99</t>
    </r>
  </si>
  <si>
    <r>
      <t>7.85</t>
    </r>
    <r>
      <rPr>
        <sz val="8"/>
        <color rgb="FF3D8C40"/>
        <rFont val="Tahoma"/>
        <family val="2"/>
      </rPr>
      <t>-0.15</t>
    </r>
  </si>
  <si>
    <r>
      <t>9.45</t>
    </r>
    <r>
      <rPr>
        <sz val="8"/>
        <color rgb="FFC3362B"/>
        <rFont val="Tahoma"/>
        <family val="2"/>
      </rPr>
      <t>-0.55</t>
    </r>
  </si>
  <si>
    <r>
      <t>9.38</t>
    </r>
    <r>
      <rPr>
        <sz val="8"/>
        <color rgb="FFC3362B"/>
        <rFont val="Tahoma"/>
        <family val="2"/>
      </rPr>
      <t>+0.38</t>
    </r>
  </si>
  <si>
    <r>
      <t>8.32</t>
    </r>
    <r>
      <rPr>
        <sz val="8"/>
        <color rgb="FFC3362B"/>
        <rFont val="Tahoma"/>
        <family val="2"/>
      </rPr>
      <t>+3.32</t>
    </r>
  </si>
  <si>
    <r>
      <t>6.18</t>
    </r>
    <r>
      <rPr>
        <sz val="8"/>
        <color rgb="FF3D8C40"/>
        <rFont val="Tahoma"/>
        <family val="2"/>
      </rPr>
      <t>+0.18</t>
    </r>
  </si>
  <si>
    <r>
      <t>11.80</t>
    </r>
    <r>
      <rPr>
        <sz val="8"/>
        <color rgb="FFC3362B"/>
        <rFont val="Tahoma"/>
        <family val="2"/>
      </rPr>
      <t>+3.80</t>
    </r>
  </si>
  <si>
    <r>
      <t>7.09</t>
    </r>
    <r>
      <rPr>
        <sz val="8"/>
        <color rgb="FFC3362B"/>
        <rFont val="Tahoma"/>
        <family val="2"/>
      </rPr>
      <t>+1.09</t>
    </r>
  </si>
  <si>
    <r>
      <t>16.65</t>
    </r>
    <r>
      <rPr>
        <sz val="8"/>
        <color rgb="FF3D8C40"/>
        <rFont val="Tahoma"/>
        <family val="2"/>
      </rPr>
      <t>+2.65</t>
    </r>
  </si>
  <si>
    <r>
      <t>5.60</t>
    </r>
    <r>
      <rPr>
        <sz val="8"/>
        <color rgb="FF3D8C40"/>
        <rFont val="Tahoma"/>
        <family val="2"/>
      </rPr>
      <t>-1.40</t>
    </r>
  </si>
  <si>
    <r>
      <t>10.30</t>
    </r>
    <r>
      <rPr>
        <sz val="8"/>
        <color rgb="FFC3362B"/>
        <rFont val="Tahoma"/>
        <family val="2"/>
      </rPr>
      <t>+2.30</t>
    </r>
  </si>
  <si>
    <r>
      <t>9.04</t>
    </r>
    <r>
      <rPr>
        <sz val="8"/>
        <color rgb="FFC3362B"/>
        <rFont val="Tahoma"/>
        <family val="2"/>
      </rPr>
      <t>-3.96</t>
    </r>
  </si>
  <si>
    <r>
      <t>10.54</t>
    </r>
    <r>
      <rPr>
        <sz val="8"/>
        <color rgb="FFC3362B"/>
        <rFont val="Tahoma"/>
        <family val="2"/>
      </rPr>
      <t>+5.54</t>
    </r>
  </si>
  <si>
    <r>
      <t>7.37</t>
    </r>
    <r>
      <rPr>
        <sz val="8"/>
        <color rgb="FFC3362B"/>
        <rFont val="Tahoma"/>
        <family val="2"/>
      </rPr>
      <t>+3.37</t>
    </r>
  </si>
  <si>
    <r>
      <t>13.95</t>
    </r>
    <r>
      <rPr>
        <sz val="8"/>
        <color rgb="FF3D8C40"/>
        <rFont val="Tahoma"/>
        <family val="2"/>
      </rPr>
      <t>+2.95</t>
    </r>
  </si>
  <si>
    <r>
      <t>6.64</t>
    </r>
    <r>
      <rPr>
        <sz val="8"/>
        <color rgb="FFC3362B"/>
        <rFont val="Tahoma"/>
        <family val="2"/>
      </rPr>
      <t>+3.64</t>
    </r>
  </si>
  <si>
    <r>
      <t>17.69</t>
    </r>
    <r>
      <rPr>
        <sz val="8"/>
        <color rgb="FF3D8C40"/>
        <rFont val="Tahoma"/>
        <family val="2"/>
      </rPr>
      <t>-1.31</t>
    </r>
  </si>
  <si>
    <r>
      <t>8.36</t>
    </r>
    <r>
      <rPr>
        <sz val="8"/>
        <color rgb="FF3D8C40"/>
        <rFont val="Tahoma"/>
        <family val="2"/>
      </rPr>
      <t>+1.36</t>
    </r>
  </si>
  <si>
    <r>
      <t>17.11</t>
    </r>
    <r>
      <rPr>
        <sz val="8"/>
        <color rgb="FF3D8C40"/>
        <rFont val="Tahoma"/>
        <family val="2"/>
      </rPr>
      <t>-3.89</t>
    </r>
  </si>
  <si>
    <r>
      <t>15.04</t>
    </r>
    <r>
      <rPr>
        <sz val="8"/>
        <color rgb="FF3D8C40"/>
        <rFont val="Tahoma"/>
        <family val="2"/>
      </rPr>
      <t>-0.96</t>
    </r>
  </si>
  <si>
    <r>
      <t>5.69</t>
    </r>
    <r>
      <rPr>
        <sz val="8"/>
        <color rgb="FF3D8C40"/>
        <rFont val="Tahoma"/>
        <family val="2"/>
      </rPr>
      <t>+0.69</t>
    </r>
  </si>
  <si>
    <r>
      <t>14.63</t>
    </r>
    <r>
      <rPr>
        <sz val="8"/>
        <color rgb="FF3D8C40"/>
        <rFont val="Tahoma"/>
        <family val="2"/>
      </rPr>
      <t>-3.37</t>
    </r>
  </si>
  <si>
    <r>
      <t>12.18</t>
    </r>
    <r>
      <rPr>
        <sz val="8"/>
        <color rgb="FFC3362B"/>
        <rFont val="Tahoma"/>
        <family val="2"/>
      </rPr>
      <t>+0.18</t>
    </r>
  </si>
  <si>
    <r>
      <t>9.63</t>
    </r>
    <r>
      <rPr>
        <sz val="8"/>
        <color rgb="FF3D8C40"/>
        <rFont val="Tahoma"/>
        <family val="2"/>
      </rPr>
      <t>+3.63</t>
    </r>
  </si>
  <si>
    <r>
      <t>12.54</t>
    </r>
    <r>
      <rPr>
        <sz val="8"/>
        <color rgb="FF3D8C40"/>
        <rFont val="Tahoma"/>
        <family val="2"/>
      </rPr>
      <t>-3.46</t>
    </r>
  </si>
  <si>
    <r>
      <t>12.21</t>
    </r>
    <r>
      <rPr>
        <sz val="8"/>
        <color rgb="FFC3362B"/>
        <rFont val="Tahoma"/>
        <family val="2"/>
      </rPr>
      <t>+0.21</t>
    </r>
  </si>
  <si>
    <r>
      <t>5.50</t>
    </r>
    <r>
      <rPr>
        <sz val="8"/>
        <color rgb="FFC3362B"/>
        <rFont val="Tahoma"/>
        <family val="2"/>
      </rPr>
      <t>-2.50</t>
    </r>
  </si>
  <si>
    <r>
      <t>10.08</t>
    </r>
    <r>
      <rPr>
        <sz val="8"/>
        <color rgb="FFC3362B"/>
        <rFont val="Tahoma"/>
        <family val="2"/>
      </rPr>
      <t>+4.08</t>
    </r>
  </si>
  <si>
    <r>
      <t>14.28</t>
    </r>
    <r>
      <rPr>
        <sz val="8"/>
        <color rgb="FF3D8C40"/>
        <rFont val="Tahoma"/>
        <family val="2"/>
      </rPr>
      <t>+8.28</t>
    </r>
  </si>
  <si>
    <r>
      <t>10.79</t>
    </r>
    <r>
      <rPr>
        <sz val="8"/>
        <color rgb="FF3D8C40"/>
        <rFont val="Tahoma"/>
        <family val="2"/>
      </rPr>
      <t>-0.21</t>
    </r>
  </si>
  <si>
    <r>
      <t>8.39</t>
    </r>
    <r>
      <rPr>
        <sz val="8"/>
        <color rgb="FFC3362B"/>
        <rFont val="Tahoma"/>
        <family val="2"/>
      </rPr>
      <t>+0.39</t>
    </r>
  </si>
  <si>
    <r>
      <t>10.02</t>
    </r>
    <r>
      <rPr>
        <sz val="8"/>
        <color rgb="FF3D8C40"/>
        <rFont val="Tahoma"/>
        <family val="2"/>
      </rPr>
      <t>+1.02</t>
    </r>
  </si>
  <si>
    <r>
      <t>9.52</t>
    </r>
    <r>
      <rPr>
        <sz val="8"/>
        <color rgb="FF3D8C40"/>
        <rFont val="Tahoma"/>
        <family val="2"/>
      </rPr>
      <t>-1.48</t>
    </r>
  </si>
  <si>
    <r>
      <t>10.86</t>
    </r>
    <r>
      <rPr>
        <sz val="8"/>
        <color rgb="FF3D8C40"/>
        <rFont val="Tahoma"/>
        <family val="2"/>
      </rPr>
      <t>-1.14</t>
    </r>
  </si>
  <si>
    <r>
      <t>6.84</t>
    </r>
    <r>
      <rPr>
        <sz val="8"/>
        <color rgb="FFC3362B"/>
        <rFont val="Tahoma"/>
        <family val="2"/>
      </rPr>
      <t>-3.16</t>
    </r>
  </si>
  <si>
    <r>
      <t>11.50</t>
    </r>
    <r>
      <rPr>
        <sz val="8"/>
        <color rgb="FFC3362B"/>
        <rFont val="Tahoma"/>
        <family val="2"/>
      </rPr>
      <t>+2.50</t>
    </r>
  </si>
  <si>
    <r>
      <t>7.88</t>
    </r>
    <r>
      <rPr>
        <sz val="8"/>
        <color rgb="FF3D8C40"/>
        <rFont val="Tahoma"/>
        <family val="2"/>
      </rPr>
      <t>-2.12</t>
    </r>
  </si>
  <si>
    <r>
      <t>12.74</t>
    </r>
    <r>
      <rPr>
        <sz val="8"/>
        <color rgb="FF3D8C40"/>
        <rFont val="Tahoma"/>
        <family val="2"/>
      </rPr>
      <t>+1.74</t>
    </r>
  </si>
  <si>
    <r>
      <t>8.35</t>
    </r>
    <r>
      <rPr>
        <sz val="8"/>
        <color rgb="FF3D8C40"/>
        <rFont val="Tahoma"/>
        <family val="2"/>
      </rPr>
      <t>-0.65</t>
    </r>
  </si>
  <si>
    <r>
      <t>7.89</t>
    </r>
    <r>
      <rPr>
        <sz val="8"/>
        <color rgb="FF3D8C40"/>
        <rFont val="Tahoma"/>
        <family val="2"/>
      </rPr>
      <t>-2.11</t>
    </r>
  </si>
  <si>
    <r>
      <t>14.37</t>
    </r>
    <r>
      <rPr>
        <sz val="8"/>
        <color rgb="FF3D8C40"/>
        <rFont val="Tahoma"/>
        <family val="2"/>
      </rPr>
      <t>+2.37</t>
    </r>
  </si>
  <si>
    <r>
      <t>6.04</t>
    </r>
    <r>
      <rPr>
        <sz val="8"/>
        <color rgb="FF3D8C40"/>
        <rFont val="Tahoma"/>
        <family val="2"/>
      </rPr>
      <t>-2.96</t>
    </r>
  </si>
  <si>
    <r>
      <t>8.32</t>
    </r>
    <r>
      <rPr>
        <sz val="8"/>
        <color rgb="FF3D8C40"/>
        <rFont val="Tahoma"/>
        <family val="2"/>
      </rPr>
      <t>-0.68</t>
    </r>
  </si>
  <si>
    <r>
      <t>12.28</t>
    </r>
    <r>
      <rPr>
        <sz val="8"/>
        <color rgb="FF3D8C40"/>
        <rFont val="Tahoma"/>
        <family val="2"/>
      </rPr>
      <t>+2.28</t>
    </r>
  </si>
  <si>
    <r>
      <t>8.42</t>
    </r>
    <r>
      <rPr>
        <sz val="8"/>
        <color rgb="FFC3362B"/>
        <rFont val="Tahoma"/>
        <family val="2"/>
      </rPr>
      <t>+0.42</t>
    </r>
  </si>
  <si>
    <r>
      <t>7.08</t>
    </r>
    <r>
      <rPr>
        <sz val="8"/>
        <color rgb="FFC3362B"/>
        <rFont val="Tahoma"/>
        <family val="2"/>
      </rPr>
      <t>+2.08</t>
    </r>
  </si>
  <si>
    <r>
      <t>10.50</t>
    </r>
    <r>
      <rPr>
        <sz val="8"/>
        <color rgb="FF3D8C40"/>
        <rFont val="Tahoma"/>
        <family val="2"/>
      </rPr>
      <t>+3.50</t>
    </r>
  </si>
  <si>
    <r>
      <t>8.12</t>
    </r>
    <r>
      <rPr>
        <sz val="8"/>
        <color rgb="FFC3362B"/>
        <rFont val="Tahoma"/>
        <family val="2"/>
      </rPr>
      <t>+0.12</t>
    </r>
  </si>
  <si>
    <r>
      <t>5.21</t>
    </r>
    <r>
      <rPr>
        <sz val="8"/>
        <color rgb="FFC3362B"/>
        <rFont val="Tahoma"/>
        <family val="2"/>
      </rPr>
      <t>+0.21</t>
    </r>
  </si>
  <si>
    <r>
      <t>8.42</t>
    </r>
    <r>
      <rPr>
        <sz val="8"/>
        <color rgb="FF3D8C40"/>
        <rFont val="Tahoma"/>
        <family val="2"/>
      </rPr>
      <t>+0.42</t>
    </r>
  </si>
  <si>
    <r>
      <t>7.30</t>
    </r>
    <r>
      <rPr>
        <sz val="8"/>
        <color rgb="FF3D8C40"/>
        <rFont val="Tahoma"/>
        <family val="2"/>
      </rPr>
      <t>-0.70</t>
    </r>
  </si>
  <si>
    <r>
      <t>4.14</t>
    </r>
    <r>
      <rPr>
        <sz val="8"/>
        <color rgb="FF3D8C40"/>
        <rFont val="Tahoma"/>
        <family val="2"/>
      </rPr>
      <t>-1.86</t>
    </r>
  </si>
  <si>
    <r>
      <t>9.10</t>
    </r>
    <r>
      <rPr>
        <sz val="8"/>
        <color rgb="FFC3362B"/>
        <rFont val="Tahoma"/>
        <family val="2"/>
      </rPr>
      <t>-0.90</t>
    </r>
  </si>
  <si>
    <r>
      <t>5.50</t>
    </r>
    <r>
      <rPr>
        <sz val="8"/>
        <color rgb="FF3D8C40"/>
        <rFont val="Tahoma"/>
        <family val="2"/>
      </rPr>
      <t>-2.50</t>
    </r>
  </si>
  <si>
    <r>
      <t>10.62</t>
    </r>
    <r>
      <rPr>
        <sz val="8"/>
        <color rgb="FFC3362B"/>
        <rFont val="Tahoma"/>
        <family val="2"/>
      </rPr>
      <t>+2.62</t>
    </r>
  </si>
  <si>
    <r>
      <t>10.50</t>
    </r>
    <r>
      <rPr>
        <sz val="8"/>
        <color rgb="FF3D8C40"/>
        <rFont val="Tahoma"/>
        <family val="2"/>
      </rPr>
      <t>+0.50</t>
    </r>
  </si>
  <si>
    <r>
      <t>9.63</t>
    </r>
    <r>
      <rPr>
        <sz val="8"/>
        <color rgb="FFC3362B"/>
        <rFont val="Tahoma"/>
        <family val="2"/>
      </rPr>
      <t>+3.63</t>
    </r>
  </si>
  <si>
    <r>
      <t>6.13</t>
    </r>
    <r>
      <rPr>
        <sz val="8"/>
        <color rgb="FFC3362B"/>
        <rFont val="Tahoma"/>
        <family val="2"/>
      </rPr>
      <t>+2.13</t>
    </r>
  </si>
  <si>
    <r>
      <t>14.92</t>
    </r>
    <r>
      <rPr>
        <sz val="8"/>
        <color rgb="FF3D8C40"/>
        <rFont val="Tahoma"/>
        <family val="2"/>
      </rPr>
      <t>+1.92</t>
    </r>
  </si>
  <si>
    <r>
      <t>4.52</t>
    </r>
    <r>
      <rPr>
        <sz val="8"/>
        <color rgb="FF3D8C40"/>
        <rFont val="Tahoma"/>
        <family val="2"/>
      </rPr>
      <t>-0.48</t>
    </r>
  </si>
  <si>
    <r>
      <t>4.47</t>
    </r>
    <r>
      <rPr>
        <sz val="8"/>
        <color rgb="FF3D8C40"/>
        <rFont val="Tahoma"/>
        <family val="2"/>
      </rPr>
      <t>-0.53</t>
    </r>
  </si>
  <si>
    <r>
      <t>16.53</t>
    </r>
    <r>
      <rPr>
        <sz val="8"/>
        <color rgb="FF3D8C40"/>
        <rFont val="Tahoma"/>
        <family val="2"/>
      </rPr>
      <t>+1.53</t>
    </r>
  </si>
  <si>
    <r>
      <t>2.16</t>
    </r>
    <r>
      <rPr>
        <sz val="8"/>
        <color rgb="FF3D8C40"/>
        <rFont val="Tahoma"/>
        <family val="2"/>
      </rPr>
      <t>-1.84</t>
    </r>
  </si>
  <si>
    <r>
      <t>6.78</t>
    </r>
    <r>
      <rPr>
        <sz val="8"/>
        <color rgb="FFC3362B"/>
        <rFont val="Tahoma"/>
        <family val="2"/>
      </rPr>
      <t>+2.78</t>
    </r>
  </si>
  <si>
    <r>
      <t>9.77</t>
    </r>
    <r>
      <rPr>
        <sz val="8"/>
        <color rgb="FFC3362B"/>
        <rFont val="Tahoma"/>
        <family val="2"/>
      </rPr>
      <t>-5.23</t>
    </r>
  </si>
  <si>
    <r>
      <t>7.67</t>
    </r>
    <r>
      <rPr>
        <sz val="8"/>
        <color rgb="FFC3362B"/>
        <rFont val="Tahoma"/>
        <family val="2"/>
      </rPr>
      <t>+3.67</t>
    </r>
  </si>
  <si>
    <r>
      <t>7.32</t>
    </r>
    <r>
      <rPr>
        <sz val="8"/>
        <color rgb="FFC3362B"/>
        <rFont val="Tahoma"/>
        <family val="2"/>
      </rPr>
      <t>+3.32</t>
    </r>
  </si>
  <si>
    <r>
      <t>16.51</t>
    </r>
    <r>
      <rPr>
        <sz val="8"/>
        <color rgb="FF3D8C40"/>
        <rFont val="Tahoma"/>
        <family val="2"/>
      </rPr>
      <t>+1.51</t>
    </r>
  </si>
  <si>
    <r>
      <t>6.28</t>
    </r>
    <r>
      <rPr>
        <sz val="8"/>
        <color rgb="FFC3362B"/>
        <rFont val="Tahoma"/>
        <family val="2"/>
      </rPr>
      <t>+4.28</t>
    </r>
  </si>
  <si>
    <r>
      <t>3.84</t>
    </r>
    <r>
      <rPr>
        <sz val="8"/>
        <color rgb="FF3D8C40"/>
        <rFont val="Tahoma"/>
        <family val="2"/>
      </rPr>
      <t>-2.16</t>
    </r>
  </si>
  <si>
    <r>
      <t>23.19</t>
    </r>
    <r>
      <rPr>
        <sz val="8"/>
        <color rgb="FF3D8C40"/>
        <rFont val="Tahoma"/>
        <family val="2"/>
      </rPr>
      <t>+3.19</t>
    </r>
  </si>
  <si>
    <r>
      <t>2.73</t>
    </r>
    <r>
      <rPr>
        <sz val="8"/>
        <color rgb="FFC3362B"/>
        <rFont val="Tahoma"/>
        <family val="2"/>
      </rPr>
      <t>+0.73</t>
    </r>
  </si>
  <si>
    <t>For Gameweek 17</t>
  </si>
  <si>
    <t>Jan 12 (Home)</t>
  </si>
  <si>
    <r>
      <t>15.56</t>
    </r>
    <r>
      <rPr>
        <sz val="8"/>
        <color rgb="FFC3362B"/>
        <rFont val="Tahoma"/>
        <family val="2"/>
      </rPr>
      <t>+3.56</t>
    </r>
  </si>
  <si>
    <r>
      <t>4.91</t>
    </r>
    <r>
      <rPr>
        <sz val="8"/>
        <color rgb="FF3D8C40"/>
        <rFont val="Tahoma"/>
        <family val="2"/>
      </rPr>
      <t>+0.91</t>
    </r>
  </si>
  <si>
    <r>
      <t>19.96</t>
    </r>
    <r>
      <rPr>
        <sz val="8"/>
        <color rgb="FFC3362B"/>
        <rFont val="Tahoma"/>
        <family val="2"/>
      </rPr>
      <t>+2.96</t>
    </r>
  </si>
  <si>
    <r>
      <t>13.91</t>
    </r>
    <r>
      <rPr>
        <sz val="8"/>
        <color rgb="FFC3362B"/>
        <rFont val="Tahoma"/>
        <family val="2"/>
      </rPr>
      <t>+0.91</t>
    </r>
  </si>
  <si>
    <r>
      <t>6.27</t>
    </r>
    <r>
      <rPr>
        <sz val="8"/>
        <color rgb="FF3D8C40"/>
        <rFont val="Tahoma"/>
        <family val="2"/>
      </rPr>
      <t>+0.27</t>
    </r>
  </si>
  <si>
    <r>
      <t>14.10</t>
    </r>
    <r>
      <rPr>
        <sz val="8"/>
        <color rgb="FF3D8C40"/>
        <rFont val="Tahoma"/>
        <family val="2"/>
      </rPr>
      <t>-1.90</t>
    </r>
  </si>
  <si>
    <r>
      <t>9.23</t>
    </r>
    <r>
      <rPr>
        <sz val="8"/>
        <color rgb="FF3D8C40"/>
        <rFont val="Tahoma"/>
        <family val="2"/>
      </rPr>
      <t>-3.77</t>
    </r>
  </si>
  <si>
    <r>
      <t>12.95</t>
    </r>
    <r>
      <rPr>
        <sz val="8"/>
        <color rgb="FF3D8C40"/>
        <rFont val="Tahoma"/>
        <family val="2"/>
      </rPr>
      <t>+2.95</t>
    </r>
  </si>
  <si>
    <r>
      <t>8.82</t>
    </r>
    <r>
      <rPr>
        <sz val="8"/>
        <color rgb="FF3D8C40"/>
        <rFont val="Tahoma"/>
        <family val="2"/>
      </rPr>
      <t>-6.18</t>
    </r>
  </si>
  <si>
    <r>
      <t>12.02</t>
    </r>
    <r>
      <rPr>
        <sz val="8"/>
        <color rgb="FF3D8C40"/>
        <rFont val="Tahoma"/>
        <family val="2"/>
      </rPr>
      <t>-0.98</t>
    </r>
  </si>
  <si>
    <r>
      <t>8.63</t>
    </r>
    <r>
      <rPr>
        <sz val="8"/>
        <color rgb="FFC3362B"/>
        <rFont val="Tahoma"/>
        <family val="2"/>
      </rPr>
      <t>-0.37</t>
    </r>
  </si>
  <si>
    <r>
      <t>12.59</t>
    </r>
    <r>
      <rPr>
        <sz val="8"/>
        <color rgb="FF3D8C40"/>
        <rFont val="Tahoma"/>
        <family val="2"/>
      </rPr>
      <t>-1.41</t>
    </r>
  </si>
  <si>
    <r>
      <t>14.41</t>
    </r>
    <r>
      <rPr>
        <sz val="8"/>
        <color rgb="FF3D8C40"/>
        <rFont val="Tahoma"/>
        <family val="2"/>
      </rPr>
      <t>-0.59</t>
    </r>
  </si>
  <si>
    <r>
      <t>8.90</t>
    </r>
    <r>
      <rPr>
        <sz val="8"/>
        <color rgb="FF3D8C40"/>
        <rFont val="Tahoma"/>
        <family val="2"/>
      </rPr>
      <t>+0.90</t>
    </r>
  </si>
  <si>
    <r>
      <t>16.17</t>
    </r>
    <r>
      <rPr>
        <sz val="8"/>
        <color rgb="FFC3362B"/>
        <rFont val="Tahoma"/>
        <family val="2"/>
      </rPr>
      <t>+3.17</t>
    </r>
  </si>
  <si>
    <r>
      <t>12.33</t>
    </r>
    <r>
      <rPr>
        <sz val="8"/>
        <color rgb="FFC3362B"/>
        <rFont val="Tahoma"/>
        <family val="2"/>
      </rPr>
      <t>+1.33</t>
    </r>
  </si>
  <si>
    <r>
      <t>9.40</t>
    </r>
    <r>
      <rPr>
        <sz val="8"/>
        <color rgb="FF3D8C40"/>
        <rFont val="Tahoma"/>
        <family val="2"/>
      </rPr>
      <t>+0.40</t>
    </r>
  </si>
  <si>
    <r>
      <t>12.92</t>
    </r>
    <r>
      <rPr>
        <sz val="8"/>
        <color rgb="FFC3362B"/>
        <rFont val="Tahoma"/>
        <family val="2"/>
      </rPr>
      <t>+1.92</t>
    </r>
  </si>
  <si>
    <r>
      <t>9.85</t>
    </r>
    <r>
      <rPr>
        <sz val="8"/>
        <color rgb="FFC3362B"/>
        <rFont val="Tahoma"/>
        <family val="2"/>
      </rPr>
      <t>+3.85</t>
    </r>
  </si>
  <si>
    <r>
      <t>6.61</t>
    </r>
    <r>
      <rPr>
        <sz val="8"/>
        <color rgb="FF3D8C40"/>
        <rFont val="Tahoma"/>
        <family val="2"/>
      </rPr>
      <t>+0.61</t>
    </r>
  </si>
  <si>
    <r>
      <t>14.08</t>
    </r>
    <r>
      <rPr>
        <sz val="8"/>
        <color rgb="FFC3362B"/>
        <rFont val="Tahoma"/>
        <family val="2"/>
      </rPr>
      <t>+3.08</t>
    </r>
  </si>
  <si>
    <r>
      <t>11.57</t>
    </r>
    <r>
      <rPr>
        <sz val="8"/>
        <color rgb="FFC3362B"/>
        <rFont val="Tahoma"/>
        <family val="2"/>
      </rPr>
      <t>+1.57</t>
    </r>
  </si>
  <si>
    <r>
      <t>10.70</t>
    </r>
    <r>
      <rPr>
        <sz val="8"/>
        <color rgb="FFC3362B"/>
        <rFont val="Tahoma"/>
        <family val="2"/>
      </rPr>
      <t>-4.30</t>
    </r>
  </si>
  <si>
    <r>
      <t>11.57</t>
    </r>
    <r>
      <rPr>
        <sz val="8"/>
        <color rgb="FFC3362B"/>
        <rFont val="Tahoma"/>
        <family val="2"/>
      </rPr>
      <t>+5.57</t>
    </r>
  </si>
  <si>
    <r>
      <t>15.12</t>
    </r>
    <r>
      <rPr>
        <sz val="8"/>
        <color rgb="FF3D8C40"/>
        <rFont val="Tahoma"/>
        <family val="2"/>
      </rPr>
      <t>+3.12</t>
    </r>
  </si>
  <si>
    <r>
      <t>8.04</t>
    </r>
    <r>
      <rPr>
        <sz val="8"/>
        <color rgb="FFC3362B"/>
        <rFont val="Tahoma"/>
        <family val="2"/>
      </rPr>
      <t>+2.04</t>
    </r>
  </si>
  <si>
    <r>
      <t>7.55</t>
    </r>
    <r>
      <rPr>
        <sz val="8"/>
        <color rgb="FFC3362B"/>
        <rFont val="Tahoma"/>
        <family val="2"/>
      </rPr>
      <t>+3.55</t>
    </r>
  </si>
  <si>
    <r>
      <t>14.89</t>
    </r>
    <r>
      <rPr>
        <sz val="8"/>
        <color rgb="FF3D8C40"/>
        <rFont val="Tahoma"/>
        <family val="2"/>
      </rPr>
      <t>+0.89</t>
    </r>
  </si>
  <si>
    <r>
      <t>6.78</t>
    </r>
    <r>
      <rPr>
        <sz val="8"/>
        <color rgb="FFC3362B"/>
        <rFont val="Tahoma"/>
        <family val="2"/>
      </rPr>
      <t>+4.78</t>
    </r>
  </si>
  <si>
    <r>
      <t>16.27</t>
    </r>
    <r>
      <rPr>
        <sz val="8"/>
        <color rgb="FF3D8C40"/>
        <rFont val="Tahoma"/>
        <family val="2"/>
      </rPr>
      <t>-0.73</t>
    </r>
  </si>
  <si>
    <r>
      <t>7.63</t>
    </r>
    <r>
      <rPr>
        <sz val="8"/>
        <color rgb="FF3D8C40"/>
        <rFont val="Tahoma"/>
        <family val="2"/>
      </rPr>
      <t>+2.63</t>
    </r>
  </si>
  <si>
    <r>
      <t>15.49</t>
    </r>
    <r>
      <rPr>
        <sz val="8"/>
        <color rgb="FF3D8C40"/>
        <rFont val="Tahoma"/>
        <family val="2"/>
      </rPr>
      <t>-5.51</t>
    </r>
  </si>
  <si>
    <r>
      <t>19.86</t>
    </r>
    <r>
      <rPr>
        <sz val="8"/>
        <color rgb="FF3D8C40"/>
        <rFont val="Tahoma"/>
        <family val="2"/>
      </rPr>
      <t>-0.14</t>
    </r>
  </si>
  <si>
    <r>
      <t>10.78</t>
    </r>
    <r>
      <rPr>
        <sz val="8"/>
        <color rgb="FF3D8C40"/>
        <rFont val="Tahoma"/>
        <family val="2"/>
      </rPr>
      <t>+1.78</t>
    </r>
  </si>
  <si>
    <r>
      <t>18.31</t>
    </r>
    <r>
      <rPr>
        <sz val="8"/>
        <color rgb="FF3D8C40"/>
        <rFont val="Tahoma"/>
        <family val="2"/>
      </rPr>
      <t>-2.69</t>
    </r>
  </si>
  <si>
    <r>
      <t>14.32</t>
    </r>
    <r>
      <rPr>
        <sz val="8"/>
        <color rgb="FFC3362B"/>
        <rFont val="Tahoma"/>
        <family val="2"/>
      </rPr>
      <t>+0.32</t>
    </r>
  </si>
  <si>
    <r>
      <t>5.81</t>
    </r>
    <r>
      <rPr>
        <sz val="8"/>
        <color rgb="FFC3362B"/>
        <rFont val="Tahoma"/>
        <family val="2"/>
      </rPr>
      <t>-2.19</t>
    </r>
  </si>
  <si>
    <r>
      <t>17.02</t>
    </r>
    <r>
      <rPr>
        <sz val="8"/>
        <color rgb="FF3D8C40"/>
        <rFont val="Tahoma"/>
        <family val="2"/>
      </rPr>
      <t>-0.98</t>
    </r>
  </si>
  <si>
    <r>
      <t>7.81</t>
    </r>
    <r>
      <rPr>
        <sz val="8"/>
        <color rgb="FFC3362B"/>
        <rFont val="Tahoma"/>
        <family val="2"/>
      </rPr>
      <t>+0.81</t>
    </r>
  </si>
  <si>
    <r>
      <t>11.89</t>
    </r>
    <r>
      <rPr>
        <sz val="8"/>
        <color rgb="FF3D8C40"/>
        <rFont val="Tahoma"/>
        <family val="2"/>
      </rPr>
      <t>+3.89</t>
    </r>
  </si>
  <si>
    <r>
      <t>8.90</t>
    </r>
    <r>
      <rPr>
        <sz val="8"/>
        <color rgb="FF3D8C40"/>
        <rFont val="Tahoma"/>
        <family val="2"/>
      </rPr>
      <t>-2.10</t>
    </r>
  </si>
  <si>
    <r>
      <t>5.64</t>
    </r>
    <r>
      <rPr>
        <sz val="8"/>
        <color rgb="FFC3362B"/>
        <rFont val="Tahoma"/>
        <family val="2"/>
      </rPr>
      <t>+0.64</t>
    </r>
  </si>
  <si>
    <r>
      <t>9.60</t>
    </r>
    <r>
      <rPr>
        <sz val="8"/>
        <color rgb="FF3D8C40"/>
        <rFont val="Tahoma"/>
        <family val="2"/>
      </rPr>
      <t>+1.60</t>
    </r>
  </si>
  <si>
    <r>
      <t>5.32</t>
    </r>
    <r>
      <rPr>
        <sz val="8"/>
        <color rgb="FF3D8C40"/>
        <rFont val="Tahoma"/>
        <family val="2"/>
      </rPr>
      <t>-1.68</t>
    </r>
  </si>
  <si>
    <r>
      <t>10.31</t>
    </r>
    <r>
      <rPr>
        <sz val="8"/>
        <color rgb="FFC3362B"/>
        <rFont val="Tahoma"/>
        <family val="2"/>
      </rPr>
      <t>-1.69</t>
    </r>
  </si>
  <si>
    <r>
      <t>6.80</t>
    </r>
    <r>
      <rPr>
        <sz val="8"/>
        <color rgb="FF3D8C40"/>
        <rFont val="Tahoma"/>
        <family val="2"/>
      </rPr>
      <t>-1.20</t>
    </r>
  </si>
  <si>
    <r>
      <t>6.56</t>
    </r>
    <r>
      <rPr>
        <sz val="8"/>
        <color rgb="FFC3362B"/>
        <rFont val="Tahoma"/>
        <family val="2"/>
      </rPr>
      <t>+1.56</t>
    </r>
  </si>
  <si>
    <r>
      <t>15.41</t>
    </r>
    <r>
      <rPr>
        <sz val="8"/>
        <color rgb="FF3D8C40"/>
        <rFont val="Tahoma"/>
        <family val="2"/>
      </rPr>
      <t>+2.41</t>
    </r>
  </si>
  <si>
    <r>
      <t>5.72</t>
    </r>
    <r>
      <rPr>
        <sz val="8"/>
        <color rgb="FF3D8C40"/>
        <rFont val="Tahoma"/>
        <family val="2"/>
      </rPr>
      <t>-2.28</t>
    </r>
  </si>
  <si>
    <r>
      <t>8.75</t>
    </r>
    <r>
      <rPr>
        <sz val="8"/>
        <color rgb="FFC3362B"/>
        <rFont val="Tahoma"/>
        <family val="2"/>
      </rPr>
      <t>+3.75</t>
    </r>
  </si>
  <si>
    <r>
      <t>10.91</t>
    </r>
    <r>
      <rPr>
        <sz val="8"/>
        <color rgb="FFC3362B"/>
        <rFont val="Tahoma"/>
        <family val="2"/>
      </rPr>
      <t>-4.09</t>
    </r>
  </si>
  <si>
    <r>
      <t>9.69</t>
    </r>
    <r>
      <rPr>
        <sz val="8"/>
        <color rgb="FFC3362B"/>
        <rFont val="Tahoma"/>
        <family val="2"/>
      </rPr>
      <t>+2.69</t>
    </r>
  </si>
  <si>
    <r>
      <t>11.82</t>
    </r>
    <r>
      <rPr>
        <sz val="8"/>
        <color rgb="FFC3362B"/>
        <rFont val="Tahoma"/>
        <family val="2"/>
      </rPr>
      <t>+1.82</t>
    </r>
  </si>
  <si>
    <r>
      <t>13.39</t>
    </r>
    <r>
      <rPr>
        <sz val="8"/>
        <color rgb="FF3D8C40"/>
        <rFont val="Tahoma"/>
        <family val="2"/>
      </rPr>
      <t>+0.39</t>
    </r>
  </si>
  <si>
    <r>
      <t>9.88</t>
    </r>
    <r>
      <rPr>
        <sz val="8"/>
        <color rgb="FFC3362B"/>
        <rFont val="Tahoma"/>
        <family val="2"/>
      </rPr>
      <t>+3.88</t>
    </r>
  </si>
  <si>
    <r>
      <t>4.91</t>
    </r>
    <r>
      <rPr>
        <sz val="8"/>
        <color rgb="FF3D8C40"/>
        <rFont val="Tahoma"/>
        <family val="2"/>
      </rPr>
      <t>-0.09</t>
    </r>
  </si>
  <si>
    <r>
      <t>18.05</t>
    </r>
    <r>
      <rPr>
        <sz val="8"/>
        <color rgb="FF3D8C40"/>
        <rFont val="Tahoma"/>
        <family val="2"/>
      </rPr>
      <t>+2.05</t>
    </r>
  </si>
  <si>
    <r>
      <t>2.65</t>
    </r>
    <r>
      <rPr>
        <sz val="8"/>
        <color rgb="FF3D8C40"/>
        <rFont val="Tahoma"/>
        <family val="2"/>
      </rPr>
      <t>-1.35</t>
    </r>
  </si>
  <si>
    <t>For Gameweek 18</t>
  </si>
  <si>
    <t>Jan 20 (Home)</t>
  </si>
  <si>
    <r>
      <t>24.65</t>
    </r>
    <r>
      <rPr>
        <sz val="11"/>
        <color rgb="FFC3362B"/>
        <rFont val="Tahoma"/>
        <family val="2"/>
      </rPr>
      <t>+6.65</t>
    </r>
  </si>
  <si>
    <r>
      <t>4.98</t>
    </r>
    <r>
      <rPr>
        <sz val="11"/>
        <color rgb="FF3D8C40"/>
        <rFont val="Tahoma"/>
        <family val="2"/>
      </rPr>
      <t>+3.98</t>
    </r>
  </si>
  <si>
    <r>
      <t>20.76</t>
    </r>
    <r>
      <rPr>
        <sz val="11"/>
        <color rgb="FFC3362B"/>
        <rFont val="Tahoma"/>
        <family val="2"/>
      </rPr>
      <t>+0.76</t>
    </r>
  </si>
  <si>
    <r>
      <t>15.91</t>
    </r>
    <r>
      <rPr>
        <sz val="11"/>
        <color rgb="FFC3362B"/>
        <rFont val="Tahoma"/>
        <family val="2"/>
      </rPr>
      <t>+3.91</t>
    </r>
  </si>
  <si>
    <r>
      <t>9.65</t>
    </r>
    <r>
      <rPr>
        <sz val="11"/>
        <color rgb="FF3D8C40"/>
        <rFont val="Tahoma"/>
        <family val="2"/>
      </rPr>
      <t>+1.65</t>
    </r>
  </si>
  <si>
    <r>
      <t>16.28</t>
    </r>
    <r>
      <rPr>
        <sz val="11"/>
        <color rgb="FF3D8C40"/>
        <rFont val="Tahoma"/>
        <family val="2"/>
      </rPr>
      <t>-1.72</t>
    </r>
  </si>
  <si>
    <r>
      <t>15.56</t>
    </r>
    <r>
      <rPr>
        <sz val="11"/>
        <color rgb="FFC3362B"/>
        <rFont val="Tahoma"/>
        <family val="2"/>
      </rPr>
      <t>+3.56</t>
    </r>
  </si>
  <si>
    <r>
      <t>4.91</t>
    </r>
    <r>
      <rPr>
        <sz val="11"/>
        <color rgb="FF3D8C40"/>
        <rFont val="Tahoma"/>
        <family val="2"/>
      </rPr>
      <t>+0.91</t>
    </r>
  </si>
  <si>
    <r>
      <t>19.96</t>
    </r>
    <r>
      <rPr>
        <sz val="11"/>
        <color rgb="FFC3362B"/>
        <rFont val="Tahoma"/>
        <family val="2"/>
      </rPr>
      <t>+2.96</t>
    </r>
  </si>
  <si>
    <r>
      <t>13.81</t>
    </r>
    <r>
      <rPr>
        <sz val="11"/>
        <color rgb="FFC3362B"/>
        <rFont val="Tahoma"/>
        <family val="2"/>
      </rPr>
      <t>+1.81</t>
    </r>
  </si>
  <si>
    <r>
      <t>8.55</t>
    </r>
    <r>
      <rPr>
        <sz val="11"/>
        <color rgb="FF3D8C40"/>
        <rFont val="Tahoma"/>
        <family val="2"/>
      </rPr>
      <t>+3.55</t>
    </r>
  </si>
  <si>
    <r>
      <t>13.34</t>
    </r>
    <r>
      <rPr>
        <sz val="11"/>
        <color rgb="FF3D8C40"/>
        <rFont val="Tahoma"/>
        <family val="2"/>
      </rPr>
      <t>-3.66</t>
    </r>
  </si>
  <si>
    <r>
      <t>15.62</t>
    </r>
    <r>
      <rPr>
        <sz val="11"/>
        <color rgb="FFC3362B"/>
        <rFont val="Tahoma"/>
        <family val="2"/>
      </rPr>
      <t>+3.62</t>
    </r>
  </si>
  <si>
    <r>
      <t>9.61</t>
    </r>
    <r>
      <rPr>
        <sz val="11"/>
        <color rgb="FFC3362B"/>
        <rFont val="Tahoma"/>
        <family val="2"/>
      </rPr>
      <t>-0.39</t>
    </r>
  </si>
  <si>
    <r>
      <t>17.09</t>
    </r>
    <r>
      <rPr>
        <sz val="11"/>
        <color rgb="FFC3362B"/>
        <rFont val="Tahoma"/>
        <family val="2"/>
      </rPr>
      <t>+0.09</t>
    </r>
  </si>
  <si>
    <r>
      <t>13.91</t>
    </r>
    <r>
      <rPr>
        <sz val="11"/>
        <color rgb="FFC3362B"/>
        <rFont val="Tahoma"/>
        <family val="2"/>
      </rPr>
      <t>+0.91</t>
    </r>
  </si>
  <si>
    <r>
      <t>6.27</t>
    </r>
    <r>
      <rPr>
        <sz val="11"/>
        <color rgb="FF3D8C40"/>
        <rFont val="Tahoma"/>
        <family val="2"/>
      </rPr>
      <t>+0.27</t>
    </r>
  </si>
  <si>
    <r>
      <t>14.10</t>
    </r>
    <r>
      <rPr>
        <sz val="11"/>
        <color rgb="FF3D8C40"/>
        <rFont val="Tahoma"/>
        <family val="2"/>
      </rPr>
      <t>-1.90</t>
    </r>
  </si>
  <si>
    <r>
      <t>10.31</t>
    </r>
    <r>
      <rPr>
        <sz val="11"/>
        <color rgb="FF3D8C40"/>
        <rFont val="Tahoma"/>
        <family val="2"/>
      </rPr>
      <t>-3.69</t>
    </r>
  </si>
  <si>
    <r>
      <t>15.03</t>
    </r>
    <r>
      <rPr>
        <sz val="11"/>
        <color rgb="FF3D8C40"/>
        <rFont val="Tahoma"/>
        <family val="2"/>
      </rPr>
      <t>+4.03</t>
    </r>
  </si>
  <si>
    <r>
      <t>9.51</t>
    </r>
    <r>
      <rPr>
        <sz val="11"/>
        <color rgb="FF3D8C40"/>
        <rFont val="Tahoma"/>
        <family val="2"/>
      </rPr>
      <t>-6.49</t>
    </r>
  </si>
  <si>
    <r>
      <t>14.82</t>
    </r>
    <r>
      <rPr>
        <sz val="11"/>
        <color rgb="FF3D8C40"/>
        <rFont val="Tahoma"/>
        <family val="2"/>
      </rPr>
      <t>-1.18</t>
    </r>
  </si>
  <si>
    <r>
      <t>9.02</t>
    </r>
    <r>
      <rPr>
        <sz val="11"/>
        <color rgb="FFC3362B"/>
        <rFont val="Tahoma"/>
        <family val="2"/>
      </rPr>
      <t>-4.98</t>
    </r>
  </si>
  <si>
    <r>
      <t>16.23</t>
    </r>
    <r>
      <rPr>
        <sz val="11"/>
        <color rgb="FFC3362B"/>
        <rFont val="Tahoma"/>
        <family val="2"/>
      </rPr>
      <t>+1.23</t>
    </r>
  </si>
  <si>
    <r>
      <t>12.02</t>
    </r>
    <r>
      <rPr>
        <sz val="11"/>
        <color rgb="FF3D8C40"/>
        <rFont val="Tahoma"/>
        <family val="2"/>
      </rPr>
      <t>-0.98</t>
    </r>
  </si>
  <si>
    <r>
      <t>8.63</t>
    </r>
    <r>
      <rPr>
        <sz val="11"/>
        <color rgb="FFC3362B"/>
        <rFont val="Tahoma"/>
        <family val="2"/>
      </rPr>
      <t>-0.37</t>
    </r>
  </si>
  <si>
    <r>
      <t>12.59</t>
    </r>
    <r>
      <rPr>
        <sz val="11"/>
        <color rgb="FF3D8C40"/>
        <rFont val="Tahoma"/>
        <family val="2"/>
      </rPr>
      <t>-1.41</t>
    </r>
  </si>
  <si>
    <r>
      <t>14.41</t>
    </r>
    <r>
      <rPr>
        <sz val="11"/>
        <color rgb="FF3D8C40"/>
        <rFont val="Tahoma"/>
        <family val="2"/>
      </rPr>
      <t>-0.59</t>
    </r>
  </si>
  <si>
    <r>
      <t>8.90</t>
    </r>
    <r>
      <rPr>
        <sz val="11"/>
        <color rgb="FF3D8C40"/>
        <rFont val="Tahoma"/>
        <family val="2"/>
      </rPr>
      <t>+0.90</t>
    </r>
  </si>
  <si>
    <r>
      <t>16.17</t>
    </r>
    <r>
      <rPr>
        <sz val="11"/>
        <color rgb="FFC3362B"/>
        <rFont val="Tahoma"/>
        <family val="2"/>
      </rPr>
      <t>+3.17</t>
    </r>
  </si>
  <si>
    <r>
      <t>12.01</t>
    </r>
    <r>
      <rPr>
        <sz val="11"/>
        <color rgb="FFC3362B"/>
        <rFont val="Tahoma"/>
        <family val="2"/>
      </rPr>
      <t>+4.01</t>
    </r>
  </si>
  <si>
    <r>
      <t>9.73</t>
    </r>
    <r>
      <rPr>
        <sz val="11"/>
        <color rgb="FF3D8C40"/>
        <rFont val="Tahoma"/>
        <family val="2"/>
      </rPr>
      <t>+0.73</t>
    </r>
  </si>
  <si>
    <r>
      <t>13.39</t>
    </r>
    <r>
      <rPr>
        <sz val="11"/>
        <color rgb="FFC3362B"/>
        <rFont val="Tahoma"/>
        <family val="2"/>
      </rPr>
      <t>+0.39</t>
    </r>
  </si>
  <si>
    <r>
      <t>12.33</t>
    </r>
    <r>
      <rPr>
        <sz val="11"/>
        <color rgb="FFC3362B"/>
        <rFont val="Tahoma"/>
        <family val="2"/>
      </rPr>
      <t>+1.33</t>
    </r>
  </si>
  <si>
    <r>
      <t>9.40</t>
    </r>
    <r>
      <rPr>
        <sz val="11"/>
        <color rgb="FF3D8C40"/>
        <rFont val="Tahoma"/>
        <family val="2"/>
      </rPr>
      <t>+0.40</t>
    </r>
  </si>
  <si>
    <r>
      <t>12.92</t>
    </r>
    <r>
      <rPr>
        <sz val="11"/>
        <color rgb="FFC3362B"/>
        <rFont val="Tahoma"/>
        <family val="2"/>
      </rPr>
      <t>+1.92</t>
    </r>
  </si>
  <si>
    <r>
      <t>9.85</t>
    </r>
    <r>
      <rPr>
        <sz val="11"/>
        <color rgb="FFC3362B"/>
        <rFont val="Tahoma"/>
        <family val="2"/>
      </rPr>
      <t>+3.85</t>
    </r>
  </si>
  <si>
    <r>
      <t>6.61</t>
    </r>
    <r>
      <rPr>
        <sz val="11"/>
        <color rgb="FF3D8C40"/>
        <rFont val="Tahoma"/>
        <family val="2"/>
      </rPr>
      <t>+0.61</t>
    </r>
  </si>
  <si>
    <r>
      <t>14.08</t>
    </r>
    <r>
      <rPr>
        <sz val="11"/>
        <color rgb="FFC3362B"/>
        <rFont val="Tahoma"/>
        <family val="2"/>
      </rPr>
      <t>+3.08</t>
    </r>
  </si>
  <si>
    <r>
      <t>10.32</t>
    </r>
    <r>
      <rPr>
        <sz val="11"/>
        <color rgb="FF3D8C40"/>
        <rFont val="Tahoma"/>
        <family val="2"/>
      </rPr>
      <t>-1.68</t>
    </r>
  </si>
  <si>
    <r>
      <t>8.44</t>
    </r>
    <r>
      <rPr>
        <sz val="11"/>
        <color rgb="FFC3362B"/>
        <rFont val="Tahoma"/>
        <family val="2"/>
      </rPr>
      <t>-4.56</t>
    </r>
  </si>
  <si>
    <r>
      <t>13.83</t>
    </r>
    <r>
      <rPr>
        <sz val="11"/>
        <color rgb="FFC3362B"/>
        <rFont val="Tahoma"/>
        <family val="2"/>
      </rPr>
      <t>+3.83</t>
    </r>
  </si>
  <si>
    <r>
      <t>9.91</t>
    </r>
    <r>
      <rPr>
        <sz val="11"/>
        <color rgb="FFC3362B"/>
        <rFont val="Tahoma"/>
        <family val="2"/>
      </rPr>
      <t>-2.09</t>
    </r>
  </si>
  <si>
    <r>
      <t>10.69</t>
    </r>
    <r>
      <rPr>
        <sz val="11"/>
        <color rgb="FFC3362B"/>
        <rFont val="Tahoma"/>
        <family val="2"/>
      </rPr>
      <t>+1.69</t>
    </r>
  </si>
  <si>
    <r>
      <t>8.50</t>
    </r>
    <r>
      <rPr>
        <sz val="11"/>
        <color rgb="FFC3362B"/>
        <rFont val="Tahoma"/>
        <family val="2"/>
      </rPr>
      <t>+1.50</t>
    </r>
  </si>
  <si>
    <r>
      <t>17.30</t>
    </r>
    <r>
      <rPr>
        <sz val="11"/>
        <color rgb="FF3D8C40"/>
        <rFont val="Tahoma"/>
        <family val="2"/>
      </rPr>
      <t>+2.30</t>
    </r>
  </si>
  <si>
    <r>
      <t>7.63</t>
    </r>
    <r>
      <rPr>
        <sz val="11"/>
        <color rgb="FF3D8C40"/>
        <rFont val="Tahoma"/>
        <family val="2"/>
      </rPr>
      <t>-0.37</t>
    </r>
  </si>
  <si>
    <r>
      <t>11.57</t>
    </r>
    <r>
      <rPr>
        <sz val="11"/>
        <color rgb="FFC3362B"/>
        <rFont val="Tahoma"/>
        <family val="2"/>
      </rPr>
      <t>+1.57</t>
    </r>
  </si>
  <si>
    <r>
      <t>10.70</t>
    </r>
    <r>
      <rPr>
        <sz val="11"/>
        <color rgb="FFC3362B"/>
        <rFont val="Tahoma"/>
        <family val="2"/>
      </rPr>
      <t>-4.30</t>
    </r>
  </si>
  <si>
    <r>
      <t>11.57</t>
    </r>
    <r>
      <rPr>
        <sz val="11"/>
        <color rgb="FFC3362B"/>
        <rFont val="Tahoma"/>
        <family val="2"/>
      </rPr>
      <t>+5.57</t>
    </r>
  </si>
  <si>
    <r>
      <t>8.59</t>
    </r>
    <r>
      <rPr>
        <sz val="11"/>
        <color rgb="FFC3362B"/>
        <rFont val="Tahoma"/>
        <family val="2"/>
      </rPr>
      <t>+2.59</t>
    </r>
  </si>
  <si>
    <r>
      <t>15.12</t>
    </r>
    <r>
      <rPr>
        <sz val="11"/>
        <color rgb="FF3D8C40"/>
        <rFont val="Tahoma"/>
        <family val="2"/>
      </rPr>
      <t>+3.12</t>
    </r>
  </si>
  <si>
    <r>
      <t>8.04</t>
    </r>
    <r>
      <rPr>
        <sz val="11"/>
        <color rgb="FFC3362B"/>
        <rFont val="Tahoma"/>
        <family val="2"/>
      </rPr>
      <t>+2.04</t>
    </r>
  </si>
  <si>
    <r>
      <t>7.55</t>
    </r>
    <r>
      <rPr>
        <sz val="11"/>
        <color rgb="FFC3362B"/>
        <rFont val="Tahoma"/>
        <family val="2"/>
      </rPr>
      <t>+3.55</t>
    </r>
  </si>
  <si>
    <r>
      <t>14.89</t>
    </r>
    <r>
      <rPr>
        <sz val="11"/>
        <color rgb="FF3D8C40"/>
        <rFont val="Tahoma"/>
        <family val="2"/>
      </rPr>
      <t>+0.89</t>
    </r>
  </si>
  <si>
    <r>
      <t>6.78</t>
    </r>
    <r>
      <rPr>
        <sz val="11"/>
        <color rgb="FFC3362B"/>
        <rFont val="Tahoma"/>
        <family val="2"/>
      </rPr>
      <t>+4.78</t>
    </r>
  </si>
  <si>
    <r>
      <t>14.26</t>
    </r>
    <r>
      <rPr>
        <sz val="8"/>
        <color rgb="FFC3362B"/>
        <rFont val="Tahoma"/>
        <family val="2"/>
      </rPr>
      <t>+1.26</t>
    </r>
  </si>
  <si>
    <r>
      <t>10.71</t>
    </r>
    <r>
      <rPr>
        <sz val="8"/>
        <color rgb="FF3D8C40"/>
        <rFont val="Tahoma"/>
        <family val="2"/>
      </rPr>
      <t>+3.71</t>
    </r>
  </si>
  <si>
    <r>
      <t>14.64</t>
    </r>
    <r>
      <rPr>
        <sz val="8"/>
        <color rgb="FF3D8C40"/>
        <rFont val="Tahoma"/>
        <family val="2"/>
      </rPr>
      <t>-2.36</t>
    </r>
  </si>
  <si>
    <r>
      <t>9.05</t>
    </r>
    <r>
      <rPr>
        <sz val="8"/>
        <color rgb="FF3D8C40"/>
        <rFont val="Tahoma"/>
        <family val="2"/>
      </rPr>
      <t>-1.95</t>
    </r>
  </si>
  <si>
    <r>
      <t>13.36</t>
    </r>
    <r>
      <rPr>
        <sz val="8"/>
        <color rgb="FF3D8C40"/>
        <rFont val="Tahoma"/>
        <family val="2"/>
      </rPr>
      <t>+2.36</t>
    </r>
  </si>
  <si>
    <r>
      <t>10.29</t>
    </r>
    <r>
      <rPr>
        <sz val="8"/>
        <color rgb="FF3D8C40"/>
        <rFont val="Tahoma"/>
        <family val="2"/>
      </rPr>
      <t>-1.71</t>
    </r>
  </si>
  <si>
    <r>
      <t>10.18</t>
    </r>
    <r>
      <rPr>
        <sz val="8"/>
        <color rgb="FFC3362B"/>
        <rFont val="Tahoma"/>
        <family val="2"/>
      </rPr>
      <t>+3.18</t>
    </r>
  </si>
  <si>
    <r>
      <t>16.74</t>
    </r>
    <r>
      <rPr>
        <sz val="8"/>
        <color rgb="FF3D8C40"/>
        <rFont val="Tahoma"/>
        <family val="2"/>
      </rPr>
      <t>+9.74</t>
    </r>
  </si>
  <si>
    <r>
      <t>10.88</t>
    </r>
    <r>
      <rPr>
        <sz val="8"/>
        <color rgb="FF3D8C40"/>
        <rFont val="Tahoma"/>
        <family val="2"/>
      </rPr>
      <t>-1.12</t>
    </r>
  </si>
  <si>
    <r>
      <t>8.78</t>
    </r>
    <r>
      <rPr>
        <sz val="8"/>
        <color rgb="FF3D8C40"/>
        <rFont val="Tahoma"/>
        <family val="2"/>
      </rPr>
      <t>-2.22</t>
    </r>
  </si>
  <si>
    <r>
      <t>12.77</t>
    </r>
    <r>
      <rPr>
        <sz val="8"/>
        <color rgb="FF3D8C40"/>
        <rFont val="Tahoma"/>
        <family val="2"/>
      </rPr>
      <t>+1.77</t>
    </r>
  </si>
  <si>
    <r>
      <t>9.63</t>
    </r>
    <r>
      <rPr>
        <sz val="8"/>
        <color rgb="FF3D8C40"/>
        <rFont val="Tahoma"/>
        <family val="2"/>
      </rPr>
      <t>-1.37</t>
    </r>
  </si>
  <si>
    <r>
      <t>8.91</t>
    </r>
    <r>
      <rPr>
        <sz val="8"/>
        <color rgb="FFC3362B"/>
        <rFont val="Tahoma"/>
        <family val="2"/>
      </rPr>
      <t>+0.91</t>
    </r>
  </si>
  <si>
    <r>
      <t>10.24</t>
    </r>
    <r>
      <rPr>
        <sz val="8"/>
        <color rgb="FF3D8C40"/>
        <rFont val="Tahoma"/>
        <family val="2"/>
      </rPr>
      <t>-0.76</t>
    </r>
  </si>
  <si>
    <r>
      <t>11.12</t>
    </r>
    <r>
      <rPr>
        <sz val="8"/>
        <color rgb="FF3D8C40"/>
        <rFont val="Tahoma"/>
        <family val="2"/>
      </rPr>
      <t>-1.88</t>
    </r>
  </si>
  <si>
    <r>
      <t>8.73</t>
    </r>
    <r>
      <rPr>
        <sz val="8"/>
        <color rgb="FFC3362B"/>
        <rFont val="Tahoma"/>
        <family val="2"/>
      </rPr>
      <t>-4.27</t>
    </r>
  </si>
  <si>
    <r>
      <t>11.70</t>
    </r>
    <r>
      <rPr>
        <sz val="8"/>
        <color rgb="FFC3362B"/>
        <rFont val="Tahoma"/>
        <family val="2"/>
      </rPr>
      <t>+2.70</t>
    </r>
  </si>
  <si>
    <r>
      <t>8.67</t>
    </r>
    <r>
      <rPr>
        <sz val="8"/>
        <color rgb="FF3D8C40"/>
        <rFont val="Tahoma"/>
        <family val="2"/>
      </rPr>
      <t>-2.33</t>
    </r>
  </si>
  <si>
    <r>
      <t>17.21</t>
    </r>
    <r>
      <rPr>
        <sz val="8"/>
        <color rgb="FF3D8C40"/>
        <rFont val="Tahoma"/>
        <family val="2"/>
      </rPr>
      <t>+3.21</t>
    </r>
  </si>
  <si>
    <r>
      <t>6.30</t>
    </r>
    <r>
      <rPr>
        <sz val="8"/>
        <color rgb="FF3D8C40"/>
        <rFont val="Tahoma"/>
        <family val="2"/>
      </rPr>
      <t>-2.70</t>
    </r>
  </si>
  <si>
    <r>
      <t>4.49</t>
    </r>
    <r>
      <rPr>
        <sz val="8"/>
        <color rgb="FF3D8C40"/>
        <rFont val="Tahoma"/>
        <family val="2"/>
      </rPr>
      <t>-2.51</t>
    </r>
  </si>
  <si>
    <r>
      <t>24.60</t>
    </r>
    <r>
      <rPr>
        <sz val="8"/>
        <color rgb="FF3D8C40"/>
        <rFont val="Tahoma"/>
        <family val="2"/>
      </rPr>
      <t>+3.60</t>
    </r>
  </si>
  <si>
    <r>
      <t>15.62</t>
    </r>
    <r>
      <rPr>
        <sz val="8"/>
        <color rgb="FFC3362B"/>
        <rFont val="Tahoma"/>
        <family val="2"/>
      </rPr>
      <t>+3.62</t>
    </r>
  </si>
  <si>
    <r>
      <t>9.61</t>
    </r>
    <r>
      <rPr>
        <sz val="8"/>
        <color rgb="FFC3362B"/>
        <rFont val="Tahoma"/>
        <family val="2"/>
      </rPr>
      <t>-0.39</t>
    </r>
  </si>
  <si>
    <r>
      <t>17.09</t>
    </r>
    <r>
      <rPr>
        <sz val="8"/>
        <color rgb="FFC3362B"/>
        <rFont val="Tahoma"/>
        <family val="2"/>
      </rPr>
      <t>+0.09</t>
    </r>
  </si>
  <si>
    <t>For Gameweek 19</t>
  </si>
  <si>
    <r>
      <t>25.37</t>
    </r>
    <r>
      <rPr>
        <sz val="11"/>
        <color rgb="FFC3362B"/>
        <rFont val="Tahoma"/>
        <family val="2"/>
      </rPr>
      <t>+6.37</t>
    </r>
  </si>
  <si>
    <r>
      <t>6.23</t>
    </r>
    <r>
      <rPr>
        <sz val="11"/>
        <color rgb="FF3D8C40"/>
        <rFont val="Tahoma"/>
        <family val="2"/>
      </rPr>
      <t>+5.23</t>
    </r>
  </si>
  <si>
    <r>
      <t>21.62</t>
    </r>
    <r>
      <rPr>
        <sz val="11"/>
        <color rgb="FF3D8C40"/>
        <rFont val="Tahoma"/>
        <family val="2"/>
      </rPr>
      <t>-1.38</t>
    </r>
  </si>
  <si>
    <r>
      <t>16.71</t>
    </r>
    <r>
      <rPr>
        <sz val="11"/>
        <color rgb="FFC3362B"/>
        <rFont val="Tahoma"/>
        <family val="2"/>
      </rPr>
      <t>+2.71</t>
    </r>
  </si>
  <si>
    <r>
      <t>6.90</t>
    </r>
    <r>
      <rPr>
        <sz val="11"/>
        <color rgb="FF3D8C40"/>
        <rFont val="Tahoma"/>
        <family val="2"/>
      </rPr>
      <t>+0.90</t>
    </r>
  </si>
  <si>
    <r>
      <t>16.86</t>
    </r>
    <r>
      <rPr>
        <sz val="11"/>
        <color rgb="FF3D8C40"/>
        <rFont val="Tahoma"/>
        <family val="2"/>
      </rPr>
      <t>-2.14</t>
    </r>
  </si>
  <si>
    <r>
      <t>16.72</t>
    </r>
    <r>
      <rPr>
        <sz val="11"/>
        <color rgb="FFC3362B"/>
        <rFont val="Tahoma"/>
        <family val="2"/>
      </rPr>
      <t>+4.72</t>
    </r>
  </si>
  <si>
    <r>
      <t>5.85</t>
    </r>
    <r>
      <rPr>
        <sz val="11"/>
        <color rgb="FFC3362B"/>
        <rFont val="Tahoma"/>
        <family val="2"/>
      </rPr>
      <t>-0.15</t>
    </r>
  </si>
  <si>
    <r>
      <t>21.46</t>
    </r>
    <r>
      <rPr>
        <sz val="11"/>
        <color rgb="FFC3362B"/>
        <rFont val="Tahoma"/>
        <family val="2"/>
      </rPr>
      <t>+4.46</t>
    </r>
  </si>
  <si>
    <r>
      <t>17.12</t>
    </r>
    <r>
      <rPr>
        <sz val="11"/>
        <color rgb="FFC3362B"/>
        <rFont val="Tahoma"/>
        <family val="2"/>
      </rPr>
      <t>+0.12</t>
    </r>
  </si>
  <si>
    <r>
      <t>10.59</t>
    </r>
    <r>
      <rPr>
        <sz val="11"/>
        <color rgb="FF3D8C40"/>
        <rFont val="Tahoma"/>
        <family val="2"/>
      </rPr>
      <t>+0.59</t>
    </r>
  </si>
  <si>
    <r>
      <t>18.28</t>
    </r>
    <r>
      <rPr>
        <sz val="11"/>
        <color rgb="FFC3362B"/>
        <rFont val="Tahoma"/>
        <family val="2"/>
      </rPr>
      <t>+4.28</t>
    </r>
  </si>
  <si>
    <r>
      <t>16.45</t>
    </r>
    <r>
      <rPr>
        <sz val="11"/>
        <color rgb="FFC3362B"/>
        <rFont val="Tahoma"/>
        <family val="2"/>
      </rPr>
      <t>+2.45</t>
    </r>
  </si>
  <si>
    <r>
      <t>15.90</t>
    </r>
    <r>
      <rPr>
        <sz val="11"/>
        <color rgb="FFC3362B"/>
        <rFont val="Tahoma"/>
        <family val="2"/>
      </rPr>
      <t>+1.90</t>
    </r>
  </si>
  <si>
    <r>
      <t>12.66</t>
    </r>
    <r>
      <rPr>
        <sz val="11"/>
        <color rgb="FF3D8C40"/>
        <rFont val="Tahoma"/>
        <family val="2"/>
      </rPr>
      <t>-0.34</t>
    </r>
  </si>
  <si>
    <r>
      <t>10.06</t>
    </r>
    <r>
      <rPr>
        <sz val="11"/>
        <color rgb="FFC3362B"/>
        <rFont val="Tahoma"/>
        <family val="2"/>
      </rPr>
      <t>-0.94</t>
    </r>
  </si>
  <si>
    <r>
      <t>13.25</t>
    </r>
    <r>
      <rPr>
        <sz val="11"/>
        <color rgb="FF3D8C40"/>
        <rFont val="Tahoma"/>
        <family val="2"/>
      </rPr>
      <t>-0.75</t>
    </r>
  </si>
  <si>
    <r>
      <t>10.26</t>
    </r>
    <r>
      <rPr>
        <sz val="11"/>
        <color rgb="FFC3362B"/>
        <rFont val="Tahoma"/>
        <family val="2"/>
      </rPr>
      <t>+3.26</t>
    </r>
  </si>
  <si>
    <r>
      <t>7.04</t>
    </r>
    <r>
      <rPr>
        <sz val="11"/>
        <color rgb="FF3D8C40"/>
        <rFont val="Tahoma"/>
        <family val="2"/>
      </rPr>
      <t>+1.04</t>
    </r>
  </si>
  <si>
    <r>
      <t>15.30</t>
    </r>
    <r>
      <rPr>
        <sz val="11"/>
        <color rgb="FFC3362B"/>
        <rFont val="Tahoma"/>
        <family val="2"/>
      </rPr>
      <t>+1.30</t>
    </r>
  </si>
  <si>
    <r>
      <t>13.73</t>
    </r>
    <r>
      <rPr>
        <sz val="11"/>
        <color rgb="FFC3362B"/>
        <rFont val="Tahoma"/>
        <family val="2"/>
      </rPr>
      <t>+2.73</t>
    </r>
  </si>
  <si>
    <r>
      <t>11.53</t>
    </r>
    <r>
      <rPr>
        <sz val="11"/>
        <color rgb="FFC3362B"/>
        <rFont val="Tahoma"/>
        <family val="2"/>
      </rPr>
      <t>-3.47</t>
    </r>
  </si>
  <si>
    <r>
      <t>14.01</t>
    </r>
    <r>
      <rPr>
        <sz val="11"/>
        <color rgb="FFC3362B"/>
        <rFont val="Tahoma"/>
        <family val="2"/>
      </rPr>
      <t>+5.01</t>
    </r>
  </si>
  <si>
    <r>
      <t>10.25</t>
    </r>
    <r>
      <rPr>
        <sz val="11"/>
        <color rgb="FFC3362B"/>
        <rFont val="Tahoma"/>
        <family val="2"/>
      </rPr>
      <t>+3.25</t>
    </r>
  </si>
  <si>
    <r>
      <t>15.20</t>
    </r>
    <r>
      <rPr>
        <sz val="11"/>
        <color rgb="FF3D8C40"/>
        <rFont val="Tahoma"/>
        <family val="2"/>
      </rPr>
      <t>+3.20</t>
    </r>
  </si>
  <si>
    <r>
      <t>10.78</t>
    </r>
    <r>
      <rPr>
        <sz val="11"/>
        <color rgb="FFC3362B"/>
        <rFont val="Tahoma"/>
        <family val="2"/>
      </rPr>
      <t>+1.78</t>
    </r>
  </si>
  <si>
    <r>
      <t>9.92</t>
    </r>
    <r>
      <rPr>
        <sz val="11"/>
        <color rgb="FFC3362B"/>
        <rFont val="Tahoma"/>
        <family val="2"/>
      </rPr>
      <t>+4.92</t>
    </r>
  </si>
  <si>
    <r>
      <t>15.49</t>
    </r>
    <r>
      <rPr>
        <sz val="11"/>
        <color rgb="FF3D8C40"/>
        <rFont val="Tahoma"/>
        <family val="2"/>
      </rPr>
      <t>+0.49</t>
    </r>
  </si>
  <si>
    <r>
      <t>9.33</t>
    </r>
    <r>
      <rPr>
        <sz val="11"/>
        <color rgb="FFC3362B"/>
        <rFont val="Tahoma"/>
        <family val="2"/>
      </rPr>
      <t>+6.33</t>
    </r>
  </si>
  <si>
    <t>Jan 26 (Home)</t>
  </si>
  <si>
    <r>
      <t>20.81</t>
    </r>
    <r>
      <rPr>
        <sz val="8"/>
        <color rgb="FF3D8C40"/>
        <rFont val="Tahoma"/>
        <family val="2"/>
      </rPr>
      <t>-1.19</t>
    </r>
  </si>
  <si>
    <r>
      <t>11.94</t>
    </r>
    <r>
      <rPr>
        <sz val="8"/>
        <color rgb="FF3D8C40"/>
        <rFont val="Tahoma"/>
        <family val="2"/>
      </rPr>
      <t>+2.94</t>
    </r>
  </si>
  <si>
    <r>
      <t>19.51</t>
    </r>
    <r>
      <rPr>
        <sz val="8"/>
        <color rgb="FF3D8C40"/>
        <rFont val="Tahoma"/>
        <family val="2"/>
      </rPr>
      <t>-4.49</t>
    </r>
  </si>
  <si>
    <r>
      <t>15.76</t>
    </r>
    <r>
      <rPr>
        <sz val="8"/>
        <color rgb="FF3D8C40"/>
        <rFont val="Tahoma"/>
        <family val="2"/>
      </rPr>
      <t>-0.24</t>
    </r>
  </si>
  <si>
    <r>
      <t>6.45</t>
    </r>
    <r>
      <rPr>
        <sz val="8"/>
        <color rgb="FFC3362B"/>
        <rFont val="Tahoma"/>
        <family val="2"/>
      </rPr>
      <t>-1.55</t>
    </r>
  </si>
  <si>
    <r>
      <t>19.10</t>
    </r>
    <r>
      <rPr>
        <sz val="8"/>
        <color rgb="FF3D8C40"/>
        <rFont val="Tahoma"/>
        <family val="2"/>
      </rPr>
      <t>-1.90</t>
    </r>
  </si>
  <si>
    <r>
      <t>8.65</t>
    </r>
    <r>
      <rPr>
        <sz val="8"/>
        <color rgb="FFC3362B"/>
        <rFont val="Tahoma"/>
        <family val="2"/>
      </rPr>
      <t>+1.65</t>
    </r>
  </si>
  <si>
    <r>
      <t>14.06</t>
    </r>
    <r>
      <rPr>
        <sz val="8"/>
        <color rgb="FF3D8C40"/>
        <rFont val="Tahoma"/>
        <family val="2"/>
      </rPr>
      <t>+5.06</t>
    </r>
  </si>
  <si>
    <r>
      <t>9.30</t>
    </r>
    <r>
      <rPr>
        <sz val="8"/>
        <color rgb="FF3D8C40"/>
        <rFont val="Tahoma"/>
        <family val="2"/>
      </rPr>
      <t>-1.70</t>
    </r>
  </si>
  <si>
    <r>
      <t>6.24</t>
    </r>
    <r>
      <rPr>
        <sz val="8"/>
        <color rgb="FFC3362B"/>
        <rFont val="Tahoma"/>
        <family val="2"/>
      </rPr>
      <t>+0.24</t>
    </r>
  </si>
  <si>
    <r>
      <t>11.96</t>
    </r>
    <r>
      <rPr>
        <sz val="8"/>
        <color rgb="FF3D8C40"/>
        <rFont val="Tahoma"/>
        <family val="2"/>
      </rPr>
      <t>+2.96</t>
    </r>
  </si>
  <si>
    <r>
      <t>8.27</t>
    </r>
    <r>
      <rPr>
        <sz val="8"/>
        <color rgb="FF3D8C40"/>
        <rFont val="Tahoma"/>
        <family val="2"/>
      </rPr>
      <t>-1.73</t>
    </r>
  </si>
  <si>
    <r>
      <t>6.57</t>
    </r>
    <r>
      <rPr>
        <sz val="8"/>
        <color rgb="FF3D8C40"/>
        <rFont val="Tahoma"/>
        <family val="2"/>
      </rPr>
      <t>-0.43</t>
    </r>
  </si>
  <si>
    <r>
      <t>11.02</t>
    </r>
    <r>
      <rPr>
        <sz val="8"/>
        <color rgb="FFC3362B"/>
        <rFont val="Tahoma"/>
        <family val="2"/>
      </rPr>
      <t>-1.98</t>
    </r>
  </si>
  <si>
    <r>
      <t>8.63</t>
    </r>
    <r>
      <rPr>
        <sz val="8"/>
        <color rgb="FFC3362B"/>
        <rFont val="Tahoma"/>
        <family val="2"/>
      </rPr>
      <t>+0.63</t>
    </r>
  </si>
  <si>
    <r>
      <t>6.64</t>
    </r>
    <r>
      <rPr>
        <sz val="8"/>
        <color rgb="FFC3362B"/>
        <rFont val="Tahoma"/>
        <family val="2"/>
      </rPr>
      <t>+1.64</t>
    </r>
  </si>
  <si>
    <r>
      <t>17.07</t>
    </r>
    <r>
      <rPr>
        <sz val="8"/>
        <color rgb="FF3D8C40"/>
        <rFont val="Tahoma"/>
        <family val="2"/>
      </rPr>
      <t>+3.07</t>
    </r>
  </si>
  <si>
    <r>
      <t>5.86</t>
    </r>
    <r>
      <rPr>
        <sz val="8"/>
        <color rgb="FF3D8C40"/>
        <rFont val="Tahoma"/>
        <family val="2"/>
      </rPr>
      <t>-2.14</t>
    </r>
  </si>
  <si>
    <r>
      <t>9.17</t>
    </r>
    <r>
      <rPr>
        <sz val="8"/>
        <color rgb="FFC3362B"/>
        <rFont val="Tahoma"/>
        <family val="2"/>
      </rPr>
      <t>+4.17</t>
    </r>
  </si>
  <si>
    <r>
      <t>11.32</t>
    </r>
    <r>
      <rPr>
        <sz val="8"/>
        <color rgb="FFC3362B"/>
        <rFont val="Tahoma"/>
        <family val="2"/>
      </rPr>
      <t>-4.68</t>
    </r>
  </si>
  <si>
    <r>
      <t>10.96</t>
    </r>
    <r>
      <rPr>
        <sz val="8"/>
        <color rgb="FFC3362B"/>
        <rFont val="Tahoma"/>
        <family val="2"/>
      </rPr>
      <t>+3.96</t>
    </r>
  </si>
  <si>
    <r>
      <t>12.45</t>
    </r>
    <r>
      <rPr>
        <sz val="8"/>
        <color rgb="FFC3362B"/>
        <rFont val="Tahoma"/>
        <family val="2"/>
      </rPr>
      <t>+2.45</t>
    </r>
  </si>
  <si>
    <r>
      <t>16.18</t>
    </r>
    <r>
      <rPr>
        <sz val="8"/>
        <color rgb="FF3D8C40"/>
        <rFont val="Tahoma"/>
        <family val="2"/>
      </rPr>
      <t>+2.18</t>
    </r>
  </si>
  <si>
    <r>
      <t>10.04</t>
    </r>
    <r>
      <rPr>
        <sz val="8"/>
        <color rgb="FFC3362B"/>
        <rFont val="Tahoma"/>
        <family val="2"/>
      </rPr>
      <t>+4.04</t>
    </r>
  </si>
  <si>
    <r>
      <t>5.33</t>
    </r>
    <r>
      <rPr>
        <sz val="8"/>
        <color rgb="FFC3362B"/>
        <rFont val="Tahoma"/>
        <family val="2"/>
      </rPr>
      <t>+0.33</t>
    </r>
  </si>
  <si>
    <r>
      <t>22.17</t>
    </r>
    <r>
      <rPr>
        <sz val="8"/>
        <color rgb="FF3D8C40"/>
        <rFont val="Tahoma"/>
        <family val="2"/>
      </rPr>
      <t>+3.17</t>
    </r>
  </si>
  <si>
    <r>
      <t>2.67</t>
    </r>
    <r>
      <rPr>
        <sz val="8"/>
        <color rgb="FF3D8C40"/>
        <rFont val="Tahoma"/>
        <family val="2"/>
      </rPr>
      <t>-1.33</t>
    </r>
  </si>
  <si>
    <r>
      <t>9.01</t>
    </r>
    <r>
      <rPr>
        <sz val="8"/>
        <color rgb="FFC3362B"/>
        <rFont val="Tahoma"/>
        <family val="2"/>
      </rPr>
      <t>+3.01</t>
    </r>
  </si>
  <si>
    <r>
      <t>19.22</t>
    </r>
    <r>
      <rPr>
        <sz val="8"/>
        <color rgb="FF3D8C40"/>
        <rFont val="Tahoma"/>
        <family val="2"/>
      </rPr>
      <t>+2.22</t>
    </r>
  </si>
  <si>
    <r>
      <t>6.96</t>
    </r>
    <r>
      <rPr>
        <sz val="8"/>
        <color rgb="FFC3362B"/>
        <rFont val="Tahoma"/>
        <family val="2"/>
      </rPr>
      <t>+3.96</t>
    </r>
  </si>
  <si>
    <t>For Gameweek 20</t>
  </si>
  <si>
    <t>Feb 3 (Home)</t>
  </si>
  <si>
    <r>
      <t>25.37</t>
    </r>
    <r>
      <rPr>
        <sz val="8"/>
        <color rgb="FFC3362B"/>
        <rFont val="Tahoma"/>
        <family val="2"/>
      </rPr>
      <t>+6.37</t>
    </r>
  </si>
  <si>
    <r>
      <t>6.23</t>
    </r>
    <r>
      <rPr>
        <sz val="8"/>
        <color rgb="FF3D8C40"/>
        <rFont val="Tahoma"/>
        <family val="2"/>
      </rPr>
      <t>+5.23</t>
    </r>
  </si>
  <si>
    <r>
      <t>21.62</t>
    </r>
    <r>
      <rPr>
        <sz val="8"/>
        <color rgb="FF3D8C40"/>
        <rFont val="Tahoma"/>
        <family val="2"/>
      </rPr>
      <t>-1.38</t>
    </r>
  </si>
  <si>
    <r>
      <t>20.03</t>
    </r>
    <r>
      <rPr>
        <sz val="8"/>
        <color rgb="FFC3362B"/>
        <rFont val="Tahoma"/>
        <family val="2"/>
      </rPr>
      <t>+2.03</t>
    </r>
  </si>
  <si>
    <r>
      <t>7.63</t>
    </r>
    <r>
      <rPr>
        <sz val="8"/>
        <color rgb="FF3D8C40"/>
        <rFont val="Tahoma"/>
        <family val="2"/>
      </rPr>
      <t>+0.63</t>
    </r>
  </si>
  <si>
    <r>
      <t>20.48</t>
    </r>
    <r>
      <rPr>
        <sz val="8"/>
        <color rgb="FF3D8C40"/>
        <rFont val="Tahoma"/>
        <family val="2"/>
      </rPr>
      <t>-0.52</t>
    </r>
  </si>
  <si>
    <r>
      <t>17.90</t>
    </r>
    <r>
      <rPr>
        <sz val="8"/>
        <color rgb="FFC3362B"/>
        <rFont val="Tahoma"/>
        <family val="2"/>
      </rPr>
      <t>+3.90</t>
    </r>
  </si>
  <si>
    <r>
      <t>7.73</t>
    </r>
    <r>
      <rPr>
        <sz val="8"/>
        <color rgb="FF3D8C40"/>
        <rFont val="Tahoma"/>
        <family val="2"/>
      </rPr>
      <t>+0.73</t>
    </r>
  </si>
  <si>
    <r>
      <t>18.49</t>
    </r>
    <r>
      <rPr>
        <sz val="8"/>
        <color rgb="FF3D8C40"/>
        <rFont val="Tahoma"/>
        <family val="2"/>
      </rPr>
      <t>-0.51</t>
    </r>
  </si>
  <si>
    <r>
      <t>12.49</t>
    </r>
    <r>
      <rPr>
        <sz val="8"/>
        <color rgb="FF3D8C40"/>
        <rFont val="Tahoma"/>
        <family val="2"/>
      </rPr>
      <t>-4.51</t>
    </r>
  </si>
  <si>
    <r>
      <t>15.84</t>
    </r>
    <r>
      <rPr>
        <sz val="8"/>
        <color rgb="FF3D8C40"/>
        <rFont val="Tahoma"/>
        <family val="2"/>
      </rPr>
      <t>+3.84</t>
    </r>
  </si>
  <si>
    <r>
      <t>11.90</t>
    </r>
    <r>
      <rPr>
        <sz val="8"/>
        <color rgb="FF3D8C40"/>
        <rFont val="Tahoma"/>
        <family val="2"/>
      </rPr>
      <t>-7.10</t>
    </r>
  </si>
  <si>
    <r>
      <t>16.65</t>
    </r>
    <r>
      <rPr>
        <sz val="8"/>
        <color rgb="FFC3362B"/>
        <rFont val="Tahoma"/>
        <family val="2"/>
      </rPr>
      <t>+4.65</t>
    </r>
  </si>
  <si>
    <r>
      <t>10.94</t>
    </r>
    <r>
      <rPr>
        <sz val="8"/>
        <color rgb="FF3D8C40"/>
        <rFont val="Tahoma"/>
        <family val="2"/>
      </rPr>
      <t>+1.94</t>
    </r>
  </si>
  <si>
    <r>
      <t>17.15</t>
    </r>
    <r>
      <rPr>
        <sz val="8"/>
        <color rgb="FF3D8C40"/>
        <rFont val="Tahoma"/>
        <family val="2"/>
      </rPr>
      <t>-0.85</t>
    </r>
  </si>
  <si>
    <r>
      <t>14.57</t>
    </r>
    <r>
      <rPr>
        <sz val="8"/>
        <color rgb="FFC3362B"/>
        <rFont val="Tahoma"/>
        <family val="2"/>
      </rPr>
      <t>+1.57</t>
    </r>
  </si>
  <si>
    <r>
      <t>10.93</t>
    </r>
    <r>
      <rPr>
        <sz val="8"/>
        <color rgb="FF3D8C40"/>
        <rFont val="Tahoma"/>
        <family val="2"/>
      </rPr>
      <t>+3.93</t>
    </r>
  </si>
  <si>
    <r>
      <t>13.59</t>
    </r>
    <r>
      <rPr>
        <sz val="8"/>
        <color rgb="FF3D8C40"/>
        <rFont val="Tahoma"/>
        <family val="2"/>
      </rPr>
      <t>-3.41</t>
    </r>
  </si>
  <si>
    <r>
      <t>16.72</t>
    </r>
    <r>
      <rPr>
        <sz val="8"/>
        <color rgb="FFC3362B"/>
        <rFont val="Tahoma"/>
        <family val="2"/>
      </rPr>
      <t>+4.72</t>
    </r>
  </si>
  <si>
    <r>
      <t>5.85</t>
    </r>
    <r>
      <rPr>
        <sz val="8"/>
        <color rgb="FFC3362B"/>
        <rFont val="Tahoma"/>
        <family val="2"/>
      </rPr>
      <t>-0.15</t>
    </r>
  </si>
  <si>
    <r>
      <t>21.46</t>
    </r>
    <r>
      <rPr>
        <sz val="8"/>
        <color rgb="FFC3362B"/>
        <rFont val="Tahoma"/>
        <family val="2"/>
      </rPr>
      <t>+4.46</t>
    </r>
  </si>
  <si>
    <r>
      <t>13.48</t>
    </r>
    <r>
      <rPr>
        <sz val="8"/>
        <color rgb="FFC3362B"/>
        <rFont val="Tahoma"/>
        <family val="2"/>
      </rPr>
      <t>+4.48</t>
    </r>
  </si>
  <si>
    <r>
      <t>10.79</t>
    </r>
    <r>
      <rPr>
        <sz val="8"/>
        <color rgb="FF3D8C40"/>
        <rFont val="Tahoma"/>
        <family val="2"/>
      </rPr>
      <t>+1.79</t>
    </r>
  </si>
  <si>
    <r>
      <t>15.09</t>
    </r>
    <r>
      <rPr>
        <sz val="8"/>
        <color rgb="FF3D8C40"/>
        <rFont val="Tahoma"/>
        <family val="2"/>
      </rPr>
      <t>-0.91</t>
    </r>
  </si>
  <si>
    <r>
      <t>15.71</t>
    </r>
    <r>
      <rPr>
        <sz val="8"/>
        <color rgb="FF3D8C40"/>
        <rFont val="Tahoma"/>
        <family val="2"/>
      </rPr>
      <t>-0.29</t>
    </r>
  </si>
  <si>
    <r>
      <t>10.00</t>
    </r>
    <r>
      <rPr>
        <sz val="8"/>
        <color rgb="FFC3362B"/>
        <rFont val="Tahoma"/>
        <family val="2"/>
      </rPr>
      <t>-5.00</t>
    </r>
  </si>
  <si>
    <r>
      <t>17.42</t>
    </r>
    <r>
      <rPr>
        <sz val="8"/>
        <color rgb="FFC3362B"/>
        <rFont val="Tahoma"/>
        <family val="2"/>
      </rPr>
      <t>+2.42</t>
    </r>
  </si>
  <si>
    <r>
      <t>17.12</t>
    </r>
    <r>
      <rPr>
        <sz val="8"/>
        <color rgb="FFC3362B"/>
        <rFont val="Tahoma"/>
        <family val="2"/>
      </rPr>
      <t>+0.12</t>
    </r>
  </si>
  <si>
    <r>
      <t>10.59</t>
    </r>
    <r>
      <rPr>
        <sz val="8"/>
        <color rgb="FF3D8C40"/>
        <rFont val="Tahoma"/>
        <family val="2"/>
      </rPr>
      <t>+0.59</t>
    </r>
  </si>
  <si>
    <r>
      <t>18.28</t>
    </r>
    <r>
      <rPr>
        <sz val="8"/>
        <color rgb="FFC3362B"/>
        <rFont val="Tahoma"/>
        <family val="2"/>
      </rPr>
      <t>+4.28</t>
    </r>
  </si>
  <si>
    <r>
      <t>16.45</t>
    </r>
    <r>
      <rPr>
        <sz val="8"/>
        <color rgb="FFC3362B"/>
        <rFont val="Tahoma"/>
        <family val="2"/>
      </rPr>
      <t>+2.45</t>
    </r>
  </si>
  <si>
    <r>
      <t>9.82</t>
    </r>
    <r>
      <rPr>
        <sz val="8"/>
        <color rgb="FF3D8C40"/>
        <rFont val="Tahoma"/>
        <family val="2"/>
      </rPr>
      <t>+0.82</t>
    </r>
  </si>
  <si>
    <r>
      <t>15.90</t>
    </r>
    <r>
      <rPr>
        <sz val="8"/>
        <color rgb="FFC3362B"/>
        <rFont val="Tahoma"/>
        <family val="2"/>
      </rPr>
      <t>+1.90</t>
    </r>
  </si>
  <si>
    <r>
      <t>12.66</t>
    </r>
    <r>
      <rPr>
        <sz val="8"/>
        <color rgb="FF3D8C40"/>
        <rFont val="Tahoma"/>
        <family val="2"/>
      </rPr>
      <t>-0.34</t>
    </r>
  </si>
  <si>
    <r>
      <t>10.06</t>
    </r>
    <r>
      <rPr>
        <sz val="8"/>
        <color rgb="FFC3362B"/>
        <rFont val="Tahoma"/>
        <family val="2"/>
      </rPr>
      <t>-0.94</t>
    </r>
  </si>
  <si>
    <r>
      <t>13.25</t>
    </r>
    <r>
      <rPr>
        <sz val="8"/>
        <color rgb="FF3D8C40"/>
        <rFont val="Tahoma"/>
        <family val="2"/>
      </rPr>
      <t>-0.75</t>
    </r>
  </si>
  <si>
    <r>
      <t>10.26</t>
    </r>
    <r>
      <rPr>
        <sz val="8"/>
        <color rgb="FFC3362B"/>
        <rFont val="Tahoma"/>
        <family val="2"/>
      </rPr>
      <t>+3.26</t>
    </r>
  </si>
  <si>
    <r>
      <t>7.04</t>
    </r>
    <r>
      <rPr>
        <sz val="8"/>
        <color rgb="FF3D8C40"/>
        <rFont val="Tahoma"/>
        <family val="2"/>
      </rPr>
      <t>+1.04</t>
    </r>
  </si>
  <si>
    <r>
      <t>15.30</t>
    </r>
    <r>
      <rPr>
        <sz val="8"/>
        <color rgb="FFC3362B"/>
        <rFont val="Tahoma"/>
        <family val="2"/>
      </rPr>
      <t>+1.30</t>
    </r>
  </si>
  <si>
    <r>
      <t>10.94</t>
    </r>
    <r>
      <rPr>
        <sz val="8"/>
        <color rgb="FF3D8C40"/>
        <rFont val="Tahoma"/>
        <family val="2"/>
      </rPr>
      <t>-2.06</t>
    </r>
  </si>
  <si>
    <r>
      <t>8.67</t>
    </r>
    <r>
      <rPr>
        <sz val="8"/>
        <color rgb="FFC3362B"/>
        <rFont val="Tahoma"/>
        <family val="2"/>
      </rPr>
      <t>-4.33</t>
    </r>
  </si>
  <si>
    <r>
      <t>15.55</t>
    </r>
    <r>
      <rPr>
        <sz val="8"/>
        <color rgb="FFC3362B"/>
        <rFont val="Tahoma"/>
        <family val="2"/>
      </rPr>
      <t>+2.55</t>
    </r>
  </si>
  <si>
    <r>
      <t>13.52</t>
    </r>
    <r>
      <rPr>
        <sz val="8"/>
        <color rgb="FFC3362B"/>
        <rFont val="Tahoma"/>
        <family val="2"/>
      </rPr>
      <t>+3.52</t>
    </r>
  </si>
  <si>
    <r>
      <t>15.54</t>
    </r>
    <r>
      <rPr>
        <sz val="8"/>
        <color rgb="FF3D8C40"/>
        <rFont val="Tahoma"/>
        <family val="2"/>
      </rPr>
      <t>+3.54</t>
    </r>
  </si>
  <si>
    <r>
      <t>13.67</t>
    </r>
    <r>
      <rPr>
        <sz val="8"/>
        <color rgb="FFC3362B"/>
        <rFont val="Tahoma"/>
        <family val="2"/>
      </rPr>
      <t>+1.67</t>
    </r>
  </si>
  <si>
    <r>
      <t>10.33</t>
    </r>
    <r>
      <rPr>
        <sz val="8"/>
        <color rgb="FFC3362B"/>
        <rFont val="Tahoma"/>
        <family val="2"/>
      </rPr>
      <t>+1.33</t>
    </r>
  </si>
  <si>
    <r>
      <t>17.61</t>
    </r>
    <r>
      <rPr>
        <sz val="8"/>
        <color rgb="FF3D8C40"/>
        <rFont val="Tahoma"/>
        <family val="2"/>
      </rPr>
      <t>+2.61</t>
    </r>
  </si>
  <si>
    <r>
      <t>10.28</t>
    </r>
    <r>
      <rPr>
        <sz val="8"/>
        <color rgb="FF3D8C40"/>
        <rFont val="Tahoma"/>
        <family val="2"/>
      </rPr>
      <t>-0.72</t>
    </r>
  </si>
  <si>
    <r>
      <t>13.73</t>
    </r>
    <r>
      <rPr>
        <sz val="8"/>
        <color rgb="FFC3362B"/>
        <rFont val="Tahoma"/>
        <family val="2"/>
      </rPr>
      <t>+2.73</t>
    </r>
  </si>
  <si>
    <r>
      <t>11.53</t>
    </r>
    <r>
      <rPr>
        <sz val="8"/>
        <color rgb="FFC3362B"/>
        <rFont val="Tahoma"/>
        <family val="2"/>
      </rPr>
      <t>-3.47</t>
    </r>
  </si>
  <si>
    <r>
      <t>14.01</t>
    </r>
    <r>
      <rPr>
        <sz val="8"/>
        <color rgb="FFC3362B"/>
        <rFont val="Tahoma"/>
        <family val="2"/>
      </rPr>
      <t>+5.01</t>
    </r>
  </si>
  <si>
    <r>
      <t>8.55</t>
    </r>
    <r>
      <rPr>
        <sz val="8"/>
        <color rgb="FF3D8C40"/>
        <rFont val="Tahoma"/>
        <family val="2"/>
      </rPr>
      <t>-0.45</t>
    </r>
  </si>
  <si>
    <r>
      <t>11.91</t>
    </r>
    <r>
      <rPr>
        <sz val="8"/>
        <color rgb="FFC3362B"/>
        <rFont val="Tahoma"/>
        <family val="2"/>
      </rPr>
      <t>-1.09</t>
    </r>
  </si>
  <si>
    <r>
      <t>10.83</t>
    </r>
    <r>
      <rPr>
        <sz val="8"/>
        <color rgb="FFC3362B"/>
        <rFont val="Tahoma"/>
        <family val="2"/>
      </rPr>
      <t>+1.83</t>
    </r>
  </si>
  <si>
    <r>
      <t>9.92</t>
    </r>
    <r>
      <rPr>
        <sz val="8"/>
        <color rgb="FFC3362B"/>
        <rFont val="Tahoma"/>
        <family val="2"/>
      </rPr>
      <t>+4.92</t>
    </r>
  </si>
  <si>
    <r>
      <t>15.49</t>
    </r>
    <r>
      <rPr>
        <sz val="8"/>
        <color rgb="FF3D8C40"/>
        <rFont val="Tahoma"/>
        <family val="2"/>
      </rPr>
      <t>+0.49</t>
    </r>
  </si>
  <si>
    <r>
      <t>9.33</t>
    </r>
    <r>
      <rPr>
        <sz val="8"/>
        <color rgb="FFC3362B"/>
        <rFont val="Tahoma"/>
        <family val="2"/>
      </rPr>
      <t>+6.33</t>
    </r>
  </si>
  <si>
    <r>
      <t>19.64</t>
    </r>
    <r>
      <rPr>
        <sz val="8"/>
        <color rgb="FF3D8C40"/>
        <rFont val="Tahoma"/>
        <family val="2"/>
      </rPr>
      <t>-0.36</t>
    </r>
  </si>
  <si>
    <r>
      <t>9.28</t>
    </r>
    <r>
      <rPr>
        <sz val="8"/>
        <color rgb="FF3D8C40"/>
        <rFont val="Tahoma"/>
        <family val="2"/>
      </rPr>
      <t>+3.28</t>
    </r>
  </si>
  <si>
    <r>
      <t>19.54</t>
    </r>
    <r>
      <rPr>
        <sz val="8"/>
        <color rgb="FF3D8C40"/>
        <rFont val="Tahoma"/>
        <family val="2"/>
      </rPr>
      <t>-7.46</t>
    </r>
  </si>
  <si>
    <r>
      <t>16.13</t>
    </r>
    <r>
      <rPr>
        <sz val="8"/>
        <color rgb="FFC3362B"/>
        <rFont val="Tahoma"/>
        <family val="2"/>
      </rPr>
      <t>+0.13</t>
    </r>
  </si>
  <si>
    <r>
      <t>7.85</t>
    </r>
    <r>
      <rPr>
        <sz val="8"/>
        <color rgb="FFC3362B"/>
        <rFont val="Tahoma"/>
        <family val="2"/>
      </rPr>
      <t>-0.15</t>
    </r>
  </si>
  <si>
    <r>
      <t>19.62</t>
    </r>
    <r>
      <rPr>
        <sz val="8"/>
        <color rgb="FF3D8C40"/>
        <rFont val="Tahoma"/>
        <family val="2"/>
      </rPr>
      <t>-2.38</t>
    </r>
  </si>
  <si>
    <r>
      <t>15.56</t>
    </r>
    <r>
      <rPr>
        <sz val="8"/>
        <color rgb="FFC3362B"/>
        <rFont val="Tahoma"/>
        <family val="2"/>
      </rPr>
      <t>+1.56</t>
    </r>
  </si>
  <si>
    <r>
      <t>11.45</t>
    </r>
    <r>
      <rPr>
        <sz val="8"/>
        <color rgb="FF3D8C40"/>
        <rFont val="Tahoma"/>
        <family val="2"/>
      </rPr>
      <t>+4.45</t>
    </r>
  </si>
  <si>
    <r>
      <t>16.46</t>
    </r>
    <r>
      <rPr>
        <sz val="8"/>
        <color rgb="FF3D8C40"/>
        <rFont val="Tahoma"/>
        <family val="2"/>
      </rPr>
      <t>-3.54</t>
    </r>
  </si>
  <si>
    <r>
      <t>9.88</t>
    </r>
    <r>
      <rPr>
        <sz val="8"/>
        <color rgb="FF3D8C40"/>
        <rFont val="Tahoma"/>
        <family val="2"/>
      </rPr>
      <t>-2.12</t>
    </r>
  </si>
  <si>
    <r>
      <t>14.55</t>
    </r>
    <r>
      <rPr>
        <sz val="8"/>
        <color rgb="FF3D8C40"/>
        <rFont val="Tahoma"/>
        <family val="2"/>
      </rPr>
      <t>+3.55</t>
    </r>
  </si>
  <si>
    <r>
      <t>11.33</t>
    </r>
    <r>
      <rPr>
        <sz val="8"/>
        <color rgb="FF3D8C40"/>
        <rFont val="Tahoma"/>
        <family val="2"/>
      </rPr>
      <t>-3.67</t>
    </r>
  </si>
  <si>
    <r>
      <t>10.65</t>
    </r>
    <r>
      <rPr>
        <sz val="8"/>
        <color rgb="FFC3362B"/>
        <rFont val="Tahoma"/>
        <family val="2"/>
      </rPr>
      <t>+2.65</t>
    </r>
  </si>
  <si>
    <r>
      <t>14.26</t>
    </r>
    <r>
      <rPr>
        <sz val="8"/>
        <color rgb="FF3D8C40"/>
        <rFont val="Tahoma"/>
        <family val="2"/>
      </rPr>
      <t>+5.26</t>
    </r>
  </si>
  <si>
    <r>
      <t>12.06</t>
    </r>
    <r>
      <rPr>
        <sz val="8"/>
        <color rgb="FF3D8C40"/>
        <rFont val="Tahoma"/>
        <family val="2"/>
      </rPr>
      <t>-1.94</t>
    </r>
  </si>
  <si>
    <r>
      <t>9.59</t>
    </r>
    <r>
      <rPr>
        <sz val="8"/>
        <color rgb="FF3D8C40"/>
        <rFont val="Tahoma"/>
        <family val="2"/>
      </rPr>
      <t>-2.41</t>
    </r>
  </si>
  <si>
    <r>
      <t>14.95</t>
    </r>
    <r>
      <rPr>
        <sz val="8"/>
        <color rgb="FF3D8C40"/>
        <rFont val="Tahoma"/>
        <family val="2"/>
      </rPr>
      <t>+0.95</t>
    </r>
  </si>
  <si>
    <r>
      <t>10.06</t>
    </r>
    <r>
      <rPr>
        <sz val="8"/>
        <color rgb="FF3D8C40"/>
        <rFont val="Tahoma"/>
        <family val="2"/>
      </rPr>
      <t>-0.94</t>
    </r>
  </si>
  <si>
    <r>
      <t>9.22</t>
    </r>
    <r>
      <rPr>
        <sz val="8"/>
        <color rgb="FFC3362B"/>
        <rFont val="Tahoma"/>
        <family val="2"/>
      </rPr>
      <t>+1.22</t>
    </r>
  </si>
  <si>
    <r>
      <t>13.04</t>
    </r>
    <r>
      <rPr>
        <sz val="8"/>
        <color rgb="FF3D8C40"/>
        <rFont val="Tahoma"/>
        <family val="2"/>
      </rPr>
      <t>+1.04</t>
    </r>
  </si>
  <si>
    <r>
      <t>10.46</t>
    </r>
    <r>
      <rPr>
        <sz val="8"/>
        <color rgb="FF3D8C40"/>
        <rFont val="Tahoma"/>
        <family val="2"/>
      </rPr>
      <t>-0.54</t>
    </r>
  </si>
  <si>
    <r>
      <t>9.34</t>
    </r>
    <r>
      <rPr>
        <sz val="8"/>
        <color rgb="FFC3362B"/>
        <rFont val="Tahoma"/>
        <family val="2"/>
      </rPr>
      <t>-4.66</t>
    </r>
  </si>
  <si>
    <r>
      <t>12.51</t>
    </r>
    <r>
      <rPr>
        <sz val="8"/>
        <color rgb="FFC3362B"/>
        <rFont val="Tahoma"/>
        <family val="2"/>
      </rPr>
      <t>+3.51</t>
    </r>
  </si>
  <si>
    <r>
      <t>11.89</t>
    </r>
    <r>
      <rPr>
        <sz val="8"/>
        <color rgb="FFC3362B"/>
        <rFont val="Tahoma"/>
        <family val="2"/>
      </rPr>
      <t>+3.89</t>
    </r>
  </si>
  <si>
    <r>
      <t>14.58</t>
    </r>
    <r>
      <rPr>
        <sz val="8"/>
        <color rgb="FF3D8C40"/>
        <rFont val="Tahoma"/>
        <family val="2"/>
      </rPr>
      <t>+1.58</t>
    </r>
  </si>
  <si>
    <r>
      <t>10.74</t>
    </r>
    <r>
      <rPr>
        <sz val="8"/>
        <color rgb="FFC3362B"/>
        <rFont val="Tahoma"/>
        <family val="2"/>
      </rPr>
      <t>+4.74</t>
    </r>
  </si>
  <si>
    <r>
      <t>4.84</t>
    </r>
    <r>
      <rPr>
        <sz val="8"/>
        <color rgb="FF3D8C40"/>
        <rFont val="Tahoma"/>
        <family val="2"/>
      </rPr>
      <t>-2.16</t>
    </r>
  </si>
  <si>
    <r>
      <t>27.87</t>
    </r>
    <r>
      <rPr>
        <sz val="8"/>
        <color rgb="FF3D8C40"/>
        <rFont val="Tahoma"/>
        <family val="2"/>
      </rPr>
      <t>+3.87</t>
    </r>
  </si>
  <si>
    <r>
      <t>3.50</t>
    </r>
    <r>
      <rPr>
        <sz val="8"/>
        <color rgb="FFC3362B"/>
        <rFont val="Tahoma"/>
        <family val="2"/>
      </rPr>
      <t>+0.50</t>
    </r>
  </si>
  <si>
    <t>For Gameweek 21</t>
  </si>
  <si>
    <r>
      <t>28.46</t>
    </r>
    <r>
      <rPr>
        <sz val="8"/>
        <color rgb="FFC3362B"/>
        <rFont val="Tahoma"/>
        <family val="2"/>
      </rPr>
      <t>+6.46</t>
    </r>
  </si>
  <si>
    <r>
      <t>6.27</t>
    </r>
    <r>
      <rPr>
        <sz val="8"/>
        <color rgb="FF3D8C40"/>
        <rFont val="Tahoma"/>
        <family val="2"/>
      </rPr>
      <t>+5.27</t>
    </r>
  </si>
  <si>
    <r>
      <t>24.60</t>
    </r>
    <r>
      <rPr>
        <sz val="8"/>
        <color rgb="FF3D8C40"/>
        <rFont val="Tahoma"/>
        <family val="2"/>
      </rPr>
      <t>-1.40</t>
    </r>
  </si>
  <si>
    <r>
      <t>19.02</t>
    </r>
    <r>
      <rPr>
        <sz val="8"/>
        <color rgb="FFC3362B"/>
        <rFont val="Tahoma"/>
        <family val="2"/>
      </rPr>
      <t>+3.02</t>
    </r>
  </si>
  <si>
    <r>
      <t>7.41</t>
    </r>
    <r>
      <rPr>
        <sz val="8"/>
        <color rgb="FF3D8C40"/>
        <rFont val="Tahoma"/>
        <family val="2"/>
      </rPr>
      <t>+0.41</t>
    </r>
  </si>
  <si>
    <r>
      <t>23.41</t>
    </r>
    <r>
      <rPr>
        <sz val="8"/>
        <color rgb="FFC3362B"/>
        <rFont val="Tahoma"/>
        <family val="2"/>
      </rPr>
      <t>+3.41</t>
    </r>
  </si>
  <si>
    <r>
      <t>18.28</t>
    </r>
    <r>
      <rPr>
        <sz val="8"/>
        <color rgb="FFC3362B"/>
        <rFont val="Tahoma"/>
        <family val="2"/>
      </rPr>
      <t>+1.28</t>
    </r>
  </si>
  <si>
    <r>
      <t>10.88</t>
    </r>
    <r>
      <rPr>
        <sz val="8"/>
        <color rgb="FFC3362B"/>
        <rFont val="Tahoma"/>
        <family val="2"/>
      </rPr>
      <t>-4.12</t>
    </r>
  </si>
  <si>
    <r>
      <t>19.92</t>
    </r>
    <r>
      <rPr>
        <sz val="8"/>
        <color rgb="FFC3362B"/>
        <rFont val="Tahoma"/>
        <family val="2"/>
      </rPr>
      <t>+1.92</t>
    </r>
  </si>
  <si>
    <r>
      <t>18.11</t>
    </r>
    <r>
      <rPr>
        <sz val="8"/>
        <color rgb="FFC3362B"/>
        <rFont val="Tahoma"/>
        <family val="2"/>
      </rPr>
      <t>+2.11</t>
    </r>
  </si>
  <si>
    <r>
      <t>13.24</t>
    </r>
    <r>
      <rPr>
        <sz val="8"/>
        <color rgb="FF3D8C40"/>
        <rFont val="Tahoma"/>
        <family val="2"/>
      </rPr>
      <t>+2.24</t>
    </r>
  </si>
  <si>
    <r>
      <t>15.76</t>
    </r>
    <r>
      <rPr>
        <sz val="8"/>
        <color rgb="FF3D8C40"/>
        <rFont val="Tahoma"/>
        <family val="2"/>
      </rPr>
      <t>-1.24</t>
    </r>
  </si>
  <si>
    <r>
      <t>14.05</t>
    </r>
    <r>
      <rPr>
        <sz val="8"/>
        <color rgb="FF3D8C40"/>
        <rFont val="Tahoma"/>
        <family val="2"/>
      </rPr>
      <t>-0.95</t>
    </r>
  </si>
  <si>
    <r>
      <t>11.44</t>
    </r>
    <r>
      <rPr>
        <sz val="8"/>
        <color rgb="FF3D8C40"/>
        <rFont val="Tahoma"/>
        <family val="2"/>
      </rPr>
      <t>+0.44</t>
    </r>
  </si>
  <si>
    <r>
      <t>14.63</t>
    </r>
    <r>
      <rPr>
        <sz val="8"/>
        <color rgb="FF3D8C40"/>
        <rFont val="Tahoma"/>
        <family val="2"/>
      </rPr>
      <t>-2.37</t>
    </r>
  </si>
  <si>
    <r>
      <t>10.50</t>
    </r>
    <r>
      <rPr>
        <sz val="8"/>
        <color rgb="FFC3362B"/>
        <rFont val="Tahoma"/>
        <family val="2"/>
      </rPr>
      <t>+2.50</t>
    </r>
  </si>
  <si>
    <r>
      <t>8.43</t>
    </r>
    <r>
      <rPr>
        <sz val="8"/>
        <color rgb="FF3D8C40"/>
        <rFont val="Tahoma"/>
        <family val="2"/>
      </rPr>
      <t>+2.43</t>
    </r>
  </si>
  <si>
    <r>
      <t>15.63</t>
    </r>
    <r>
      <rPr>
        <sz val="8"/>
        <color rgb="FF3D8C40"/>
        <rFont val="Tahoma"/>
        <family val="2"/>
      </rPr>
      <t>-1.37</t>
    </r>
  </si>
  <si>
    <r>
      <t>16.83</t>
    </r>
    <r>
      <rPr>
        <sz val="8"/>
        <color rgb="FFC3362B"/>
        <rFont val="Tahoma"/>
        <family val="2"/>
      </rPr>
      <t>+4.83</t>
    </r>
  </si>
  <si>
    <r>
      <t>10.39</t>
    </r>
    <r>
      <rPr>
        <sz val="8"/>
        <color rgb="FFC3362B"/>
        <rFont val="Tahoma"/>
        <family val="2"/>
      </rPr>
      <t>-0.61</t>
    </r>
  </si>
  <si>
    <r>
      <t>18.82</t>
    </r>
    <r>
      <rPr>
        <sz val="8"/>
        <color rgb="FFC3362B"/>
        <rFont val="Tahoma"/>
        <family val="2"/>
      </rPr>
      <t>+1.82</t>
    </r>
  </si>
  <si>
    <r>
      <t>17.46</t>
    </r>
    <r>
      <rPr>
        <sz val="8"/>
        <color rgb="FFC3362B"/>
        <rFont val="Tahoma"/>
        <family val="2"/>
      </rPr>
      <t>+2.46</t>
    </r>
  </si>
  <si>
    <r>
      <t>10.96</t>
    </r>
    <r>
      <rPr>
        <sz val="8"/>
        <color rgb="FF3D8C40"/>
        <rFont val="Tahoma"/>
        <family val="2"/>
      </rPr>
      <t>+0.96</t>
    </r>
  </si>
  <si>
    <r>
      <t>17.07</t>
    </r>
    <r>
      <rPr>
        <sz val="8"/>
        <color rgb="FFC3362B"/>
        <rFont val="Tahoma"/>
        <family val="2"/>
      </rPr>
      <t>+2.07</t>
    </r>
  </si>
  <si>
    <r>
      <t>15.30</t>
    </r>
    <r>
      <rPr>
        <sz val="8"/>
        <color rgb="FFC3362B"/>
        <rFont val="Tahoma"/>
        <family val="2"/>
      </rPr>
      <t>+3.30</t>
    </r>
  </si>
  <si>
    <r>
      <t>12.45</t>
    </r>
    <r>
      <rPr>
        <sz val="8"/>
        <color rgb="FFC3362B"/>
        <rFont val="Tahoma"/>
        <family val="2"/>
      </rPr>
      <t>-3.55</t>
    </r>
  </si>
  <si>
    <r>
      <t>16.01</t>
    </r>
    <r>
      <rPr>
        <sz val="8"/>
        <color rgb="FFC3362B"/>
        <rFont val="Tahoma"/>
        <family val="2"/>
      </rPr>
      <t>+6.01</t>
    </r>
  </si>
  <si>
    <r>
      <t>12.81</t>
    </r>
    <r>
      <rPr>
        <sz val="8"/>
        <color rgb="FFC3362B"/>
        <rFont val="Tahoma"/>
        <family val="2"/>
      </rPr>
      <t>+4.81</t>
    </r>
  </si>
  <si>
    <r>
      <t>16.98</t>
    </r>
    <r>
      <rPr>
        <sz val="8"/>
        <color rgb="FF3D8C40"/>
        <rFont val="Tahoma"/>
        <family val="2"/>
      </rPr>
      <t>+0.98</t>
    </r>
  </si>
  <si>
    <r>
      <t>11.65</t>
    </r>
    <r>
      <rPr>
        <sz val="8"/>
        <color rgb="FFC3362B"/>
        <rFont val="Tahoma"/>
        <family val="2"/>
      </rPr>
      <t>+5.65</t>
    </r>
  </si>
  <si>
    <t>Feb 9 (Home)</t>
  </si>
  <si>
    <r>
      <t>22.20</t>
    </r>
    <r>
      <rPr>
        <sz val="8"/>
        <color rgb="FFC3362B"/>
        <rFont val="Tahoma"/>
        <family val="2"/>
      </rPr>
      <t>+0.20</t>
    </r>
  </si>
  <si>
    <r>
      <t>12.18</t>
    </r>
    <r>
      <rPr>
        <sz val="8"/>
        <color rgb="FF3D8C40"/>
        <rFont val="Tahoma"/>
        <family val="2"/>
      </rPr>
      <t>+2.18</t>
    </r>
  </si>
  <si>
    <r>
      <t>21.97</t>
    </r>
    <r>
      <rPr>
        <sz val="8"/>
        <color rgb="FF3D8C40"/>
        <rFont val="Tahoma"/>
        <family val="2"/>
      </rPr>
      <t>-2.03</t>
    </r>
  </si>
  <si>
    <r>
      <t>11.67</t>
    </r>
    <r>
      <rPr>
        <sz val="8"/>
        <color rgb="FFC3362B"/>
        <rFont val="Tahoma"/>
        <family val="2"/>
      </rPr>
      <t>+3.67</t>
    </r>
  </si>
  <si>
    <r>
      <t>19.63</t>
    </r>
    <r>
      <rPr>
        <sz val="8"/>
        <color rgb="FF3D8C40"/>
        <rFont val="Tahoma"/>
        <family val="2"/>
      </rPr>
      <t>+9.63</t>
    </r>
  </si>
  <si>
    <r>
      <t>11.39</t>
    </r>
    <r>
      <rPr>
        <sz val="8"/>
        <color rgb="FF3D8C40"/>
        <rFont val="Tahoma"/>
        <family val="2"/>
      </rPr>
      <t>-0.61</t>
    </r>
  </si>
  <si>
    <r>
      <t>7.16</t>
    </r>
    <r>
      <rPr>
        <sz val="8"/>
        <color rgb="FFC3362B"/>
        <rFont val="Tahoma"/>
        <family val="2"/>
      </rPr>
      <t>+0.16</t>
    </r>
  </si>
  <si>
    <r>
      <t>13.53</t>
    </r>
    <r>
      <rPr>
        <sz val="8"/>
        <color rgb="FF3D8C40"/>
        <rFont val="Tahoma"/>
        <family val="2"/>
      </rPr>
      <t>+3.53</t>
    </r>
  </si>
  <si>
    <r>
      <t>8.95</t>
    </r>
    <r>
      <rPr>
        <sz val="8"/>
        <color rgb="FF3D8C40"/>
        <rFont val="Tahoma"/>
        <family val="2"/>
      </rPr>
      <t>-2.05</t>
    </r>
  </si>
  <si>
    <r>
      <t>11.48</t>
    </r>
    <r>
      <rPr>
        <sz val="8"/>
        <color rgb="FFC3362B"/>
        <rFont val="Tahoma"/>
        <family val="2"/>
      </rPr>
      <t>+2.48</t>
    </r>
  </si>
  <si>
    <r>
      <t>14.86</t>
    </r>
    <r>
      <rPr>
        <sz val="8"/>
        <color rgb="FFC3362B"/>
        <rFont val="Tahoma"/>
        <family val="2"/>
      </rPr>
      <t>-4.14</t>
    </r>
  </si>
  <si>
    <r>
      <t>11.61</t>
    </r>
    <r>
      <rPr>
        <sz val="8"/>
        <color rgb="FFC3362B"/>
        <rFont val="Tahoma"/>
        <family val="2"/>
      </rPr>
      <t>+1.61</t>
    </r>
  </si>
  <si>
    <r>
      <t>8.71</t>
    </r>
    <r>
      <rPr>
        <sz val="8"/>
        <color rgb="FF3D8C40"/>
        <rFont val="Tahoma"/>
        <family val="2"/>
      </rPr>
      <t>-2.29</t>
    </r>
  </si>
  <si>
    <r>
      <t>20.31</t>
    </r>
    <r>
      <rPr>
        <sz val="8"/>
        <color rgb="FF3D8C40"/>
        <rFont val="Tahoma"/>
        <family val="2"/>
      </rPr>
      <t>+3.31</t>
    </r>
  </si>
  <si>
    <r>
      <t>6.31</t>
    </r>
    <r>
      <rPr>
        <sz val="8"/>
        <color rgb="FF3D8C40"/>
        <rFont val="Tahoma"/>
        <family val="2"/>
      </rPr>
      <t>-2.69</t>
    </r>
  </si>
  <si>
    <r>
      <t>7.70</t>
    </r>
    <r>
      <rPr>
        <sz val="8"/>
        <color rgb="FF3D8C40"/>
        <rFont val="Tahoma"/>
        <family val="2"/>
      </rPr>
      <t>-0.30</t>
    </r>
  </si>
  <si>
    <r>
      <t>12.04</t>
    </r>
    <r>
      <rPr>
        <sz val="8"/>
        <color rgb="FFC3362B"/>
        <rFont val="Tahoma"/>
        <family val="2"/>
      </rPr>
      <t>-1.96</t>
    </r>
  </si>
  <si>
    <r>
      <t>10.12</t>
    </r>
    <r>
      <rPr>
        <sz val="8"/>
        <color rgb="FFC3362B"/>
        <rFont val="Tahoma"/>
        <family val="2"/>
      </rPr>
      <t>+1.12</t>
    </r>
  </si>
  <si>
    <r>
      <t>8.19</t>
    </r>
    <r>
      <rPr>
        <sz val="8"/>
        <color rgb="FFC3362B"/>
        <rFont val="Tahoma"/>
        <family val="2"/>
      </rPr>
      <t>+2.19</t>
    </r>
  </si>
  <si>
    <r>
      <t>19.37</t>
    </r>
    <r>
      <rPr>
        <sz val="8"/>
        <color rgb="FF3D8C40"/>
        <rFont val="Tahoma"/>
        <family val="2"/>
      </rPr>
      <t>+1.37</t>
    </r>
  </si>
  <si>
    <r>
      <t>6.66</t>
    </r>
    <r>
      <rPr>
        <sz val="8"/>
        <color rgb="FF3D8C40"/>
        <rFont val="Tahoma"/>
        <family val="2"/>
      </rPr>
      <t>-1.34</t>
    </r>
  </si>
  <si>
    <r>
      <t>6.11</t>
    </r>
    <r>
      <rPr>
        <sz val="8"/>
        <color rgb="FFC3362B"/>
        <rFont val="Tahoma"/>
        <family val="2"/>
      </rPr>
      <t>+0.11</t>
    </r>
  </si>
  <si>
    <r>
      <t>23.38</t>
    </r>
    <r>
      <rPr>
        <sz val="8"/>
        <color rgb="FF3D8C40"/>
        <rFont val="Tahoma"/>
        <family val="2"/>
      </rPr>
      <t>+4.38</t>
    </r>
  </si>
  <si>
    <r>
      <t>3.61</t>
    </r>
    <r>
      <rPr>
        <sz val="8"/>
        <color rgb="FF3D8C40"/>
        <rFont val="Tahoma"/>
        <family val="2"/>
      </rPr>
      <t>-3.39</t>
    </r>
  </si>
  <si>
    <r>
      <t>12.77</t>
    </r>
    <r>
      <rPr>
        <sz val="8"/>
        <color rgb="FFC3362B"/>
        <rFont val="Tahoma"/>
        <family val="2"/>
      </rPr>
      <t>+4.77</t>
    </r>
  </si>
  <si>
    <r>
      <t>17.15</t>
    </r>
    <r>
      <rPr>
        <sz val="8"/>
        <color rgb="FF3D8C40"/>
        <rFont val="Tahoma"/>
        <family val="2"/>
      </rPr>
      <t>+3.15</t>
    </r>
  </si>
  <si>
    <r>
      <t>11.10</t>
    </r>
    <r>
      <rPr>
        <sz val="8"/>
        <color rgb="FFC3362B"/>
        <rFont val="Tahoma"/>
        <family val="2"/>
      </rPr>
      <t>+5.10</t>
    </r>
  </si>
  <si>
    <r>
      <t>10.39</t>
    </r>
    <r>
      <rPr>
        <sz val="8"/>
        <color rgb="FFC3362B"/>
        <rFont val="Tahoma"/>
        <family val="2"/>
      </rPr>
      <t>+4.39</t>
    </r>
  </si>
  <si>
    <r>
      <t>20.60</t>
    </r>
    <r>
      <rPr>
        <sz val="8"/>
        <color rgb="FF3D8C40"/>
        <rFont val="Tahoma"/>
        <family val="2"/>
      </rPr>
      <t>+1.60</t>
    </r>
  </si>
  <si>
    <r>
      <t>8.29</t>
    </r>
    <r>
      <rPr>
        <sz val="8"/>
        <color rgb="FFC3362B"/>
        <rFont val="Tahoma"/>
        <family val="2"/>
      </rPr>
      <t>+5.29</t>
    </r>
  </si>
  <si>
    <t>For Gameweek 22</t>
  </si>
  <si>
    <t>Feb 16 (Home)</t>
  </si>
  <si>
    <r>
      <t>24.07</t>
    </r>
    <r>
      <rPr>
        <sz val="8"/>
        <color rgb="FFC3362B"/>
        <rFont val="Tahoma"/>
        <family val="2"/>
      </rPr>
      <t>+2.07</t>
    </r>
  </si>
  <si>
    <r>
      <t>8.25</t>
    </r>
    <r>
      <rPr>
        <sz val="8"/>
        <color rgb="FF3D8C40"/>
        <rFont val="Tahoma"/>
        <family val="2"/>
      </rPr>
      <t>+1.25</t>
    </r>
  </si>
  <si>
    <r>
      <t>23.41</t>
    </r>
    <r>
      <rPr>
        <sz val="8"/>
        <color rgb="FF3D8C40"/>
        <rFont val="Tahoma"/>
        <family val="2"/>
      </rPr>
      <t>-0.59</t>
    </r>
  </si>
  <si>
    <r>
      <t>18.96</t>
    </r>
    <r>
      <rPr>
        <sz val="8"/>
        <color rgb="FFC3362B"/>
        <rFont val="Tahoma"/>
        <family val="2"/>
      </rPr>
      <t>+4.96</t>
    </r>
  </si>
  <si>
    <r>
      <t>9.11</t>
    </r>
    <r>
      <rPr>
        <sz val="8"/>
        <color rgb="FF3D8C40"/>
        <rFont val="Tahoma"/>
        <family val="2"/>
      </rPr>
      <t>+1.11</t>
    </r>
  </si>
  <si>
    <r>
      <t>19.57</t>
    </r>
    <r>
      <rPr>
        <sz val="8"/>
        <color rgb="FFC3362B"/>
        <rFont val="Tahoma"/>
        <family val="2"/>
      </rPr>
      <t>+0.57</t>
    </r>
  </si>
  <si>
    <r>
      <t>14.50</t>
    </r>
    <r>
      <rPr>
        <sz val="8"/>
        <color rgb="FF3D8C40"/>
        <rFont val="Tahoma"/>
        <family val="2"/>
      </rPr>
      <t>-4.50</t>
    </r>
  </si>
  <si>
    <r>
      <t>19.14</t>
    </r>
    <r>
      <rPr>
        <sz val="8"/>
        <color rgb="FF3D8C40"/>
        <rFont val="Tahoma"/>
        <family val="2"/>
      </rPr>
      <t>+4.14</t>
    </r>
  </si>
  <si>
    <r>
      <t>12.50</t>
    </r>
    <r>
      <rPr>
        <sz val="8"/>
        <color rgb="FF3D8C40"/>
        <rFont val="Tahoma"/>
        <family val="2"/>
      </rPr>
      <t>-6.50</t>
    </r>
  </si>
  <si>
    <r>
      <t>15.45</t>
    </r>
    <r>
      <rPr>
        <sz val="8"/>
        <color rgb="FFC3362B"/>
        <rFont val="Tahoma"/>
        <family val="2"/>
      </rPr>
      <t>+6.45</t>
    </r>
  </si>
  <si>
    <r>
      <t>11.82</t>
    </r>
    <r>
      <rPr>
        <sz val="8"/>
        <color rgb="FF3D8C40"/>
        <rFont val="Tahoma"/>
        <family val="2"/>
      </rPr>
      <t>+2.82</t>
    </r>
  </si>
  <si>
    <r>
      <t>17.17</t>
    </r>
    <r>
      <rPr>
        <sz val="8"/>
        <color rgb="FFC3362B"/>
        <rFont val="Tahoma"/>
        <family val="2"/>
      </rPr>
      <t>+0.17</t>
    </r>
  </si>
  <si>
    <r>
      <t>15.69</t>
    </r>
    <r>
      <rPr>
        <sz val="8"/>
        <color rgb="FFC3362B"/>
        <rFont val="Tahoma"/>
        <family val="2"/>
      </rPr>
      <t>+3.69</t>
    </r>
  </si>
  <si>
    <r>
      <t>15.75</t>
    </r>
    <r>
      <rPr>
        <sz val="8"/>
        <color rgb="FF3D8C40"/>
        <rFont val="Tahoma"/>
        <family val="2"/>
      </rPr>
      <t>+3.75</t>
    </r>
  </si>
  <si>
    <r>
      <t>16.50</t>
    </r>
    <r>
      <rPr>
        <sz val="8"/>
        <color rgb="FFC3362B"/>
        <rFont val="Tahoma"/>
        <family val="2"/>
      </rPr>
      <t>+1.50</t>
    </r>
  </si>
  <si>
    <r>
      <t>18.80</t>
    </r>
    <r>
      <rPr>
        <sz val="8"/>
        <color rgb="FFC3362B"/>
        <rFont val="Tahoma"/>
        <family val="2"/>
      </rPr>
      <t>+0.80</t>
    </r>
  </si>
  <si>
    <r>
      <t>11.93</t>
    </r>
    <r>
      <rPr>
        <sz val="8"/>
        <color rgb="FFC3362B"/>
        <rFont val="Tahoma"/>
        <family val="2"/>
      </rPr>
      <t>-0.07</t>
    </r>
  </si>
  <si>
    <r>
      <t>19.90</t>
    </r>
    <r>
      <rPr>
        <sz val="8"/>
        <color rgb="FFC3362B"/>
        <rFont val="Tahoma"/>
        <family val="2"/>
      </rPr>
      <t>+5.90</t>
    </r>
  </si>
  <si>
    <r>
      <t>11.05</t>
    </r>
    <r>
      <rPr>
        <sz val="8"/>
        <color rgb="FFC3362B"/>
        <rFont val="Tahoma"/>
        <family val="2"/>
      </rPr>
      <t>+0.05</t>
    </r>
  </si>
  <si>
    <r>
      <t>17.83</t>
    </r>
    <r>
      <rPr>
        <sz val="8"/>
        <color rgb="FF3D8C40"/>
        <rFont val="Tahoma"/>
        <family val="2"/>
      </rPr>
      <t>+2.83</t>
    </r>
  </si>
  <si>
    <r>
      <t>12.08</t>
    </r>
    <r>
      <rPr>
        <sz val="8"/>
        <color rgb="FF3D8C40"/>
        <rFont val="Tahoma"/>
        <family val="2"/>
      </rPr>
      <t>-1.92</t>
    </r>
  </si>
  <si>
    <r>
      <t>11.99</t>
    </r>
    <r>
      <rPr>
        <sz val="8"/>
        <color rgb="FF3D8C40"/>
        <rFont val="Tahoma"/>
        <family val="2"/>
      </rPr>
      <t>-1.01</t>
    </r>
  </si>
  <si>
    <r>
      <t>9.62</t>
    </r>
    <r>
      <rPr>
        <sz val="8"/>
        <color rgb="FFC3362B"/>
        <rFont val="Tahoma"/>
        <family val="2"/>
      </rPr>
      <t>-4.38</t>
    </r>
  </si>
  <si>
    <r>
      <t>16.99</t>
    </r>
    <r>
      <rPr>
        <sz val="8"/>
        <color rgb="FFC3362B"/>
        <rFont val="Tahoma"/>
        <family val="2"/>
      </rPr>
      <t>+3.99</t>
    </r>
  </si>
  <si>
    <r>
      <t>9.79</t>
    </r>
    <r>
      <rPr>
        <sz val="8"/>
        <color rgb="FF3D8C40"/>
        <rFont val="Tahoma"/>
        <family val="2"/>
      </rPr>
      <t>-0.21</t>
    </r>
  </si>
  <si>
    <r>
      <t>13.61</t>
    </r>
    <r>
      <rPr>
        <sz val="8"/>
        <color rgb="FFC3362B"/>
        <rFont val="Tahoma"/>
        <family val="2"/>
      </rPr>
      <t>-0.39</t>
    </r>
  </si>
  <si>
    <r>
      <t>11.81</t>
    </r>
    <r>
      <rPr>
        <sz val="8"/>
        <color rgb="FFC3362B"/>
        <rFont val="Tahoma"/>
        <family val="2"/>
      </rPr>
      <t>+1.81</t>
    </r>
  </si>
  <si>
    <r>
      <t>13.66</t>
    </r>
    <r>
      <rPr>
        <sz val="8"/>
        <color rgb="FFC3362B"/>
        <rFont val="Tahoma"/>
        <family val="2"/>
      </rPr>
      <t>-5.34</t>
    </r>
  </si>
  <si>
    <r>
      <t>17.39</t>
    </r>
    <r>
      <rPr>
        <sz val="8"/>
        <color rgb="FFC3362B"/>
        <rFont val="Tahoma"/>
        <family val="2"/>
      </rPr>
      <t>+7.39</t>
    </r>
  </si>
  <si>
    <r>
      <t>21.02</t>
    </r>
    <r>
      <rPr>
        <sz val="8"/>
        <color rgb="FFC3362B"/>
        <rFont val="Tahoma"/>
        <family val="2"/>
      </rPr>
      <t>+0.02</t>
    </r>
  </si>
  <si>
    <r>
      <t>10.34</t>
    </r>
    <r>
      <rPr>
        <sz val="8"/>
        <color rgb="FF3D8C40"/>
        <rFont val="Tahoma"/>
        <family val="2"/>
      </rPr>
      <t>+4.34</t>
    </r>
  </si>
  <si>
    <r>
      <t>21.16</t>
    </r>
    <r>
      <rPr>
        <sz val="8"/>
        <color rgb="FF3D8C40"/>
        <rFont val="Tahoma"/>
        <family val="2"/>
      </rPr>
      <t>-8.84</t>
    </r>
  </si>
  <si>
    <r>
      <t>17.34</t>
    </r>
    <r>
      <rPr>
        <sz val="8"/>
        <color rgb="FF3D8C40"/>
        <rFont val="Tahoma"/>
        <family val="2"/>
      </rPr>
      <t>-1.66</t>
    </r>
  </si>
  <si>
    <r>
      <t>9.11</t>
    </r>
    <r>
      <rPr>
        <sz val="8"/>
        <color rgb="FFC3362B"/>
        <rFont val="Tahoma"/>
        <family val="2"/>
      </rPr>
      <t>-0.89</t>
    </r>
  </si>
  <si>
    <r>
      <t>20.89</t>
    </r>
    <r>
      <rPr>
        <sz val="8"/>
        <color rgb="FF3D8C40"/>
        <rFont val="Tahoma"/>
        <family val="2"/>
      </rPr>
      <t>-4.11</t>
    </r>
  </si>
  <si>
    <r>
      <t>16.52</t>
    </r>
    <r>
      <rPr>
        <sz val="8"/>
        <color rgb="FFC3362B"/>
        <rFont val="Tahoma"/>
        <family val="2"/>
      </rPr>
      <t>+1.52</t>
    </r>
  </si>
  <si>
    <r>
      <t>12.51</t>
    </r>
    <r>
      <rPr>
        <sz val="8"/>
        <color rgb="FF3D8C40"/>
        <rFont val="Tahoma"/>
        <family val="2"/>
      </rPr>
      <t>+5.51</t>
    </r>
  </si>
  <si>
    <r>
      <t>17.70</t>
    </r>
    <r>
      <rPr>
        <sz val="8"/>
        <color rgb="FF3D8C40"/>
        <rFont val="Tahoma"/>
        <family val="2"/>
      </rPr>
      <t>-5.30</t>
    </r>
  </si>
  <si>
    <r>
      <t>13.95</t>
    </r>
    <r>
      <rPr>
        <sz val="8"/>
        <color rgb="FFC3362B"/>
        <rFont val="Tahoma"/>
        <family val="2"/>
      </rPr>
      <t>+2.95</t>
    </r>
  </si>
  <si>
    <r>
      <t>16.27</t>
    </r>
    <r>
      <rPr>
        <sz val="8"/>
        <color rgb="FF3D8C40"/>
        <rFont val="Tahoma"/>
        <family val="2"/>
      </rPr>
      <t>+5.27</t>
    </r>
  </si>
  <si>
    <r>
      <t>14.30</t>
    </r>
    <r>
      <rPr>
        <sz val="8"/>
        <color rgb="FF3D8C40"/>
        <rFont val="Tahoma"/>
        <family val="2"/>
      </rPr>
      <t>-2.70</t>
    </r>
  </si>
  <si>
    <r>
      <t>11.58</t>
    </r>
    <r>
      <rPr>
        <sz val="8"/>
        <color rgb="FF3D8C40"/>
        <rFont val="Tahoma"/>
        <family val="2"/>
      </rPr>
      <t>-1.42</t>
    </r>
  </si>
  <si>
    <r>
      <t>15.79</t>
    </r>
    <r>
      <rPr>
        <sz val="8"/>
        <color rgb="FF3D8C40"/>
        <rFont val="Tahoma"/>
        <family val="2"/>
      </rPr>
      <t>+3.79</t>
    </r>
  </si>
  <si>
    <r>
      <t>13.05</t>
    </r>
    <r>
      <rPr>
        <sz val="8"/>
        <color rgb="FF3D8C40"/>
        <rFont val="Tahoma"/>
        <family val="2"/>
      </rPr>
      <t>-2.95</t>
    </r>
  </si>
  <si>
    <r>
      <t>12.70</t>
    </r>
    <r>
      <rPr>
        <sz val="8"/>
        <color rgb="FF3D8C40"/>
        <rFont val="Tahoma"/>
        <family val="2"/>
      </rPr>
      <t>-2.30</t>
    </r>
  </si>
  <si>
    <r>
      <t>11.02</t>
    </r>
    <r>
      <rPr>
        <sz val="8"/>
        <color rgb="FFC3362B"/>
        <rFont val="Tahoma"/>
        <family val="2"/>
      </rPr>
      <t>-3.98</t>
    </r>
  </si>
  <si>
    <r>
      <t>13.62</t>
    </r>
    <r>
      <rPr>
        <sz val="8"/>
        <color rgb="FFC3362B"/>
        <rFont val="Tahoma"/>
        <family val="2"/>
      </rPr>
      <t>+1.62</t>
    </r>
  </si>
  <si>
    <r>
      <t>8.20</t>
    </r>
    <r>
      <rPr>
        <sz val="8"/>
        <color rgb="FFC3362B"/>
        <rFont val="Tahoma"/>
        <family val="2"/>
      </rPr>
      <t>+1.20</t>
    </r>
  </si>
  <si>
    <r>
      <t>15.49</t>
    </r>
    <r>
      <rPr>
        <sz val="8"/>
        <color rgb="FF3D8C40"/>
        <rFont val="Tahoma"/>
        <family val="2"/>
      </rPr>
      <t>+5.49</t>
    </r>
  </si>
  <si>
    <r>
      <t>9.64</t>
    </r>
    <r>
      <rPr>
        <sz val="8"/>
        <color rgb="FF3D8C40"/>
        <rFont val="Tahoma"/>
        <family val="2"/>
      </rPr>
      <t>-2.36</t>
    </r>
  </si>
  <si>
    <r>
      <t>9.43</t>
    </r>
    <r>
      <rPr>
        <sz val="8"/>
        <color rgb="FFC3362B"/>
        <rFont val="Tahoma"/>
        <family val="2"/>
      </rPr>
      <t>+1.43</t>
    </r>
  </si>
  <si>
    <r>
      <t>15.21</t>
    </r>
    <r>
      <rPr>
        <sz val="8"/>
        <color rgb="FF3D8C40"/>
        <rFont val="Tahoma"/>
        <family val="2"/>
      </rPr>
      <t>+1.21</t>
    </r>
  </si>
  <si>
    <r>
      <t>10.56</t>
    </r>
    <r>
      <rPr>
        <sz val="8"/>
        <color rgb="FF3D8C40"/>
        <rFont val="Tahoma"/>
        <family val="2"/>
      </rPr>
      <t>-0.44</t>
    </r>
  </si>
  <si>
    <r>
      <t>12.67</t>
    </r>
    <r>
      <rPr>
        <sz val="8"/>
        <color rgb="FFC3362B"/>
        <rFont val="Tahoma"/>
        <family val="2"/>
      </rPr>
      <t>+2.67</t>
    </r>
  </si>
  <si>
    <r>
      <t>16.90</t>
    </r>
    <r>
      <rPr>
        <sz val="8"/>
        <color rgb="FF3D8C40"/>
        <rFont val="Tahoma"/>
        <family val="2"/>
      </rPr>
      <t>+0.90</t>
    </r>
  </si>
  <si>
    <r>
      <t>10.79</t>
    </r>
    <r>
      <rPr>
        <sz val="8"/>
        <color rgb="FFC3362B"/>
        <rFont val="Tahoma"/>
        <family val="2"/>
      </rPr>
      <t>+4.79</t>
    </r>
  </si>
  <si>
    <r>
      <t>5.45</t>
    </r>
    <r>
      <rPr>
        <sz val="8"/>
        <color rgb="FF3D8C40"/>
        <rFont val="Tahoma"/>
        <family val="2"/>
      </rPr>
      <t>-1.55</t>
    </r>
  </si>
  <si>
    <r>
      <t>31.91</t>
    </r>
    <r>
      <rPr>
        <sz val="8"/>
        <color rgb="FF3D8C40"/>
        <rFont val="Tahoma"/>
        <family val="2"/>
      </rPr>
      <t>+3.91</t>
    </r>
  </si>
  <si>
    <r>
      <t>3.55</t>
    </r>
    <r>
      <rPr>
        <sz val="8"/>
        <color rgb="FFC3362B"/>
        <rFont val="Tahoma"/>
        <family val="2"/>
      </rPr>
      <t>+0.55</t>
    </r>
  </si>
  <si>
    <t>For Gameweek 23</t>
  </si>
  <si>
    <t>Feb 22 (Home)</t>
  </si>
  <si>
    <r>
      <t>30.75</t>
    </r>
    <r>
      <rPr>
        <sz val="8"/>
        <color rgb="FFC3362B"/>
        <rFont val="Tahoma"/>
        <family val="2"/>
      </rPr>
      <t>+6.75</t>
    </r>
  </si>
  <si>
    <r>
      <t>7.67</t>
    </r>
    <r>
      <rPr>
        <sz val="8"/>
        <color rgb="FF3D8C40"/>
        <rFont val="Tahoma"/>
        <family val="2"/>
      </rPr>
      <t>+6.67</t>
    </r>
  </si>
  <si>
    <r>
      <t>26.60</t>
    </r>
    <r>
      <rPr>
        <sz val="8"/>
        <color rgb="FF3D8C40"/>
        <rFont val="Tahoma"/>
        <family val="2"/>
      </rPr>
      <t>-2.40</t>
    </r>
  </si>
  <si>
    <r>
      <t>21.51</t>
    </r>
    <r>
      <rPr>
        <sz val="8"/>
        <color rgb="FF3D8C40"/>
        <rFont val="Tahoma"/>
        <family val="2"/>
      </rPr>
      <t>-1.49</t>
    </r>
  </si>
  <si>
    <r>
      <t>12.12</t>
    </r>
    <r>
      <rPr>
        <sz val="8"/>
        <color rgb="FFC3362B"/>
        <rFont val="Tahoma"/>
        <family val="2"/>
      </rPr>
      <t>-4.88</t>
    </r>
  </si>
  <si>
    <r>
      <t>22.49</t>
    </r>
    <r>
      <rPr>
        <sz val="8"/>
        <color rgb="FFC3362B"/>
        <rFont val="Tahoma"/>
        <family val="2"/>
      </rPr>
      <t>+1.49</t>
    </r>
  </si>
  <si>
    <r>
      <t>20.33</t>
    </r>
    <r>
      <rPr>
        <sz val="8"/>
        <color rgb="FFC3362B"/>
        <rFont val="Tahoma"/>
        <family val="2"/>
      </rPr>
      <t>+2.33</t>
    </r>
  </si>
  <si>
    <r>
      <t>14.22</t>
    </r>
    <r>
      <rPr>
        <sz val="8"/>
        <color rgb="FF3D8C40"/>
        <rFont val="Tahoma"/>
        <family val="2"/>
      </rPr>
      <t>+2.22</t>
    </r>
  </si>
  <si>
    <r>
      <t>18.03</t>
    </r>
    <r>
      <rPr>
        <sz val="8"/>
        <color rgb="FF3D8C40"/>
        <rFont val="Tahoma"/>
        <family val="2"/>
      </rPr>
      <t>-1.97</t>
    </r>
  </si>
  <si>
    <r>
      <t>13.24</t>
    </r>
    <r>
      <rPr>
        <sz val="8"/>
        <color rgb="FFC3362B"/>
        <rFont val="Tahoma"/>
        <family val="2"/>
      </rPr>
      <t>+1.24</t>
    </r>
  </si>
  <si>
    <r>
      <t>9.45</t>
    </r>
    <r>
      <rPr>
        <sz val="8"/>
        <color rgb="FF3D8C40"/>
        <rFont val="Tahoma"/>
        <family val="2"/>
      </rPr>
      <t>+1.45</t>
    </r>
  </si>
  <si>
    <r>
      <t>18.11</t>
    </r>
    <r>
      <rPr>
        <sz val="8"/>
        <color rgb="FF3D8C40"/>
        <rFont val="Tahoma"/>
        <family val="2"/>
      </rPr>
      <t>-1.89</t>
    </r>
  </si>
  <si>
    <r>
      <t>18.52</t>
    </r>
    <r>
      <rPr>
        <sz val="8"/>
        <color rgb="FFC3362B"/>
        <rFont val="Tahoma"/>
        <family val="2"/>
      </rPr>
      <t>+2.52</t>
    </r>
  </si>
  <si>
    <r>
      <t>11.96</t>
    </r>
    <r>
      <rPr>
        <sz val="8"/>
        <color rgb="FF3D8C40"/>
        <rFont val="Tahoma"/>
        <family val="2"/>
      </rPr>
      <t>+1.96</t>
    </r>
  </si>
  <si>
    <r>
      <t>18.44</t>
    </r>
    <r>
      <rPr>
        <sz val="8"/>
        <color rgb="FFC3362B"/>
        <rFont val="Tahoma"/>
        <family val="2"/>
      </rPr>
      <t>+0.44</t>
    </r>
  </si>
  <si>
    <r>
      <t>15.42</t>
    </r>
    <r>
      <rPr>
        <sz val="8"/>
        <color rgb="FF3D8C40"/>
        <rFont val="Tahoma"/>
        <family val="2"/>
      </rPr>
      <t>-0.58</t>
    </r>
  </si>
  <si>
    <r>
      <t>11.91</t>
    </r>
    <r>
      <rPr>
        <sz val="8"/>
        <color rgb="FFC3362B"/>
        <rFont val="Tahoma"/>
        <family val="2"/>
      </rPr>
      <t>-0.09</t>
    </r>
  </si>
  <si>
    <r>
      <t>16.78</t>
    </r>
    <r>
      <rPr>
        <sz val="8"/>
        <color rgb="FF3D8C40"/>
        <rFont val="Tahoma"/>
        <family val="2"/>
      </rPr>
      <t>-1.22</t>
    </r>
  </si>
  <si>
    <r>
      <t>18.36</t>
    </r>
    <r>
      <rPr>
        <sz val="8"/>
        <color rgb="FFC3362B"/>
        <rFont val="Tahoma"/>
        <family val="2"/>
      </rPr>
      <t>+5.36</t>
    </r>
  </si>
  <si>
    <r>
      <t>11.73</t>
    </r>
    <r>
      <rPr>
        <sz val="8"/>
        <color rgb="FFC3362B"/>
        <rFont val="Tahoma"/>
        <family val="2"/>
      </rPr>
      <t>-0.27</t>
    </r>
  </si>
  <si>
    <r>
      <t>20.36</t>
    </r>
    <r>
      <rPr>
        <sz val="8"/>
        <color rgb="FFC3362B"/>
        <rFont val="Tahoma"/>
        <family val="2"/>
      </rPr>
      <t>+2.36</t>
    </r>
  </si>
  <si>
    <r>
      <t>17.05</t>
    </r>
    <r>
      <rPr>
        <sz val="8"/>
        <color rgb="FFC3362B"/>
        <rFont val="Tahoma"/>
        <family val="2"/>
      </rPr>
      <t>+5.05</t>
    </r>
  </si>
  <si>
    <r>
      <t>12.81</t>
    </r>
    <r>
      <rPr>
        <sz val="8"/>
        <color rgb="FF3D8C40"/>
        <rFont val="Tahoma"/>
        <family val="2"/>
      </rPr>
      <t>+1.81</t>
    </r>
  </si>
  <si>
    <r>
      <t>17.48</t>
    </r>
    <r>
      <rPr>
        <sz val="8"/>
        <color rgb="FF3D8C40"/>
        <rFont val="Tahoma"/>
        <family val="2"/>
      </rPr>
      <t>-0.52</t>
    </r>
  </si>
  <si>
    <r>
      <t>11.92</t>
    </r>
    <r>
      <rPr>
        <sz val="8"/>
        <color rgb="FFC3362B"/>
        <rFont val="Tahoma"/>
        <family val="2"/>
      </rPr>
      <t>+0.92</t>
    </r>
  </si>
  <si>
    <r>
      <t>14.71</t>
    </r>
    <r>
      <rPr>
        <sz val="8"/>
        <color rgb="FF3D8C40"/>
        <rFont val="Tahoma"/>
        <family val="2"/>
      </rPr>
      <t>+0.71</t>
    </r>
  </si>
  <si>
    <r>
      <t>13.95</t>
    </r>
    <r>
      <rPr>
        <sz val="8"/>
        <color rgb="FFC3362B"/>
        <rFont val="Tahoma"/>
        <family val="2"/>
      </rPr>
      <t>+0.95</t>
    </r>
  </si>
  <si>
    <r>
      <t>14.41</t>
    </r>
    <r>
      <rPr>
        <sz val="8"/>
        <color rgb="FFC3362B"/>
        <rFont val="Tahoma"/>
        <family val="2"/>
      </rPr>
      <t>+6.41</t>
    </r>
  </si>
  <si>
    <r>
      <t>18.34</t>
    </r>
    <r>
      <rPr>
        <sz val="8"/>
        <color rgb="FF3D8C40"/>
        <rFont val="Tahoma"/>
        <family val="2"/>
      </rPr>
      <t>+1.34</t>
    </r>
  </si>
  <si>
    <r>
      <t>13.19</t>
    </r>
    <r>
      <rPr>
        <sz val="8"/>
        <color rgb="FFC3362B"/>
        <rFont val="Tahoma"/>
        <family val="2"/>
      </rPr>
      <t>+7.19</t>
    </r>
  </si>
  <si>
    <r>
      <t>21.02</t>
    </r>
    <r>
      <rPr>
        <sz val="11"/>
        <color rgb="FFC3362B"/>
        <rFont val="Tahoma"/>
        <family val="2"/>
      </rPr>
      <t>+0.02</t>
    </r>
  </si>
  <si>
    <r>
      <t>10.34</t>
    </r>
    <r>
      <rPr>
        <sz val="11"/>
        <color rgb="FF3D8C40"/>
        <rFont val="Tahoma"/>
        <family val="2"/>
      </rPr>
      <t>+4.34</t>
    </r>
  </si>
  <si>
    <r>
      <t>21.16</t>
    </r>
    <r>
      <rPr>
        <sz val="11"/>
        <color rgb="FF3D8C40"/>
        <rFont val="Tahoma"/>
        <family val="2"/>
      </rPr>
      <t>-8.84</t>
    </r>
  </si>
  <si>
    <r>
      <t>24.07</t>
    </r>
    <r>
      <rPr>
        <sz val="11"/>
        <color rgb="FFC3362B"/>
        <rFont val="Tahoma"/>
        <family val="2"/>
      </rPr>
      <t>+0.07</t>
    </r>
  </si>
  <si>
    <r>
      <t>12.58</t>
    </r>
    <r>
      <rPr>
        <sz val="11"/>
        <color rgb="FF3D8C40"/>
        <rFont val="Tahoma"/>
        <family val="2"/>
      </rPr>
      <t>+2.58</t>
    </r>
  </si>
  <si>
    <r>
      <t>24.49</t>
    </r>
    <r>
      <rPr>
        <sz val="11"/>
        <color rgb="FF3D8C40"/>
        <rFont val="Tahoma"/>
        <family val="2"/>
      </rPr>
      <t>-2.51</t>
    </r>
  </si>
  <si>
    <r>
      <t>17.34</t>
    </r>
    <r>
      <rPr>
        <sz val="11"/>
        <color rgb="FF3D8C40"/>
        <rFont val="Tahoma"/>
        <family val="2"/>
      </rPr>
      <t>-1.66</t>
    </r>
  </si>
  <si>
    <r>
      <t>9.11</t>
    </r>
    <r>
      <rPr>
        <sz val="11"/>
        <color rgb="FFC3362B"/>
        <rFont val="Tahoma"/>
        <family val="2"/>
      </rPr>
      <t>-0.89</t>
    </r>
  </si>
  <si>
    <r>
      <t>20.89</t>
    </r>
    <r>
      <rPr>
        <sz val="11"/>
        <color rgb="FF3D8C40"/>
        <rFont val="Tahoma"/>
        <family val="2"/>
      </rPr>
      <t>-4.11</t>
    </r>
  </si>
  <si>
    <r>
      <t>16.52</t>
    </r>
    <r>
      <rPr>
        <sz val="11"/>
        <color rgb="FFC3362B"/>
        <rFont val="Tahoma"/>
        <family val="2"/>
      </rPr>
      <t>+1.52</t>
    </r>
  </si>
  <si>
    <r>
      <t>12.51</t>
    </r>
    <r>
      <rPr>
        <sz val="11"/>
        <color rgb="FF3D8C40"/>
        <rFont val="Tahoma"/>
        <family val="2"/>
      </rPr>
      <t>+5.51</t>
    </r>
  </si>
  <si>
    <r>
      <t>17.70</t>
    </r>
    <r>
      <rPr>
        <sz val="11"/>
        <color rgb="FF3D8C40"/>
        <rFont val="Tahoma"/>
        <family val="2"/>
      </rPr>
      <t>-5.30</t>
    </r>
  </si>
  <si>
    <r>
      <t>13.95</t>
    </r>
    <r>
      <rPr>
        <sz val="11"/>
        <color rgb="FFC3362B"/>
        <rFont val="Tahoma"/>
        <family val="2"/>
      </rPr>
      <t>+2.95</t>
    </r>
  </si>
  <si>
    <r>
      <t>16.27</t>
    </r>
    <r>
      <rPr>
        <sz val="11"/>
        <color rgb="FF3D8C40"/>
        <rFont val="Tahoma"/>
        <family val="2"/>
      </rPr>
      <t>+5.27</t>
    </r>
  </si>
  <si>
    <r>
      <t>14.30</t>
    </r>
    <r>
      <rPr>
        <sz val="11"/>
        <color rgb="FF3D8C40"/>
        <rFont val="Tahoma"/>
        <family val="2"/>
      </rPr>
      <t>-2.70</t>
    </r>
  </si>
  <si>
    <r>
      <t>11.58</t>
    </r>
    <r>
      <rPr>
        <sz val="11"/>
        <color rgb="FF3D8C40"/>
        <rFont val="Tahoma"/>
        <family val="2"/>
      </rPr>
      <t>-1.42</t>
    </r>
  </si>
  <si>
    <r>
      <t>15.79</t>
    </r>
    <r>
      <rPr>
        <sz val="11"/>
        <color rgb="FF3D8C40"/>
        <rFont val="Tahoma"/>
        <family val="2"/>
      </rPr>
      <t>+3.79</t>
    </r>
  </si>
  <si>
    <r>
      <t>13.05</t>
    </r>
    <r>
      <rPr>
        <sz val="11"/>
        <color rgb="FF3D8C40"/>
        <rFont val="Tahoma"/>
        <family val="2"/>
      </rPr>
      <t>-2.95</t>
    </r>
  </si>
  <si>
    <r>
      <t>10.95</t>
    </r>
    <r>
      <rPr>
        <sz val="11"/>
        <color rgb="FF3D8C40"/>
        <rFont val="Tahoma"/>
        <family val="2"/>
      </rPr>
      <t>-2.05</t>
    </r>
  </si>
  <si>
    <r>
      <t>16.56</t>
    </r>
    <r>
      <rPr>
        <sz val="11"/>
        <color rgb="FF3D8C40"/>
        <rFont val="Tahoma"/>
        <family val="2"/>
      </rPr>
      <t>+2.56</t>
    </r>
  </si>
  <si>
    <r>
      <t>11.26</t>
    </r>
    <r>
      <rPr>
        <sz val="11"/>
        <color rgb="FF3D8C40"/>
        <rFont val="Tahoma"/>
        <family val="2"/>
      </rPr>
      <t>-2.74</t>
    </r>
  </si>
  <si>
    <r>
      <t>13.71</t>
    </r>
    <r>
      <rPr>
        <sz val="11"/>
        <color rgb="FF3D8C40"/>
        <rFont val="Tahoma"/>
        <family val="2"/>
      </rPr>
      <t>-1.29</t>
    </r>
  </si>
  <si>
    <r>
      <t>12.08</t>
    </r>
    <r>
      <rPr>
        <sz val="11"/>
        <color rgb="FFC3362B"/>
        <rFont val="Tahoma"/>
        <family val="2"/>
      </rPr>
      <t>-3.92</t>
    </r>
  </si>
  <si>
    <r>
      <t>14.92</t>
    </r>
    <r>
      <rPr>
        <sz val="11"/>
        <color rgb="FFC3362B"/>
        <rFont val="Tahoma"/>
        <family val="2"/>
      </rPr>
      <t>+2.92</t>
    </r>
  </si>
  <si>
    <r>
      <t>8.20</t>
    </r>
    <r>
      <rPr>
        <sz val="11"/>
        <color rgb="FFC3362B"/>
        <rFont val="Tahoma"/>
        <family val="2"/>
      </rPr>
      <t>+1.20</t>
    </r>
  </si>
  <si>
    <r>
      <t>15.49</t>
    </r>
    <r>
      <rPr>
        <sz val="11"/>
        <color rgb="FF3D8C40"/>
        <rFont val="Tahoma"/>
        <family val="2"/>
      </rPr>
      <t>+5.49</t>
    </r>
  </si>
  <si>
    <r>
      <t>9.64</t>
    </r>
    <r>
      <rPr>
        <sz val="11"/>
        <color rgb="FF3D8C40"/>
        <rFont val="Tahoma"/>
        <family val="2"/>
      </rPr>
      <t>-2.36</t>
    </r>
  </si>
  <si>
    <r>
      <t>12.69</t>
    </r>
    <r>
      <rPr>
        <sz val="11"/>
        <color rgb="FFC3362B"/>
        <rFont val="Tahoma"/>
        <family val="2"/>
      </rPr>
      <t>+2.69</t>
    </r>
  </si>
  <si>
    <r>
      <t>22.37</t>
    </r>
    <r>
      <rPr>
        <sz val="11"/>
        <color rgb="FF3D8C40"/>
        <rFont val="Tahoma"/>
        <family val="2"/>
      </rPr>
      <t>+8.37</t>
    </r>
  </si>
  <si>
    <r>
      <t>11.75</t>
    </r>
    <r>
      <rPr>
        <sz val="11"/>
        <color rgb="FF3D8C40"/>
        <rFont val="Tahoma"/>
        <family val="2"/>
      </rPr>
      <t>-0.25</t>
    </r>
  </si>
  <si>
    <r>
      <t>9.43</t>
    </r>
    <r>
      <rPr>
        <sz val="11"/>
        <color rgb="FFC3362B"/>
        <rFont val="Tahoma"/>
        <family val="2"/>
      </rPr>
      <t>+1.43</t>
    </r>
  </si>
  <si>
    <r>
      <t>15.21</t>
    </r>
    <r>
      <rPr>
        <sz val="11"/>
        <color rgb="FF3D8C40"/>
        <rFont val="Tahoma"/>
        <family val="2"/>
      </rPr>
      <t>+1.21</t>
    </r>
  </si>
  <si>
    <r>
      <t>10.56</t>
    </r>
    <r>
      <rPr>
        <sz val="11"/>
        <color rgb="FF3D8C40"/>
        <rFont val="Tahoma"/>
        <family val="2"/>
      </rPr>
      <t>-0.44</t>
    </r>
  </si>
  <si>
    <r>
      <t>12.82</t>
    </r>
    <r>
      <rPr>
        <sz val="11"/>
        <color rgb="FFC3362B"/>
        <rFont val="Tahoma"/>
        <family val="2"/>
      </rPr>
      <t>+2.82</t>
    </r>
  </si>
  <si>
    <r>
      <t>16.39</t>
    </r>
    <r>
      <rPr>
        <sz val="11"/>
        <color rgb="FFC3362B"/>
        <rFont val="Tahoma"/>
        <family val="2"/>
      </rPr>
      <t>-3.61</t>
    </r>
  </si>
  <si>
    <r>
      <t>12.80</t>
    </r>
    <r>
      <rPr>
        <sz val="11"/>
        <color rgb="FFC3362B"/>
        <rFont val="Tahoma"/>
        <family val="2"/>
      </rPr>
      <t>+1.80</t>
    </r>
  </si>
  <si>
    <r>
      <t>9.19</t>
    </r>
    <r>
      <rPr>
        <sz val="11"/>
        <color rgb="FF3D8C40"/>
        <rFont val="Tahoma"/>
        <family val="2"/>
      </rPr>
      <t>-2.81</t>
    </r>
  </si>
  <si>
    <r>
      <t>21.68</t>
    </r>
    <r>
      <rPr>
        <sz val="11"/>
        <color rgb="FF3D8C40"/>
        <rFont val="Tahoma"/>
        <family val="2"/>
      </rPr>
      <t>+3.68</t>
    </r>
  </si>
  <si>
    <r>
      <t>6.89</t>
    </r>
    <r>
      <rPr>
        <sz val="11"/>
        <color rgb="FF3D8C40"/>
        <rFont val="Tahoma"/>
        <family val="2"/>
      </rPr>
      <t>-3.11</t>
    </r>
  </si>
  <si>
    <r>
      <t>7.70</t>
    </r>
    <r>
      <rPr>
        <sz val="11"/>
        <color rgb="FF3D8C40"/>
        <rFont val="Tahoma"/>
        <family val="2"/>
      </rPr>
      <t>-0.30</t>
    </r>
  </si>
  <si>
    <r>
      <t>12.04</t>
    </r>
    <r>
      <rPr>
        <sz val="11"/>
        <color rgb="FFC3362B"/>
        <rFont val="Tahoma"/>
        <family val="2"/>
      </rPr>
      <t>-1.96</t>
    </r>
  </si>
  <si>
    <r>
      <t>10.12</t>
    </r>
    <r>
      <rPr>
        <sz val="11"/>
        <color rgb="FFC3362B"/>
        <rFont val="Tahoma"/>
        <family val="2"/>
      </rPr>
      <t>+1.12</t>
    </r>
  </si>
  <si>
    <r>
      <t>9.59</t>
    </r>
    <r>
      <rPr>
        <sz val="11"/>
        <color rgb="FFC3362B"/>
        <rFont val="Tahoma"/>
        <family val="2"/>
      </rPr>
      <t>+3.59</t>
    </r>
  </si>
  <si>
    <r>
      <t>21.66</t>
    </r>
    <r>
      <rPr>
        <sz val="11"/>
        <color rgb="FF3D8C40"/>
        <rFont val="Tahoma"/>
        <family val="2"/>
      </rPr>
      <t>+1.66</t>
    </r>
  </si>
  <si>
    <r>
      <t>7.44</t>
    </r>
    <r>
      <rPr>
        <sz val="11"/>
        <color rgb="FF3D8C40"/>
        <rFont val="Tahoma"/>
        <family val="2"/>
      </rPr>
      <t>-0.56</t>
    </r>
  </si>
  <si>
    <r>
      <t>7.09</t>
    </r>
    <r>
      <rPr>
        <sz val="11"/>
        <color rgb="FFC3362B"/>
        <rFont val="Tahoma"/>
        <family val="2"/>
      </rPr>
      <t>+0.09</t>
    </r>
  </si>
  <si>
    <r>
      <t>25.60</t>
    </r>
    <r>
      <rPr>
        <sz val="11"/>
        <color rgb="FF3D8C40"/>
        <rFont val="Tahoma"/>
        <family val="2"/>
      </rPr>
      <t>+4.60</t>
    </r>
  </si>
  <si>
    <r>
      <t>4.15</t>
    </r>
    <r>
      <rPr>
        <sz val="11"/>
        <color rgb="FF3D8C40"/>
        <rFont val="Tahoma"/>
        <family val="2"/>
      </rPr>
      <t>-2.85</t>
    </r>
  </si>
  <si>
    <r>
      <t>12.67</t>
    </r>
    <r>
      <rPr>
        <sz val="11"/>
        <color rgb="FFC3362B"/>
        <rFont val="Tahoma"/>
        <family val="2"/>
      </rPr>
      <t>+2.67</t>
    </r>
  </si>
  <si>
    <r>
      <t>16.90</t>
    </r>
    <r>
      <rPr>
        <sz val="11"/>
        <color rgb="FF3D8C40"/>
        <rFont val="Tahoma"/>
        <family val="2"/>
      </rPr>
      <t>+0.90</t>
    </r>
  </si>
  <si>
    <r>
      <t>10.79</t>
    </r>
    <r>
      <rPr>
        <sz val="11"/>
        <color rgb="FFC3362B"/>
        <rFont val="Tahoma"/>
        <family val="2"/>
      </rPr>
      <t>+4.79</t>
    </r>
  </si>
  <si>
    <r>
      <t>13.86</t>
    </r>
    <r>
      <rPr>
        <sz val="11"/>
        <color rgb="FFC3362B"/>
        <rFont val="Tahoma"/>
        <family val="2"/>
      </rPr>
      <t>+5.86</t>
    </r>
  </si>
  <si>
    <r>
      <t>19.28</t>
    </r>
    <r>
      <rPr>
        <sz val="11"/>
        <color rgb="FF3D8C40"/>
        <rFont val="Tahoma"/>
        <family val="2"/>
      </rPr>
      <t>+4.28</t>
    </r>
  </si>
  <si>
    <r>
      <t>11.73</t>
    </r>
    <r>
      <rPr>
        <sz val="11"/>
        <color rgb="FFC3362B"/>
        <rFont val="Tahoma"/>
        <family val="2"/>
      </rPr>
      <t>+5.73</t>
    </r>
  </si>
  <si>
    <r>
      <t>11.62</t>
    </r>
    <r>
      <rPr>
        <sz val="11"/>
        <color rgb="FFC3362B"/>
        <rFont val="Tahoma"/>
        <family val="2"/>
      </rPr>
      <t>+3.62</t>
    </r>
  </si>
  <si>
    <r>
      <t>23.82</t>
    </r>
    <r>
      <rPr>
        <sz val="11"/>
        <color rgb="FFC3362B"/>
        <rFont val="Tahoma"/>
        <family val="2"/>
      </rPr>
      <t>-1.18</t>
    </r>
  </si>
  <si>
    <r>
      <t>8.61</t>
    </r>
    <r>
      <rPr>
        <sz val="11"/>
        <color rgb="FFC3362B"/>
        <rFont val="Tahoma"/>
        <family val="2"/>
      </rPr>
      <t>+5.61</t>
    </r>
  </si>
  <si>
    <r>
      <t>5.45</t>
    </r>
    <r>
      <rPr>
        <sz val="11"/>
        <color rgb="FF3D8C40"/>
        <rFont val="Tahoma"/>
        <family val="2"/>
      </rPr>
      <t>-1.55</t>
    </r>
  </si>
  <si>
    <r>
      <t>31.91</t>
    </r>
    <r>
      <rPr>
        <sz val="11"/>
        <color rgb="FF3D8C40"/>
        <rFont val="Tahoma"/>
        <family val="2"/>
      </rPr>
      <t>+3.91</t>
    </r>
  </si>
  <si>
    <r>
      <t>3.55</t>
    </r>
    <r>
      <rPr>
        <sz val="11"/>
        <color rgb="FFC3362B"/>
        <rFont val="Tahoma"/>
        <family val="2"/>
      </rPr>
      <t>+0.55</t>
    </r>
  </si>
  <si>
    <t>For Gameweek 24</t>
  </si>
  <si>
    <t>March 1 (Home)</t>
  </si>
  <si>
    <r>
      <t>25.64</t>
    </r>
    <r>
      <rPr>
        <sz val="8"/>
        <color rgb="FFC3362B"/>
        <rFont val="Tahoma"/>
        <family val="2"/>
      </rPr>
      <t>+2.64</t>
    </r>
  </si>
  <si>
    <r>
      <t>8.47</t>
    </r>
    <r>
      <rPr>
        <sz val="8"/>
        <color rgb="FF3D8C40"/>
        <rFont val="Tahoma"/>
        <family val="2"/>
      </rPr>
      <t>+0.47</t>
    </r>
  </si>
  <si>
    <r>
      <t>25.87</t>
    </r>
    <r>
      <rPr>
        <sz val="8"/>
        <color rgb="FFC3362B"/>
        <rFont val="Tahoma"/>
        <family val="2"/>
      </rPr>
      <t>+0.87</t>
    </r>
  </si>
  <si>
    <r>
      <t>20.87</t>
    </r>
    <r>
      <rPr>
        <sz val="8"/>
        <color rgb="FFC3362B"/>
        <rFont val="Tahoma"/>
        <family val="2"/>
      </rPr>
      <t>+4.87</t>
    </r>
  </si>
  <si>
    <r>
      <t>9.58</t>
    </r>
    <r>
      <rPr>
        <sz val="8"/>
        <color rgb="FF3D8C40"/>
        <rFont val="Tahoma"/>
        <family val="2"/>
      </rPr>
      <t>+0.58</t>
    </r>
  </si>
  <si>
    <r>
      <t>22.09</t>
    </r>
    <r>
      <rPr>
        <sz val="8"/>
        <color rgb="FFC3362B"/>
        <rFont val="Tahoma"/>
        <family val="2"/>
      </rPr>
      <t>+0.09</t>
    </r>
  </si>
  <si>
    <r>
      <t>15.32</t>
    </r>
    <r>
      <rPr>
        <sz val="8"/>
        <color rgb="FF3D8C40"/>
        <rFont val="Tahoma"/>
        <family val="2"/>
      </rPr>
      <t>-4.68</t>
    </r>
  </si>
  <si>
    <r>
      <t>20.30</t>
    </r>
    <r>
      <rPr>
        <sz val="8"/>
        <color rgb="FF3D8C40"/>
        <rFont val="Tahoma"/>
        <family val="2"/>
      </rPr>
      <t>+5.30</t>
    </r>
  </si>
  <si>
    <r>
      <t>13.58</t>
    </r>
    <r>
      <rPr>
        <sz val="8"/>
        <color rgb="FF3D8C40"/>
        <rFont val="Tahoma"/>
        <family val="2"/>
      </rPr>
      <t>-8.42</t>
    </r>
  </si>
  <si>
    <r>
      <t>20.37</t>
    </r>
    <r>
      <rPr>
        <sz val="8"/>
        <color rgb="FFC3362B"/>
        <rFont val="Tahoma"/>
        <family val="2"/>
      </rPr>
      <t>+2.37</t>
    </r>
  </si>
  <si>
    <r>
      <t>8.75</t>
    </r>
    <r>
      <rPr>
        <sz val="8"/>
        <color rgb="FFC3362B"/>
        <rFont val="Tahoma"/>
        <family val="2"/>
      </rPr>
      <t>-1.25</t>
    </r>
  </si>
  <si>
    <r>
      <t>24.76</t>
    </r>
    <r>
      <rPr>
        <sz val="8"/>
        <color rgb="FFC3362B"/>
        <rFont val="Tahoma"/>
        <family val="2"/>
      </rPr>
      <t>+4.76</t>
    </r>
  </si>
  <si>
    <r>
      <t>19.43</t>
    </r>
    <r>
      <rPr>
        <sz val="8"/>
        <color rgb="FFC3362B"/>
        <rFont val="Tahoma"/>
        <family val="2"/>
      </rPr>
      <t>+0.43</t>
    </r>
  </si>
  <si>
    <r>
      <t>12.75</t>
    </r>
    <r>
      <rPr>
        <sz val="8"/>
        <color rgb="FF3D8C40"/>
        <rFont val="Tahoma"/>
        <family val="2"/>
      </rPr>
      <t>+0.75</t>
    </r>
  </si>
  <si>
    <r>
      <t>21.01</t>
    </r>
    <r>
      <rPr>
        <sz val="8"/>
        <color rgb="FFC3362B"/>
        <rFont val="Tahoma"/>
        <family val="2"/>
      </rPr>
      <t>+4.01</t>
    </r>
  </si>
  <si>
    <r>
      <t>18.23</t>
    </r>
    <r>
      <rPr>
        <sz val="8"/>
        <color rgb="FF3D8C40"/>
        <rFont val="Tahoma"/>
        <family val="2"/>
      </rPr>
      <t>+3.23</t>
    </r>
  </si>
  <si>
    <r>
      <t>13.84</t>
    </r>
    <r>
      <rPr>
        <sz val="8"/>
        <color rgb="FF3D8C40"/>
        <rFont val="Tahoma"/>
        <family val="2"/>
      </rPr>
      <t>-3.16</t>
    </r>
  </si>
  <si>
    <r>
      <t>14.97</t>
    </r>
    <r>
      <rPr>
        <sz val="8"/>
        <color rgb="FF3D8C40"/>
        <rFont val="Tahoma"/>
        <family val="2"/>
      </rPr>
      <t>-1.03</t>
    </r>
  </si>
  <si>
    <r>
      <t>10.53</t>
    </r>
    <r>
      <rPr>
        <sz val="8"/>
        <color rgb="FFC3362B"/>
        <rFont val="Tahoma"/>
        <family val="2"/>
      </rPr>
      <t>-3.47</t>
    </r>
  </si>
  <si>
    <r>
      <t>19.65</t>
    </r>
    <r>
      <rPr>
        <sz val="8"/>
        <color rgb="FFC3362B"/>
        <rFont val="Tahoma"/>
        <family val="2"/>
      </rPr>
      <t>+3.65</t>
    </r>
  </si>
  <si>
    <r>
      <t>18.07</t>
    </r>
    <r>
      <rPr>
        <sz val="8"/>
        <color rgb="FFC3362B"/>
        <rFont val="Tahoma"/>
        <family val="2"/>
      </rPr>
      <t>+4.07</t>
    </r>
  </si>
  <si>
    <r>
      <t>17.09</t>
    </r>
    <r>
      <rPr>
        <sz val="8"/>
        <color rgb="FF3D8C40"/>
        <rFont val="Tahoma"/>
        <family val="2"/>
      </rPr>
      <t>+2.09</t>
    </r>
  </si>
  <si>
    <r>
      <t>18.65</t>
    </r>
    <r>
      <rPr>
        <sz val="8"/>
        <color rgb="FFC3362B"/>
        <rFont val="Tahoma"/>
        <family val="2"/>
      </rPr>
      <t>+3.65</t>
    </r>
  </si>
  <si>
    <r>
      <t>18.55</t>
    </r>
    <r>
      <rPr>
        <sz val="8"/>
        <color rgb="FFC3362B"/>
        <rFont val="Tahoma"/>
        <family val="2"/>
      </rPr>
      <t>+2.55</t>
    </r>
  </si>
  <si>
    <r>
      <t>14.22</t>
    </r>
    <r>
      <rPr>
        <sz val="8"/>
        <color rgb="FFC3362B"/>
        <rFont val="Tahoma"/>
        <family val="2"/>
      </rPr>
      <t>-5.78</t>
    </r>
  </si>
  <si>
    <r>
      <t>19.86</t>
    </r>
    <r>
      <rPr>
        <sz val="8"/>
        <color rgb="FFC3362B"/>
        <rFont val="Tahoma"/>
        <family val="2"/>
      </rPr>
      <t>+6.86</t>
    </r>
  </si>
  <si>
    <r>
      <t>15.29</t>
    </r>
    <r>
      <rPr>
        <sz val="8"/>
        <color rgb="FFC3362B"/>
        <rFont val="Tahoma"/>
        <family val="2"/>
      </rPr>
      <t>+5.29</t>
    </r>
  </si>
  <si>
    <r>
      <t>22.39</t>
    </r>
    <r>
      <rPr>
        <sz val="8"/>
        <color rgb="FF3D8C40"/>
        <rFont val="Tahoma"/>
        <family val="2"/>
      </rPr>
      <t>+2.39</t>
    </r>
  </si>
  <si>
    <r>
      <t>13.22</t>
    </r>
    <r>
      <rPr>
        <sz val="8"/>
        <color rgb="FFC3362B"/>
        <rFont val="Tahoma"/>
        <family val="2"/>
      </rPr>
      <t>+7.22</t>
    </r>
  </si>
  <si>
    <r>
      <t>22.17</t>
    </r>
    <r>
      <rPr>
        <sz val="8"/>
        <color rgb="FFC3362B"/>
        <rFont val="Tahoma"/>
        <family val="2"/>
      </rPr>
      <t>+1.17</t>
    </r>
  </si>
  <si>
    <r>
      <t>11.16</t>
    </r>
    <r>
      <rPr>
        <sz val="8"/>
        <color rgb="FF3D8C40"/>
        <rFont val="Tahoma"/>
        <family val="2"/>
      </rPr>
      <t>+4.16</t>
    </r>
  </si>
  <si>
    <r>
      <t>22.76</t>
    </r>
    <r>
      <rPr>
        <sz val="8"/>
        <color rgb="FF3D8C40"/>
        <rFont val="Tahoma"/>
        <family val="2"/>
      </rPr>
      <t>-7.24</t>
    </r>
  </si>
  <si>
    <r>
      <t>24.07</t>
    </r>
    <r>
      <rPr>
        <sz val="8"/>
        <color rgb="FFC3362B"/>
        <rFont val="Tahoma"/>
        <family val="2"/>
      </rPr>
      <t>+0.07</t>
    </r>
  </si>
  <si>
    <r>
      <t>12.58</t>
    </r>
    <r>
      <rPr>
        <sz val="8"/>
        <color rgb="FF3D8C40"/>
        <rFont val="Tahoma"/>
        <family val="2"/>
      </rPr>
      <t>+2.58</t>
    </r>
  </si>
  <si>
    <r>
      <t>9.75</t>
    </r>
    <r>
      <rPr>
        <sz val="8"/>
        <color rgb="FFC3362B"/>
        <rFont val="Tahoma"/>
        <family val="2"/>
      </rPr>
      <t>-1.25</t>
    </r>
  </si>
  <si>
    <r>
      <t>22.42</t>
    </r>
    <r>
      <rPr>
        <sz val="8"/>
        <color rgb="FF3D8C40"/>
        <rFont val="Tahoma"/>
        <family val="2"/>
      </rPr>
      <t>-2.58</t>
    </r>
  </si>
  <si>
    <r>
      <t>16.73</t>
    </r>
    <r>
      <rPr>
        <sz val="8"/>
        <color rgb="FFC3362B"/>
        <rFont val="Tahoma"/>
        <family val="2"/>
      </rPr>
      <t>+0.73</t>
    </r>
  </si>
  <si>
    <r>
      <t>14.07</t>
    </r>
    <r>
      <rPr>
        <sz val="8"/>
        <color rgb="FF3D8C40"/>
        <rFont val="Tahoma"/>
        <family val="2"/>
      </rPr>
      <t>+6.07</t>
    </r>
  </si>
  <si>
    <r>
      <t>18.02</t>
    </r>
    <r>
      <rPr>
        <sz val="8"/>
        <color rgb="FF3D8C40"/>
        <rFont val="Tahoma"/>
        <family val="2"/>
      </rPr>
      <t>-5.98</t>
    </r>
  </si>
  <si>
    <r>
      <t>18.01</t>
    </r>
    <r>
      <rPr>
        <sz val="8"/>
        <color rgb="FFC3362B"/>
        <rFont val="Tahoma"/>
        <family val="2"/>
      </rPr>
      <t>+4.01</t>
    </r>
  </si>
  <si>
    <r>
      <t>17.16</t>
    </r>
    <r>
      <rPr>
        <sz val="8"/>
        <color rgb="FF3D8C40"/>
        <rFont val="Tahoma"/>
        <family val="2"/>
      </rPr>
      <t>+4.16</t>
    </r>
  </si>
  <si>
    <r>
      <t>17.24</t>
    </r>
    <r>
      <rPr>
        <sz val="8"/>
        <color rgb="FF3D8C40"/>
        <rFont val="Tahoma"/>
        <family val="2"/>
      </rPr>
      <t>-2.76</t>
    </r>
  </si>
  <si>
    <r>
      <t>16.61</t>
    </r>
    <r>
      <rPr>
        <sz val="8"/>
        <color rgb="FF3D8C40"/>
        <rFont val="Tahoma"/>
        <family val="2"/>
      </rPr>
      <t>+3.61</t>
    </r>
  </si>
  <si>
    <r>
      <t>13.91</t>
    </r>
    <r>
      <rPr>
        <sz val="8"/>
        <color rgb="FF3D8C40"/>
        <rFont val="Tahoma"/>
        <family val="2"/>
      </rPr>
      <t>-2.09</t>
    </r>
  </si>
  <si>
    <r>
      <t>9.54</t>
    </r>
    <r>
      <rPr>
        <sz val="8"/>
        <color rgb="FF3D8C40"/>
        <rFont val="Tahoma"/>
        <family val="2"/>
      </rPr>
      <t>-0.46</t>
    </r>
  </si>
  <si>
    <r>
      <t>17.87</t>
    </r>
    <r>
      <rPr>
        <sz val="8"/>
        <color rgb="FF3D8C40"/>
        <rFont val="Tahoma"/>
        <family val="2"/>
      </rPr>
      <t>+5.87</t>
    </r>
  </si>
  <si>
    <r>
      <t>10.28</t>
    </r>
    <r>
      <rPr>
        <sz val="8"/>
        <color rgb="FF3D8C40"/>
        <rFont val="Tahoma"/>
        <family val="2"/>
      </rPr>
      <t>-4.72</t>
    </r>
  </si>
  <si>
    <r>
      <t>10.95</t>
    </r>
    <r>
      <rPr>
        <sz val="8"/>
        <color rgb="FF3D8C40"/>
        <rFont val="Tahoma"/>
        <family val="2"/>
      </rPr>
      <t>-2.05</t>
    </r>
  </si>
  <si>
    <r>
      <t>16.56</t>
    </r>
    <r>
      <rPr>
        <sz val="8"/>
        <color rgb="FF3D8C40"/>
        <rFont val="Tahoma"/>
        <family val="2"/>
      </rPr>
      <t>+2.56</t>
    </r>
  </si>
  <si>
    <r>
      <t>11.26</t>
    </r>
    <r>
      <rPr>
        <sz val="8"/>
        <color rgb="FF3D8C40"/>
        <rFont val="Tahoma"/>
        <family val="2"/>
      </rPr>
      <t>-2.74</t>
    </r>
  </si>
  <si>
    <r>
      <t>13.71</t>
    </r>
    <r>
      <rPr>
        <sz val="8"/>
        <color rgb="FF3D8C40"/>
        <rFont val="Tahoma"/>
        <family val="2"/>
      </rPr>
      <t>-1.29</t>
    </r>
  </si>
  <si>
    <r>
      <t>12.08</t>
    </r>
    <r>
      <rPr>
        <sz val="8"/>
        <color rgb="FFC3362B"/>
        <rFont val="Tahoma"/>
        <family val="2"/>
      </rPr>
      <t>-3.92</t>
    </r>
  </si>
  <si>
    <r>
      <t>14.92</t>
    </r>
    <r>
      <rPr>
        <sz val="8"/>
        <color rgb="FFC3362B"/>
        <rFont val="Tahoma"/>
        <family val="2"/>
      </rPr>
      <t>+2.92</t>
    </r>
  </si>
  <si>
    <r>
      <t>12.69</t>
    </r>
    <r>
      <rPr>
        <sz val="8"/>
        <color rgb="FFC3362B"/>
        <rFont val="Tahoma"/>
        <family val="2"/>
      </rPr>
      <t>+2.69</t>
    </r>
  </si>
  <si>
    <r>
      <t>22.37</t>
    </r>
    <r>
      <rPr>
        <sz val="8"/>
        <color rgb="FF3D8C40"/>
        <rFont val="Tahoma"/>
        <family val="2"/>
      </rPr>
      <t>+8.37</t>
    </r>
  </si>
  <si>
    <r>
      <t>11.75</t>
    </r>
    <r>
      <rPr>
        <sz val="8"/>
        <color rgb="FF3D8C40"/>
        <rFont val="Tahoma"/>
        <family val="2"/>
      </rPr>
      <t>-0.25</t>
    </r>
  </si>
  <si>
    <r>
      <t>9.98</t>
    </r>
    <r>
      <rPr>
        <sz val="8"/>
        <color rgb="FFC3362B"/>
        <rFont val="Tahoma"/>
        <family val="2"/>
      </rPr>
      <t>+0.98</t>
    </r>
  </si>
  <si>
    <r>
      <t>17.20</t>
    </r>
    <r>
      <rPr>
        <sz val="8"/>
        <color rgb="FF3D8C40"/>
        <rFont val="Tahoma"/>
        <family val="2"/>
      </rPr>
      <t>+1.20</t>
    </r>
  </si>
  <si>
    <r>
      <t>10.93</t>
    </r>
    <r>
      <rPr>
        <sz val="8"/>
        <color rgb="FF3D8C40"/>
        <rFont val="Tahoma"/>
        <family val="2"/>
      </rPr>
      <t>-0.07</t>
    </r>
  </si>
  <si>
    <r>
      <t>12.82</t>
    </r>
    <r>
      <rPr>
        <sz val="8"/>
        <color rgb="FFC3362B"/>
        <rFont val="Tahoma"/>
        <family val="2"/>
      </rPr>
      <t>+2.82</t>
    </r>
  </si>
  <si>
    <r>
      <t>16.39</t>
    </r>
    <r>
      <rPr>
        <sz val="8"/>
        <color rgb="FFC3362B"/>
        <rFont val="Tahoma"/>
        <family val="2"/>
      </rPr>
      <t>-3.61</t>
    </r>
  </si>
  <si>
    <r>
      <t>12.80</t>
    </r>
    <r>
      <rPr>
        <sz val="8"/>
        <color rgb="FFC3362B"/>
        <rFont val="Tahoma"/>
        <family val="2"/>
      </rPr>
      <t>+1.80</t>
    </r>
  </si>
  <si>
    <r>
      <t>9.19</t>
    </r>
    <r>
      <rPr>
        <sz val="8"/>
        <color rgb="FF3D8C40"/>
        <rFont val="Tahoma"/>
        <family val="2"/>
      </rPr>
      <t>-2.81</t>
    </r>
  </si>
  <si>
    <r>
      <t>21.68</t>
    </r>
    <r>
      <rPr>
        <sz val="8"/>
        <color rgb="FF3D8C40"/>
        <rFont val="Tahoma"/>
        <family val="2"/>
      </rPr>
      <t>+3.68</t>
    </r>
  </si>
  <si>
    <r>
      <t>6.89</t>
    </r>
    <r>
      <rPr>
        <sz val="8"/>
        <color rgb="FF3D8C40"/>
        <rFont val="Tahoma"/>
        <family val="2"/>
      </rPr>
      <t>-3.11</t>
    </r>
  </si>
  <si>
    <r>
      <t>14.01</t>
    </r>
    <r>
      <rPr>
        <sz val="8"/>
        <color rgb="FFC3362B"/>
        <rFont val="Tahoma"/>
        <family val="2"/>
      </rPr>
      <t>+1.01</t>
    </r>
  </si>
  <si>
    <r>
      <t>18.25</t>
    </r>
    <r>
      <rPr>
        <sz val="8"/>
        <color rgb="FF3D8C40"/>
        <rFont val="Tahoma"/>
        <family val="2"/>
      </rPr>
      <t>+0.25</t>
    </r>
  </si>
  <si>
    <r>
      <t>12.14</t>
    </r>
    <r>
      <rPr>
        <sz val="8"/>
        <color rgb="FFC3362B"/>
        <rFont val="Tahoma"/>
        <family val="2"/>
      </rPr>
      <t>+3.14</t>
    </r>
  </si>
  <si>
    <r>
      <t>8.17</t>
    </r>
    <r>
      <rPr>
        <sz val="8"/>
        <color rgb="FF3D8C40"/>
        <rFont val="Tahoma"/>
        <family val="2"/>
      </rPr>
      <t>-0.83</t>
    </r>
  </si>
  <si>
    <r>
      <t>13.95</t>
    </r>
    <r>
      <rPr>
        <sz val="8"/>
        <color rgb="FFC3362B"/>
        <rFont val="Tahoma"/>
        <family val="2"/>
      </rPr>
      <t>-2.05</t>
    </r>
  </si>
  <si>
    <r>
      <t>10.44</t>
    </r>
    <r>
      <rPr>
        <sz val="8"/>
        <color rgb="FFC3362B"/>
        <rFont val="Tahoma"/>
        <family val="2"/>
      </rPr>
      <t>+1.44</t>
    </r>
  </si>
  <si>
    <r>
      <t>9.59</t>
    </r>
    <r>
      <rPr>
        <sz val="8"/>
        <color rgb="FFC3362B"/>
        <rFont val="Tahoma"/>
        <family val="2"/>
      </rPr>
      <t>+3.59</t>
    </r>
  </si>
  <si>
    <r>
      <t>21.66</t>
    </r>
    <r>
      <rPr>
        <sz val="8"/>
        <color rgb="FF3D8C40"/>
        <rFont val="Tahoma"/>
        <family val="2"/>
      </rPr>
      <t>+1.66</t>
    </r>
  </si>
  <si>
    <r>
      <t>7.44</t>
    </r>
    <r>
      <rPr>
        <sz val="8"/>
        <color rgb="FF3D8C40"/>
        <rFont val="Tahoma"/>
        <family val="2"/>
      </rPr>
      <t>-0.56</t>
    </r>
  </si>
  <si>
    <r>
      <t>28.58</t>
    </r>
    <r>
      <rPr>
        <sz val="8"/>
        <color rgb="FF3D8C40"/>
        <rFont val="Tahoma"/>
        <family val="2"/>
      </rPr>
      <t>+4.58</t>
    </r>
  </si>
  <si>
    <r>
      <t>4.37</t>
    </r>
    <r>
      <rPr>
        <sz val="8"/>
        <color rgb="FF3D8C40"/>
        <rFont val="Tahoma"/>
        <family val="2"/>
      </rPr>
      <t>-2.63</t>
    </r>
  </si>
  <si>
    <r>
      <t>13.86</t>
    </r>
    <r>
      <rPr>
        <sz val="8"/>
        <color rgb="FFC3362B"/>
        <rFont val="Tahoma"/>
        <family val="2"/>
      </rPr>
      <t>+5.86</t>
    </r>
  </si>
  <si>
    <r>
      <t>19.28</t>
    </r>
    <r>
      <rPr>
        <sz val="8"/>
        <color rgb="FF3D8C40"/>
        <rFont val="Tahoma"/>
        <family val="2"/>
      </rPr>
      <t>+4.28</t>
    </r>
  </si>
  <si>
    <r>
      <t>11.73</t>
    </r>
    <r>
      <rPr>
        <sz val="8"/>
        <color rgb="FFC3362B"/>
        <rFont val="Tahoma"/>
        <family val="2"/>
      </rPr>
      <t>+5.73</t>
    </r>
  </si>
  <si>
    <r>
      <t>11.62</t>
    </r>
    <r>
      <rPr>
        <sz val="8"/>
        <color rgb="FFC3362B"/>
        <rFont val="Tahoma"/>
        <family val="2"/>
      </rPr>
      <t>+3.62</t>
    </r>
  </si>
  <si>
    <r>
      <t>23.82</t>
    </r>
    <r>
      <rPr>
        <sz val="8"/>
        <color rgb="FFC3362B"/>
        <rFont val="Tahoma"/>
        <family val="2"/>
      </rPr>
      <t>-1.18</t>
    </r>
  </si>
  <si>
    <r>
      <t>8.61</t>
    </r>
    <r>
      <rPr>
        <sz val="8"/>
        <color rgb="FFC3362B"/>
        <rFont val="Tahoma"/>
        <family val="2"/>
      </rPr>
      <t>+5.61</t>
    </r>
  </si>
  <si>
    <t>For Gameweek 25</t>
  </si>
  <si>
    <t>March 8 (Home)</t>
  </si>
  <si>
    <r>
      <t>32.85</t>
    </r>
    <r>
      <rPr>
        <sz val="8"/>
        <color rgb="FFC3362B"/>
        <rFont val="Tahoma"/>
        <family val="2"/>
      </rPr>
      <t>+7.85</t>
    </r>
  </si>
  <si>
    <r>
      <t>8.30</t>
    </r>
    <r>
      <rPr>
        <sz val="8"/>
        <color rgb="FF3D8C40"/>
        <rFont val="Tahoma"/>
        <family val="2"/>
      </rPr>
      <t>+7.30</t>
    </r>
  </si>
  <si>
    <r>
      <t>29.08</t>
    </r>
    <r>
      <rPr>
        <sz val="8"/>
        <color rgb="FF3D8C40"/>
        <rFont val="Tahoma"/>
        <family val="2"/>
      </rPr>
      <t>-2.92</t>
    </r>
  </si>
  <si>
    <r>
      <t>15.70</t>
    </r>
    <r>
      <rPr>
        <sz val="8"/>
        <color rgb="FF3D8C40"/>
        <rFont val="Tahoma"/>
        <family val="2"/>
      </rPr>
      <t>-4.30</t>
    </r>
  </si>
  <si>
    <r>
      <t>22.67</t>
    </r>
    <r>
      <rPr>
        <sz val="8"/>
        <color rgb="FF3D8C40"/>
        <rFont val="Tahoma"/>
        <family val="2"/>
      </rPr>
      <t>+5.67</t>
    </r>
  </si>
  <si>
    <r>
      <t>13.78</t>
    </r>
    <r>
      <rPr>
        <sz val="8"/>
        <color rgb="FF3D8C40"/>
        <rFont val="Tahoma"/>
        <family val="2"/>
      </rPr>
      <t>-8.22</t>
    </r>
  </si>
  <si>
    <r>
      <t>21.58</t>
    </r>
    <r>
      <rPr>
        <sz val="8"/>
        <color rgb="FF3D8C40"/>
        <rFont val="Tahoma"/>
        <family val="2"/>
      </rPr>
      <t>-0.42</t>
    </r>
  </si>
  <si>
    <r>
      <t>13.73</t>
    </r>
    <r>
      <rPr>
        <sz val="8"/>
        <color rgb="FF3D8C40"/>
        <rFont val="Tahoma"/>
        <family val="2"/>
      </rPr>
      <t>+2.73</t>
    </r>
  </si>
  <si>
    <r>
      <t>20.77</t>
    </r>
    <r>
      <rPr>
        <sz val="8"/>
        <color rgb="FF3D8C40"/>
        <rFont val="Tahoma"/>
        <family val="2"/>
      </rPr>
      <t>-0.23</t>
    </r>
  </si>
  <si>
    <r>
      <t>20.92</t>
    </r>
    <r>
      <rPr>
        <sz val="8"/>
        <color rgb="FFC3362B"/>
        <rFont val="Tahoma"/>
        <family val="2"/>
      </rPr>
      <t>+2.92</t>
    </r>
  </si>
  <si>
    <r>
      <t>15.36</t>
    </r>
    <r>
      <rPr>
        <sz val="8"/>
        <color rgb="FF3D8C40"/>
        <rFont val="Tahoma"/>
        <family val="2"/>
      </rPr>
      <t>+3.36</t>
    </r>
  </si>
  <si>
    <r>
      <t>18.88</t>
    </r>
    <r>
      <rPr>
        <sz val="8"/>
        <color rgb="FF3D8C40"/>
        <rFont val="Tahoma"/>
        <family val="2"/>
      </rPr>
      <t>-2.12</t>
    </r>
  </si>
  <si>
    <r>
      <t>14.20</t>
    </r>
    <r>
      <rPr>
        <sz val="8"/>
        <color rgb="FFC3362B"/>
        <rFont val="Tahoma"/>
        <family val="2"/>
      </rPr>
      <t>+2.20</t>
    </r>
  </si>
  <si>
    <r>
      <t>10.41</t>
    </r>
    <r>
      <rPr>
        <sz val="8"/>
        <color rgb="FF3D8C40"/>
        <rFont val="Tahoma"/>
        <family val="2"/>
      </rPr>
      <t>+1.41</t>
    </r>
  </si>
  <si>
    <r>
      <t>19.47</t>
    </r>
    <r>
      <rPr>
        <sz val="8"/>
        <color rgb="FF3D8C40"/>
        <rFont val="Tahoma"/>
        <family val="2"/>
      </rPr>
      <t>-0.53</t>
    </r>
  </si>
  <si>
    <r>
      <t>16.83</t>
    </r>
    <r>
      <rPr>
        <sz val="8"/>
        <color rgb="FFC3362B"/>
        <rFont val="Tahoma"/>
        <family val="2"/>
      </rPr>
      <t>+5.83</t>
    </r>
  </si>
  <si>
    <r>
      <t>12.77</t>
    </r>
    <r>
      <rPr>
        <sz val="8"/>
        <color rgb="FF3D8C40"/>
        <rFont val="Tahoma"/>
        <family val="2"/>
      </rPr>
      <t>+2.77</t>
    </r>
  </si>
  <si>
    <r>
      <t>18.90</t>
    </r>
    <r>
      <rPr>
        <sz val="8"/>
        <color rgb="FF3D8C40"/>
        <rFont val="Tahoma"/>
        <family val="2"/>
      </rPr>
      <t>-1.10</t>
    </r>
  </si>
  <si>
    <r>
      <t>16.27</t>
    </r>
    <r>
      <rPr>
        <sz val="8"/>
        <color rgb="FFC3362B"/>
        <rFont val="Tahoma"/>
        <family val="2"/>
      </rPr>
      <t>+0.27</t>
    </r>
  </si>
  <si>
    <r>
      <t>13.17</t>
    </r>
    <r>
      <rPr>
        <sz val="8"/>
        <color rgb="FF3D8C40"/>
        <rFont val="Tahoma"/>
        <family val="2"/>
      </rPr>
      <t>+1.17</t>
    </r>
  </si>
  <si>
    <r>
      <t>17.76</t>
    </r>
    <r>
      <rPr>
        <sz val="8"/>
        <color rgb="FF3D8C40"/>
        <rFont val="Tahoma"/>
        <family val="2"/>
      </rPr>
      <t>-1.24</t>
    </r>
  </si>
  <si>
    <r>
      <t>19.44</t>
    </r>
    <r>
      <rPr>
        <sz val="8"/>
        <color rgb="FFC3362B"/>
        <rFont val="Tahoma"/>
        <family val="2"/>
      </rPr>
      <t>+6.44</t>
    </r>
  </si>
  <si>
    <r>
      <t>12.58</t>
    </r>
    <r>
      <rPr>
        <sz val="8"/>
        <color rgb="FF3D8C40"/>
        <rFont val="Tahoma"/>
        <family val="2"/>
      </rPr>
      <t>+0.58</t>
    </r>
  </si>
  <si>
    <r>
      <t>21.84</t>
    </r>
    <r>
      <rPr>
        <sz val="8"/>
        <color rgb="FFC3362B"/>
        <rFont val="Tahoma"/>
        <family val="2"/>
      </rPr>
      <t>+2.84</t>
    </r>
  </si>
  <si>
    <r>
      <t>18.21</t>
    </r>
    <r>
      <rPr>
        <sz val="8"/>
        <color rgb="FFC3362B"/>
        <rFont val="Tahoma"/>
        <family val="2"/>
      </rPr>
      <t>+6.21</t>
    </r>
  </si>
  <si>
    <r>
      <t>13.53</t>
    </r>
    <r>
      <rPr>
        <sz val="8"/>
        <color rgb="FF3D8C40"/>
        <rFont val="Tahoma"/>
        <family val="2"/>
      </rPr>
      <t>+2.53</t>
    </r>
  </si>
  <si>
    <r>
      <t>19.23</t>
    </r>
    <r>
      <rPr>
        <sz val="8"/>
        <color rgb="FFC3362B"/>
        <rFont val="Tahoma"/>
        <family val="2"/>
      </rPr>
      <t>+0.23</t>
    </r>
  </si>
  <si>
    <r>
      <t>13.79</t>
    </r>
    <r>
      <rPr>
        <sz val="8"/>
        <color rgb="FF3D8C40"/>
        <rFont val="Tahoma"/>
        <family val="2"/>
      </rPr>
      <t>-0.21</t>
    </r>
  </si>
  <si>
    <r>
      <t>15.55</t>
    </r>
    <r>
      <rPr>
        <sz val="8"/>
        <color rgb="FFC3362B"/>
        <rFont val="Tahoma"/>
        <family val="2"/>
      </rPr>
      <t>-0.45</t>
    </r>
  </si>
  <si>
    <r>
      <t>16.18</t>
    </r>
    <r>
      <rPr>
        <sz val="8"/>
        <color rgb="FFC3362B"/>
        <rFont val="Tahoma"/>
        <family val="2"/>
      </rPr>
      <t>+0.18</t>
    </r>
  </si>
  <si>
    <r>
      <t>25.21</t>
    </r>
    <r>
      <rPr>
        <sz val="8"/>
        <color rgb="FFC3362B"/>
        <rFont val="Tahoma"/>
        <family val="2"/>
      </rPr>
      <t>+1.21</t>
    </r>
  </si>
  <si>
    <r>
      <t>13.17</t>
    </r>
    <r>
      <rPr>
        <sz val="8"/>
        <color rgb="FF3D8C40"/>
        <rFont val="Tahoma"/>
        <family val="2"/>
      </rPr>
      <t>+3.17</t>
    </r>
  </si>
  <si>
    <r>
      <t>26.31</t>
    </r>
    <r>
      <rPr>
        <sz val="8"/>
        <color rgb="FF3D8C40"/>
        <rFont val="Tahoma"/>
        <family val="2"/>
      </rPr>
      <t>-1.69</t>
    </r>
  </si>
  <si>
    <r>
      <t>15.07</t>
    </r>
    <r>
      <rPr>
        <sz val="8"/>
        <color rgb="FFC3362B"/>
        <rFont val="Tahoma"/>
        <family val="2"/>
      </rPr>
      <t>+3.07</t>
    </r>
  </si>
  <si>
    <r>
      <t>22.74</t>
    </r>
    <r>
      <rPr>
        <sz val="8"/>
        <color rgb="FF3D8C40"/>
        <rFont val="Tahoma"/>
        <family val="2"/>
      </rPr>
      <t>+8.74</t>
    </r>
  </si>
  <si>
    <r>
      <t>14.43</t>
    </r>
    <r>
      <rPr>
        <sz val="8"/>
        <color rgb="FF3D8C40"/>
        <rFont val="Tahoma"/>
        <family val="2"/>
      </rPr>
      <t>-0.57</t>
    </r>
  </si>
  <si>
    <r>
      <t>11.89</t>
    </r>
    <r>
      <rPr>
        <sz val="8"/>
        <color rgb="FF3D8C40"/>
        <rFont val="Tahoma"/>
        <family val="2"/>
      </rPr>
      <t>-2.11</t>
    </r>
  </si>
  <si>
    <r>
      <t>17.94</t>
    </r>
    <r>
      <rPr>
        <sz val="8"/>
        <color rgb="FF3D8C40"/>
        <rFont val="Tahoma"/>
        <family val="2"/>
      </rPr>
      <t>+1.94</t>
    </r>
  </si>
  <si>
    <r>
      <t>12.24</t>
    </r>
    <r>
      <rPr>
        <sz val="8"/>
        <color rgb="FF3D8C40"/>
        <rFont val="Tahoma"/>
        <family val="2"/>
      </rPr>
      <t>-1.76</t>
    </r>
  </si>
  <si>
    <r>
      <t>14.97</t>
    </r>
    <r>
      <rPr>
        <sz val="8"/>
        <color rgb="FF3D8C40"/>
        <rFont val="Tahoma"/>
        <family val="2"/>
      </rPr>
      <t>-0.03</t>
    </r>
  </si>
  <si>
    <r>
      <t>12.94</t>
    </r>
    <r>
      <rPr>
        <sz val="8"/>
        <color rgb="FFC3362B"/>
        <rFont val="Tahoma"/>
        <family val="2"/>
      </rPr>
      <t>-3.06</t>
    </r>
  </si>
  <si>
    <r>
      <t>16.65</t>
    </r>
    <r>
      <rPr>
        <sz val="8"/>
        <color rgb="FFC3362B"/>
        <rFont val="Tahoma"/>
        <family val="2"/>
      </rPr>
      <t>+3.65</t>
    </r>
  </si>
  <si>
    <r>
      <t>13.54</t>
    </r>
    <r>
      <rPr>
        <sz val="8"/>
        <color rgb="FFC3362B"/>
        <rFont val="Tahoma"/>
        <family val="2"/>
      </rPr>
      <t>+3.54</t>
    </r>
  </si>
  <si>
    <r>
      <t>17.55</t>
    </r>
    <r>
      <rPr>
        <sz val="8"/>
        <color rgb="FFC3362B"/>
        <rFont val="Tahoma"/>
        <family val="2"/>
      </rPr>
      <t>-2.45</t>
    </r>
  </si>
  <si>
    <r>
      <t>13.71</t>
    </r>
    <r>
      <rPr>
        <sz val="8"/>
        <color rgb="FFC3362B"/>
        <rFont val="Tahoma"/>
        <family val="2"/>
      </rPr>
      <t>+1.71</t>
    </r>
  </si>
  <si>
    <r>
      <t>10.96</t>
    </r>
    <r>
      <rPr>
        <sz val="8"/>
        <color rgb="FF3D8C40"/>
        <rFont val="Tahoma"/>
        <family val="2"/>
      </rPr>
      <t>-2.04</t>
    </r>
  </si>
  <si>
    <r>
      <t>24.74</t>
    </r>
    <r>
      <rPr>
        <sz val="8"/>
        <color rgb="FF3D8C40"/>
        <rFont val="Tahoma"/>
        <family val="2"/>
      </rPr>
      <t>+0.74</t>
    </r>
  </si>
  <si>
    <r>
      <t>7.36</t>
    </r>
    <r>
      <rPr>
        <sz val="8"/>
        <color rgb="FF3D8C40"/>
        <rFont val="Tahoma"/>
        <family val="2"/>
      </rPr>
      <t>-2.64</t>
    </r>
  </si>
  <si>
    <r>
      <t>14.85</t>
    </r>
    <r>
      <rPr>
        <sz val="8"/>
        <color rgb="FF3D8C40"/>
        <rFont val="Tahoma"/>
        <family val="2"/>
      </rPr>
      <t>-0.15</t>
    </r>
  </si>
  <si>
    <r>
      <t>20.12</t>
    </r>
    <r>
      <rPr>
        <sz val="8"/>
        <color rgb="FFC3362B"/>
        <rFont val="Tahoma"/>
        <family val="2"/>
      </rPr>
      <t>-0.88</t>
    </r>
  </si>
  <si>
    <r>
      <t>12.67</t>
    </r>
    <r>
      <rPr>
        <sz val="8"/>
        <color rgb="FFC3362B"/>
        <rFont val="Tahoma"/>
        <family val="2"/>
      </rPr>
      <t>+3.67</t>
    </r>
  </si>
  <si>
    <r>
      <t>10.44</t>
    </r>
    <r>
      <rPr>
        <sz val="8"/>
        <color rgb="FFC3362B"/>
        <rFont val="Tahoma"/>
        <family val="2"/>
      </rPr>
      <t>+4.44</t>
    </r>
  </si>
  <si>
    <r>
      <t>22.74</t>
    </r>
    <r>
      <rPr>
        <sz val="8"/>
        <color rgb="FF3D8C40"/>
        <rFont val="Tahoma"/>
        <family val="2"/>
      </rPr>
      <t>+2.74</t>
    </r>
  </si>
  <si>
    <r>
      <t>8.61</t>
    </r>
    <r>
      <rPr>
        <sz val="8"/>
        <color rgb="FF3D8C40"/>
        <rFont val="Tahoma"/>
        <family val="2"/>
      </rPr>
      <t>-0.39</t>
    </r>
  </si>
  <si>
    <r>
      <t>14.49</t>
    </r>
    <r>
      <rPr>
        <sz val="8"/>
        <color rgb="FFC3362B"/>
        <rFont val="Tahoma"/>
        <family val="2"/>
      </rPr>
      <t>+6.49</t>
    </r>
  </si>
  <si>
    <r>
      <t>21.37</t>
    </r>
    <r>
      <rPr>
        <sz val="8"/>
        <color rgb="FF3D8C40"/>
        <rFont val="Tahoma"/>
        <family val="2"/>
      </rPr>
      <t>+5.37</t>
    </r>
  </si>
  <si>
    <r>
      <t>12.09</t>
    </r>
    <r>
      <rPr>
        <sz val="8"/>
        <color rgb="FFC3362B"/>
        <rFont val="Tahoma"/>
        <family val="2"/>
      </rPr>
      <t>+6.09</t>
    </r>
  </si>
  <si>
    <r>
      <t>6.41</t>
    </r>
    <r>
      <rPr>
        <sz val="8"/>
        <color rgb="FF3D8C40"/>
        <rFont val="Tahoma"/>
        <family val="2"/>
      </rPr>
      <t>-1.59</t>
    </r>
  </si>
  <si>
    <r>
      <t>32.87</t>
    </r>
    <r>
      <rPr>
        <sz val="8"/>
        <color rgb="FF3D8C40"/>
        <rFont val="Tahoma"/>
        <family val="2"/>
      </rPr>
      <t>+4.87</t>
    </r>
  </si>
  <si>
    <r>
      <t>4.86</t>
    </r>
    <r>
      <rPr>
        <sz val="8"/>
        <color rgb="FF3D8C40"/>
        <rFont val="Tahoma"/>
        <family val="2"/>
      </rPr>
      <t>-1.14</t>
    </r>
  </si>
  <si>
    <t>5.80</t>
  </si>
  <si>
    <t>11.69</t>
  </si>
  <si>
    <t>4.27</t>
  </si>
  <si>
    <t>3.66</t>
  </si>
  <si>
    <t>11.97</t>
  </si>
  <si>
    <t>12.94</t>
  </si>
  <si>
    <t>6.17</t>
  </si>
  <si>
    <t>9.11</t>
  </si>
  <si>
    <t>11.38</t>
  </si>
  <si>
    <t>6.36</t>
  </si>
  <si>
    <t>6.32</t>
  </si>
  <si>
    <t>8.66</t>
  </si>
  <si>
    <t>6.67</t>
  </si>
  <si>
    <t>5.42</t>
  </si>
  <si>
    <t>6.98</t>
  </si>
  <si>
    <t>5.78</t>
  </si>
  <si>
    <t>9.50</t>
  </si>
  <si>
    <t>5.90</t>
  </si>
  <si>
    <t>7.02</t>
  </si>
  <si>
    <t>5.95</t>
  </si>
  <si>
    <t>8.55</t>
  </si>
  <si>
    <t>8.88</t>
  </si>
  <si>
    <t>6.57</t>
  </si>
  <si>
    <t>10.02</t>
  </si>
  <si>
    <t>4.80</t>
  </si>
  <si>
    <t>9.69</t>
  </si>
  <si>
    <t>5.23</t>
  </si>
  <si>
    <t>7.33</t>
  </si>
  <si>
    <t>8.26</t>
  </si>
  <si>
    <t>11.57</t>
  </si>
  <si>
    <t>4.54</t>
  </si>
  <si>
    <t>6.06</t>
  </si>
  <si>
    <t>3.32</t>
  </si>
  <si>
    <t>7.52</t>
  </si>
  <si>
    <t>3.76</t>
  </si>
  <si>
    <t>12.67</t>
  </si>
  <si>
    <t>3.07</t>
  </si>
  <si>
    <t>18.64</t>
  </si>
  <si>
    <t>4.56</t>
  </si>
  <si>
    <t>10.59</t>
  </si>
  <si>
    <t>6.41</t>
  </si>
  <si>
    <t>13.73</t>
  </si>
  <si>
    <t>16.27</t>
  </si>
  <si>
    <t>12.77</t>
  </si>
  <si>
    <t>16.83</t>
  </si>
  <si>
    <t>10.96</t>
  </si>
  <si>
    <t>13.53</t>
  </si>
  <si>
    <t>14.22</t>
  </si>
  <si>
    <t>12.58</t>
  </si>
  <si>
    <t>14.97</t>
  </si>
  <si>
    <t>18.55</t>
  </si>
  <si>
    <t>9.98</t>
  </si>
  <si>
    <t>17.20</t>
  </si>
  <si>
    <t>32.85</t>
  </si>
  <si>
    <t>8.30</t>
  </si>
  <si>
    <t>15.70</t>
  </si>
  <si>
    <t>22.67</t>
  </si>
  <si>
    <t>21.58</t>
  </si>
  <si>
    <t>20.92</t>
  </si>
  <si>
    <t>15.36</t>
  </si>
  <si>
    <t>13.17</t>
  </si>
  <si>
    <t>19.44</t>
  </si>
  <si>
    <t>18.21</t>
  </si>
  <si>
    <t>13.79</t>
  </si>
  <si>
    <t>15.55</t>
  </si>
  <si>
    <t>25.21</t>
  </si>
  <si>
    <t>15.07</t>
  </si>
  <si>
    <t>22.74</t>
  </si>
  <si>
    <t>13.54</t>
  </si>
  <si>
    <t>17.55</t>
  </si>
  <si>
    <t>24.74</t>
  </si>
  <si>
    <t>14.85</t>
  </si>
  <si>
    <t>20.12</t>
  </si>
  <si>
    <t>10.44</t>
  </si>
  <si>
    <t>14.49</t>
  </si>
  <si>
    <t>21.37</t>
  </si>
  <si>
    <t>32.87</t>
  </si>
  <si>
    <t>27.42</t>
  </si>
  <si>
    <t>9.57</t>
  </si>
  <si>
    <t>22.20</t>
  </si>
  <si>
    <t>10.61</t>
  </si>
  <si>
    <t>21.81</t>
  </si>
  <si>
    <t>13.93</t>
  </si>
  <si>
    <t>15.67</t>
  </si>
  <si>
    <t>11.09</t>
  </si>
  <si>
    <t>21.27</t>
  </si>
  <si>
    <t>13.01</t>
  </si>
  <si>
    <t>21.50</t>
  </si>
  <si>
    <t>9.47</t>
  </si>
  <si>
    <t>17.11</t>
  </si>
  <si>
    <t>11.22</t>
  </si>
  <si>
    <t>21.23</t>
  </si>
  <si>
    <t>18.61</t>
  </si>
  <si>
    <t>13.59</t>
  </si>
  <si>
    <t>20.93</t>
  </si>
  <si>
    <t>18.09</t>
  </si>
  <si>
    <t>22.64</t>
  </si>
  <si>
    <t>22.90</t>
  </si>
  <si>
    <t>12.30</t>
  </si>
  <si>
    <t>18.54</t>
  </si>
  <si>
    <t>14.37</t>
  </si>
  <si>
    <t>18.84</t>
  </si>
  <si>
    <t>11.21</t>
  </si>
  <si>
    <t>19.04</t>
  </si>
  <si>
    <t>18.49</t>
  </si>
  <si>
    <t>12.69</t>
  </si>
  <si>
    <t>18.74</t>
  </si>
  <si>
    <t>9.80</t>
  </si>
  <si>
    <t>19.71</t>
  </si>
  <si>
    <t>12.99</t>
  </si>
  <si>
    <t>19.72</t>
  </si>
  <si>
    <t>10.87</t>
  </si>
  <si>
    <t>15.68</t>
  </si>
  <si>
    <t>8.24</t>
  </si>
  <si>
    <t>31.38</t>
  </si>
  <si>
    <t>13.14</t>
  </si>
  <si>
    <t>26.98</t>
  </si>
  <si>
    <t>Aug 13 - March 16 (Home)</t>
  </si>
  <si>
    <t>Aug 13 - March 16 (Away)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</si>
</sst>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0.000000000000000%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ABA9A8"/>
      <name val="Tahoma"/>
      <family val="2"/>
    </font>
    <font>
      <sz val="11"/>
      <color rgb="FFABA9A8"/>
      <name val="Tahoma"/>
      <family val="2"/>
    </font>
    <font>
      <sz val="11"/>
      <color rgb="FF3D8C40"/>
      <name val="Tahoma"/>
      <family val="2"/>
    </font>
    <font>
      <sz val="11"/>
      <color rgb="FFC3362B"/>
      <name val="Tahoma"/>
      <family val="2"/>
    </font>
    <font>
      <u/>
      <sz val="11"/>
      <color theme="10"/>
      <name val="Calibri"/>
      <family val="2"/>
      <scheme val="minor"/>
    </font>
    <font>
      <sz val="11"/>
      <color theme="1"/>
      <name val="Tahoma"/>
      <family val="2"/>
    </font>
    <font>
      <sz val="8"/>
      <name val="Calibri"/>
      <family val="2"/>
      <scheme val="minor"/>
    </font>
    <font>
      <sz val="16"/>
      <color theme="1"/>
      <name val="Tahoma"/>
      <family val="2"/>
    </font>
    <font>
      <sz val="14"/>
      <color theme="1"/>
      <name val="Tahoma"/>
      <family val="2"/>
    </font>
    <font>
      <sz val="11"/>
      <color rgb="FF0F0F0F"/>
      <name val="Roboto"/>
    </font>
    <font>
      <sz val="14"/>
      <color rgb="FF0F0F0F"/>
      <name val="Roboto"/>
    </font>
    <font>
      <sz val="24"/>
      <color theme="1"/>
      <name val="Tahoma"/>
      <family val="2"/>
    </font>
    <font>
      <b/>
      <sz val="8"/>
      <color rgb="FFABA9A8"/>
      <name val="Tahoma"/>
      <family val="2"/>
    </font>
    <font>
      <sz val="8"/>
      <color rgb="FFABA9A8"/>
      <name val="Tahoma"/>
      <family val="2"/>
    </font>
    <font>
      <sz val="11"/>
      <name val="Calibri"/>
      <family val="2"/>
      <scheme val="minor"/>
    </font>
    <font>
      <sz val="8"/>
      <color rgb="FFC3362B"/>
      <name val="Tahoma"/>
      <family val="2"/>
    </font>
    <font>
      <sz val="8"/>
      <color rgb="FF3D8C40"/>
      <name val="Tahoma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</font>
    <font>
      <b/>
      <sz val="11"/>
      <color theme="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rgb="FF3E3E40"/>
        <bgColor indexed="64"/>
      </patternFill>
    </fill>
    <fill>
      <patternFill patternType="solid">
        <fgColor rgb="FF34343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C59EE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theme="2" tint="-0.499984740745262"/>
        <bgColor rgb="FFFFFFFF"/>
      </patternFill>
    </fill>
  </fills>
  <borders count="44">
    <border>
      <left/>
      <right/>
      <top/>
      <bottom/>
      <diagonal/>
    </border>
    <border>
      <left/>
      <right/>
      <top style="medium">
        <color rgb="FF343436"/>
      </top>
      <bottom/>
      <diagonal/>
    </border>
    <border>
      <left style="medium">
        <color rgb="FF272729"/>
      </left>
      <right/>
      <top style="medium">
        <color rgb="FF272729"/>
      </top>
      <bottom/>
      <diagonal/>
    </border>
    <border>
      <left/>
      <right/>
      <top style="medium">
        <color rgb="FF272729"/>
      </top>
      <bottom/>
      <diagonal/>
    </border>
    <border>
      <left/>
      <right style="medium">
        <color rgb="FF272729"/>
      </right>
      <top style="medium">
        <color rgb="FF272729"/>
      </top>
      <bottom/>
      <diagonal/>
    </border>
    <border>
      <left style="medium">
        <color rgb="FF272729"/>
      </left>
      <right/>
      <top/>
      <bottom/>
      <diagonal/>
    </border>
    <border>
      <left/>
      <right style="medium">
        <color rgb="FF272729"/>
      </right>
      <top/>
      <bottom/>
      <diagonal/>
    </border>
    <border>
      <left style="medium">
        <color rgb="FF272729"/>
      </left>
      <right/>
      <top style="medium">
        <color rgb="FF343436"/>
      </top>
      <bottom/>
      <diagonal/>
    </border>
    <border>
      <left/>
      <right style="medium">
        <color rgb="FF272729"/>
      </right>
      <top style="medium">
        <color rgb="FF343436"/>
      </top>
      <bottom/>
      <diagonal/>
    </border>
    <border>
      <left style="medium">
        <color rgb="FF272729"/>
      </left>
      <right/>
      <top style="medium">
        <color rgb="FF343436"/>
      </top>
      <bottom style="medium">
        <color rgb="FF272729"/>
      </bottom>
      <diagonal/>
    </border>
    <border>
      <left/>
      <right/>
      <top style="medium">
        <color rgb="FF343436"/>
      </top>
      <bottom style="medium">
        <color rgb="FF272729"/>
      </bottom>
      <diagonal/>
    </border>
    <border>
      <left/>
      <right style="medium">
        <color rgb="FF272729"/>
      </right>
      <top style="medium">
        <color rgb="FF343436"/>
      </top>
      <bottom style="medium">
        <color rgb="FF27272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rgb="FF272729"/>
      </left>
      <right/>
      <top style="medium">
        <color rgb="FF272729"/>
      </top>
      <bottom style="medium">
        <color rgb="FF272729"/>
      </bottom>
      <diagonal/>
    </border>
    <border>
      <left/>
      <right/>
      <top style="medium">
        <color rgb="FF272729"/>
      </top>
      <bottom style="medium">
        <color rgb="FF272729"/>
      </bottom>
      <diagonal/>
    </border>
    <border>
      <left/>
      <right style="medium">
        <color rgb="FF272729"/>
      </right>
      <top style="medium">
        <color rgb="FF272729"/>
      </top>
      <bottom style="medium">
        <color rgb="FF272729"/>
      </bottom>
      <diagonal/>
    </border>
    <border>
      <left/>
      <right/>
      <top/>
      <bottom style="medium">
        <color rgb="FF27272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25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right" vertical="center" wrapText="1"/>
    </xf>
    <xf numFmtId="0" fontId="6" fillId="2" borderId="1" xfId="2" applyFill="1" applyBorder="1" applyAlignment="1">
      <alignment vertical="center" wrapText="1"/>
    </xf>
    <xf numFmtId="0" fontId="3" fillId="2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 wrapText="1"/>
    </xf>
    <xf numFmtId="0" fontId="6" fillId="3" borderId="1" xfId="2" applyFill="1" applyBorder="1" applyAlignment="1">
      <alignment vertical="center" wrapText="1"/>
    </xf>
    <xf numFmtId="0" fontId="3" fillId="3" borderId="1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right" vertical="center" wrapText="1"/>
    </xf>
    <xf numFmtId="0" fontId="3" fillId="2" borderId="8" xfId="0" applyFont="1" applyFill="1" applyBorder="1" applyAlignment="1">
      <alignment horizontal="right" vertical="center"/>
    </xf>
    <xf numFmtId="0" fontId="3" fillId="3" borderId="7" xfId="0" applyFont="1" applyFill="1" applyBorder="1" applyAlignment="1">
      <alignment horizontal="right" vertical="center" wrapText="1"/>
    </xf>
    <xf numFmtId="0" fontId="3" fillId="3" borderId="8" xfId="0" applyFont="1" applyFill="1" applyBorder="1" applyAlignment="1">
      <alignment horizontal="right" vertical="center"/>
    </xf>
    <xf numFmtId="0" fontId="3" fillId="3" borderId="9" xfId="0" applyFont="1" applyFill="1" applyBorder="1" applyAlignment="1">
      <alignment horizontal="right" vertical="center" wrapText="1"/>
    </xf>
    <xf numFmtId="0" fontId="6" fillId="3" borderId="10" xfId="2" applyFill="1" applyBorder="1" applyAlignment="1">
      <alignment vertical="center" wrapText="1"/>
    </xf>
    <xf numFmtId="0" fontId="3" fillId="3" borderId="10" xfId="0" applyFont="1" applyFill="1" applyBorder="1" applyAlignment="1">
      <alignment horizontal="right" vertical="center" wrapText="1"/>
    </xf>
    <xf numFmtId="0" fontId="3" fillId="3" borderId="10" xfId="0" applyFont="1" applyFill="1" applyBorder="1" applyAlignment="1">
      <alignment horizontal="right" vertical="center"/>
    </xf>
    <xf numFmtId="0" fontId="3" fillId="3" borderId="11" xfId="0" applyFont="1" applyFill="1" applyBorder="1" applyAlignment="1">
      <alignment horizontal="right" vertical="center"/>
    </xf>
    <xf numFmtId="0" fontId="7" fillId="0" borderId="0" xfId="0" applyFont="1"/>
    <xf numFmtId="0" fontId="11" fillId="0" borderId="0" xfId="0" applyFont="1"/>
    <xf numFmtId="0" fontId="7" fillId="13" borderId="0" xfId="0" applyFont="1" applyFill="1"/>
    <xf numFmtId="0" fontId="10" fillId="0" borderId="0" xfId="0" applyFont="1"/>
    <xf numFmtId="0" fontId="10" fillId="13" borderId="0" xfId="0" applyFont="1" applyFill="1"/>
    <xf numFmtId="0" fontId="10" fillId="0" borderId="12" xfId="0" applyFont="1" applyBorder="1"/>
    <xf numFmtId="0" fontId="10" fillId="9" borderId="12" xfId="0" applyFont="1" applyFill="1" applyBorder="1"/>
    <xf numFmtId="0" fontId="10" fillId="10" borderId="12" xfId="0" applyFont="1" applyFill="1" applyBorder="1"/>
    <xf numFmtId="0" fontId="10" fillId="8" borderId="12" xfId="0" applyFont="1" applyFill="1" applyBorder="1"/>
    <xf numFmtId="0" fontId="10" fillId="14" borderId="12" xfId="0" applyFont="1" applyFill="1" applyBorder="1" applyAlignment="1">
      <alignment horizontal="center" vertical="center"/>
    </xf>
    <xf numFmtId="10" fontId="10" fillId="14" borderId="12" xfId="0" applyNumberFormat="1" applyFont="1" applyFill="1" applyBorder="1" applyAlignment="1">
      <alignment horizontal="center" vertical="center"/>
    </xf>
    <xf numFmtId="10" fontId="10" fillId="12" borderId="12" xfId="0" applyNumberFormat="1" applyFont="1" applyFill="1" applyBorder="1" applyAlignment="1">
      <alignment horizontal="center" vertical="center"/>
    </xf>
    <xf numFmtId="10" fontId="10" fillId="7" borderId="12" xfId="0" applyNumberFormat="1" applyFont="1" applyFill="1" applyBorder="1" applyAlignment="1">
      <alignment horizontal="center" vertical="center"/>
    </xf>
    <xf numFmtId="10" fontId="10" fillId="6" borderId="12" xfId="0" applyNumberFormat="1" applyFont="1" applyFill="1" applyBorder="1" applyAlignment="1">
      <alignment horizontal="center" vertical="center"/>
    </xf>
    <xf numFmtId="10" fontId="10" fillId="10" borderId="12" xfId="0" applyNumberFormat="1" applyFont="1" applyFill="1" applyBorder="1"/>
    <xf numFmtId="10" fontId="10" fillId="9" borderId="12" xfId="0" applyNumberFormat="1" applyFont="1" applyFill="1" applyBorder="1"/>
    <xf numFmtId="10" fontId="10" fillId="8" borderId="12" xfId="0" applyNumberFormat="1" applyFont="1" applyFill="1" applyBorder="1"/>
    <xf numFmtId="2" fontId="10" fillId="10" borderId="12" xfId="0" applyNumberFormat="1" applyFont="1" applyFill="1" applyBorder="1"/>
    <xf numFmtId="2" fontId="10" fillId="9" borderId="12" xfId="0" applyNumberFormat="1" applyFont="1" applyFill="1" applyBorder="1"/>
    <xf numFmtId="2" fontId="10" fillId="8" borderId="12" xfId="0" applyNumberFormat="1" applyFont="1" applyFill="1" applyBorder="1"/>
    <xf numFmtId="16" fontId="7" fillId="0" borderId="0" xfId="0" applyNumberFormat="1" applyFont="1"/>
    <xf numFmtId="0" fontId="10" fillId="5" borderId="14" xfId="0" applyFont="1" applyFill="1" applyBorder="1" applyAlignment="1">
      <alignment horizontal="center" vertical="center"/>
    </xf>
    <xf numFmtId="0" fontId="10" fillId="0" borderId="26" xfId="0" applyFont="1" applyBorder="1"/>
    <xf numFmtId="0" fontId="10" fillId="0" borderId="28" xfId="0" applyFont="1" applyBorder="1"/>
    <xf numFmtId="10" fontId="10" fillId="4" borderId="29" xfId="0" applyNumberFormat="1" applyFont="1" applyFill="1" applyBorder="1"/>
    <xf numFmtId="10" fontId="10" fillId="5" borderId="30" xfId="0" applyNumberFormat="1" applyFont="1" applyFill="1" applyBorder="1"/>
    <xf numFmtId="10" fontId="10" fillId="6" borderId="31" xfId="0" applyNumberFormat="1" applyFont="1" applyFill="1" applyBorder="1"/>
    <xf numFmtId="2" fontId="10" fillId="4" borderId="32" xfId="0" applyNumberFormat="1" applyFont="1" applyFill="1" applyBorder="1"/>
    <xf numFmtId="2" fontId="10" fillId="5" borderId="20" xfId="0" applyNumberFormat="1" applyFont="1" applyFill="1" applyBorder="1"/>
    <xf numFmtId="2" fontId="10" fillId="6" borderId="23" xfId="0" applyNumberFormat="1" applyFont="1" applyFill="1" applyBorder="1"/>
    <xf numFmtId="0" fontId="10" fillId="6" borderId="27" xfId="0" applyFont="1" applyFill="1" applyBorder="1"/>
    <xf numFmtId="0" fontId="10" fillId="5" borderId="27" xfId="0" applyFont="1" applyFill="1" applyBorder="1"/>
    <xf numFmtId="0" fontId="10" fillId="4" borderId="26" xfId="0" applyFont="1" applyFill="1" applyBorder="1"/>
    <xf numFmtId="0" fontId="10" fillId="7" borderId="26" xfId="0" applyFont="1" applyFill="1" applyBorder="1"/>
    <xf numFmtId="2" fontId="10" fillId="7" borderId="26" xfId="0" applyNumberFormat="1" applyFont="1" applyFill="1" applyBorder="1"/>
    <xf numFmtId="0" fontId="10" fillId="5" borderId="13" xfId="0" applyFont="1" applyFill="1" applyBorder="1" applyAlignment="1">
      <alignment horizontal="center" vertical="center"/>
    </xf>
    <xf numFmtId="0" fontId="7" fillId="13" borderId="33" xfId="0" applyFont="1" applyFill="1" applyBorder="1"/>
    <xf numFmtId="0" fontId="10" fillId="5" borderId="32" xfId="0" applyFont="1" applyFill="1" applyBorder="1" applyAlignment="1">
      <alignment horizontal="center" vertical="center"/>
    </xf>
    <xf numFmtId="10" fontId="10" fillId="14" borderId="20" xfId="0" applyNumberFormat="1" applyFont="1" applyFill="1" applyBorder="1" applyAlignment="1">
      <alignment horizontal="center" vertical="center"/>
    </xf>
    <xf numFmtId="10" fontId="10" fillId="6" borderId="20" xfId="0" applyNumberFormat="1" applyFont="1" applyFill="1" applyBorder="1" applyAlignment="1">
      <alignment horizontal="center" vertical="center"/>
    </xf>
    <xf numFmtId="10" fontId="10" fillId="14" borderId="34" xfId="0" applyNumberFormat="1" applyFont="1" applyFill="1" applyBorder="1" applyAlignment="1">
      <alignment horizontal="center" vertical="center"/>
    </xf>
    <xf numFmtId="10" fontId="10" fillId="7" borderId="34" xfId="0" applyNumberFormat="1" applyFont="1" applyFill="1" applyBorder="1" applyAlignment="1">
      <alignment horizontal="center" vertical="center"/>
    </xf>
    <xf numFmtId="10" fontId="10" fillId="12" borderId="23" xfId="0" applyNumberFormat="1" applyFont="1" applyFill="1" applyBorder="1" applyAlignment="1">
      <alignment horizontal="center" vertical="center"/>
    </xf>
    <xf numFmtId="0" fontId="10" fillId="5" borderId="19" xfId="0" applyFont="1" applyFill="1" applyBorder="1" applyAlignment="1">
      <alignment horizontal="center" vertical="center"/>
    </xf>
    <xf numFmtId="0" fontId="10" fillId="5" borderId="36" xfId="0" applyFont="1" applyFill="1" applyBorder="1" applyAlignment="1">
      <alignment horizontal="center" vertical="center"/>
    </xf>
    <xf numFmtId="0" fontId="7" fillId="13" borderId="35" xfId="0" applyFont="1" applyFill="1" applyBorder="1"/>
    <xf numFmtId="0" fontId="10" fillId="13" borderId="35" xfId="0" applyFont="1" applyFill="1" applyBorder="1"/>
    <xf numFmtId="0" fontId="7" fillId="0" borderId="35" xfId="0" applyFont="1" applyBorder="1"/>
    <xf numFmtId="0" fontId="9" fillId="11" borderId="26" xfId="0" applyFont="1" applyFill="1" applyBorder="1" applyAlignment="1">
      <alignment horizontal="center" vertical="center" wrapText="1"/>
    </xf>
    <xf numFmtId="0" fontId="9" fillId="12" borderId="26" xfId="0" applyFont="1" applyFill="1" applyBorder="1" applyAlignment="1">
      <alignment horizontal="center" vertical="center" wrapText="1"/>
    </xf>
    <xf numFmtId="0" fontId="9" fillId="11" borderId="26" xfId="0" applyFont="1" applyFill="1" applyBorder="1" applyAlignment="1">
      <alignment horizontal="center" vertical="center"/>
    </xf>
    <xf numFmtId="0" fontId="9" fillId="12" borderId="26" xfId="0" applyFont="1" applyFill="1" applyBorder="1" applyAlignment="1">
      <alignment horizontal="center" vertical="center"/>
    </xf>
    <xf numFmtId="0" fontId="10" fillId="7" borderId="26" xfId="0" applyFont="1" applyFill="1" applyBorder="1" applyAlignment="1">
      <alignment horizontal="center" vertical="center"/>
    </xf>
    <xf numFmtId="0" fontId="10" fillId="9" borderId="27" xfId="0" applyFont="1" applyFill="1" applyBorder="1" applyAlignment="1">
      <alignment horizontal="center" vertical="center"/>
    </xf>
    <xf numFmtId="0" fontId="10" fillId="6" borderId="13" xfId="0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0" fontId="10" fillId="5" borderId="13" xfId="1" applyNumberFormat="1" applyFont="1" applyFill="1" applyBorder="1" applyAlignment="1">
      <alignment horizontal="center" vertical="center"/>
    </xf>
    <xf numFmtId="0" fontId="10" fillId="6" borderId="13" xfId="1" applyNumberFormat="1" applyFont="1" applyFill="1" applyBorder="1" applyAlignment="1">
      <alignment horizontal="center" vertical="center"/>
    </xf>
    <xf numFmtId="0" fontId="10" fillId="4" borderId="13" xfId="1" applyNumberFormat="1" applyFont="1" applyFill="1" applyBorder="1" applyAlignment="1">
      <alignment horizontal="center" vertical="center"/>
    </xf>
    <xf numFmtId="49" fontId="10" fillId="5" borderId="13" xfId="1" applyNumberFormat="1" applyFont="1" applyFill="1" applyBorder="1" applyAlignment="1">
      <alignment horizontal="center" vertical="center"/>
    </xf>
    <xf numFmtId="0" fontId="10" fillId="16" borderId="13" xfId="1" applyNumberFormat="1" applyFont="1" applyFill="1" applyBorder="1" applyAlignment="1">
      <alignment horizontal="center" vertical="center"/>
    </xf>
    <xf numFmtId="0" fontId="10" fillId="15" borderId="13" xfId="1" applyNumberFormat="1" applyFont="1" applyFill="1" applyBorder="1" applyAlignment="1">
      <alignment horizontal="center" vertical="center"/>
    </xf>
    <xf numFmtId="0" fontId="10" fillId="13" borderId="33" xfId="0" applyFont="1" applyFill="1" applyBorder="1"/>
    <xf numFmtId="0" fontId="10" fillId="17" borderId="32" xfId="1" applyNumberFormat="1" applyFont="1" applyFill="1" applyBorder="1" applyAlignment="1">
      <alignment horizontal="center" vertical="center"/>
    </xf>
    <xf numFmtId="2" fontId="10" fillId="5" borderId="31" xfId="0" applyNumberFormat="1" applyFont="1" applyFill="1" applyBorder="1"/>
    <xf numFmtId="2" fontId="10" fillId="6" borderId="34" xfId="0" applyNumberFormat="1" applyFont="1" applyFill="1" applyBorder="1"/>
    <xf numFmtId="2" fontId="10" fillId="4" borderId="34" xfId="0" applyNumberFormat="1" applyFont="1" applyFill="1" applyBorder="1"/>
    <xf numFmtId="2" fontId="10" fillId="5" borderId="34" xfId="0" applyNumberFormat="1" applyFont="1" applyFill="1" applyBorder="1"/>
    <xf numFmtId="2" fontId="10" fillId="16" borderId="34" xfId="0" applyNumberFormat="1" applyFont="1" applyFill="1" applyBorder="1"/>
    <xf numFmtId="2" fontId="10" fillId="15" borderId="34" xfId="0" applyNumberFormat="1" applyFont="1" applyFill="1" applyBorder="1"/>
    <xf numFmtId="2" fontId="10" fillId="17" borderId="23" xfId="0" applyNumberFormat="1" applyFont="1" applyFill="1" applyBorder="1"/>
    <xf numFmtId="2" fontId="12" fillId="11" borderId="26" xfId="0" applyNumberFormat="1" applyFont="1" applyFill="1" applyBorder="1" applyAlignment="1">
      <alignment horizontal="center" vertical="center"/>
    </xf>
    <xf numFmtId="2" fontId="10" fillId="12" borderId="26" xfId="0" applyNumberFormat="1" applyFont="1" applyFill="1" applyBorder="1" applyAlignment="1">
      <alignment horizontal="center" vertical="center"/>
    </xf>
    <xf numFmtId="2" fontId="10" fillId="11" borderId="26" xfId="0" applyNumberFormat="1" applyFont="1" applyFill="1" applyBorder="1" applyAlignment="1">
      <alignment horizontal="center" vertical="center"/>
    </xf>
    <xf numFmtId="0" fontId="10" fillId="0" borderId="12" xfId="0" applyFont="1" applyBorder="1" applyAlignment="1">
      <alignment wrapText="1"/>
    </xf>
    <xf numFmtId="0" fontId="3" fillId="2" borderId="0" xfId="0" applyFont="1" applyFill="1" applyAlignment="1">
      <alignment horizontal="right" vertical="center"/>
    </xf>
    <xf numFmtId="49" fontId="3" fillId="2" borderId="8" xfId="0" applyNumberFormat="1" applyFont="1" applyFill="1" applyBorder="1" applyAlignment="1">
      <alignment horizontal="right" vertical="center"/>
    </xf>
    <xf numFmtId="0" fontId="3" fillId="0" borderId="9" xfId="0" applyFont="1" applyBorder="1" applyAlignment="1">
      <alignment horizontal="right" vertical="center" wrapText="1"/>
    </xf>
    <xf numFmtId="0" fontId="6" fillId="0" borderId="10" xfId="2" applyFill="1" applyBorder="1" applyAlignment="1">
      <alignment vertical="center" wrapText="1"/>
    </xf>
    <xf numFmtId="0" fontId="3" fillId="0" borderId="10" xfId="0" applyFont="1" applyBorder="1" applyAlignment="1">
      <alignment horizontal="right" vertical="center" wrapText="1"/>
    </xf>
    <xf numFmtId="0" fontId="3" fillId="0" borderId="10" xfId="0" applyFont="1" applyBorder="1" applyAlignment="1">
      <alignment horizontal="right" vertical="center"/>
    </xf>
    <xf numFmtId="0" fontId="3" fillId="0" borderId="11" xfId="0" applyFont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6" fillId="2" borderId="3" xfId="2" applyFill="1" applyBorder="1" applyAlignment="1">
      <alignment vertical="center" wrapText="1"/>
    </xf>
    <xf numFmtId="0" fontId="3" fillId="2" borderId="2" xfId="0" applyFont="1" applyFill="1" applyBorder="1" applyAlignment="1">
      <alignment horizontal="right" vertical="center" wrapText="1"/>
    </xf>
    <xf numFmtId="0" fontId="3" fillId="2" borderId="3" xfId="0" applyFont="1" applyFill="1" applyBorder="1" applyAlignment="1">
      <alignment horizontal="right" vertical="center" wrapText="1"/>
    </xf>
    <xf numFmtId="0" fontId="3" fillId="2" borderId="3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/>
    </xf>
    <xf numFmtId="2" fontId="10" fillId="13" borderId="0" xfId="0" applyNumberFormat="1" applyFont="1" applyFill="1"/>
    <xf numFmtId="0" fontId="14" fillId="0" borderId="0" xfId="0" applyFont="1" applyAlignment="1">
      <alignment horizontal="center" vertical="center" wrapText="1"/>
    </xf>
    <xf numFmtId="0" fontId="6" fillId="0" borderId="0" xfId="2" applyFill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0" fontId="2" fillId="2" borderId="37" xfId="0" applyFont="1" applyFill="1" applyBorder="1" applyAlignment="1">
      <alignment horizontal="center" vertical="center" wrapText="1"/>
    </xf>
    <xf numFmtId="0" fontId="2" fillId="2" borderId="38" xfId="0" applyFont="1" applyFill="1" applyBorder="1" applyAlignment="1">
      <alignment horizontal="center" vertical="center" wrapText="1"/>
    </xf>
    <xf numFmtId="0" fontId="2" fillId="2" borderId="39" xfId="0" applyFont="1" applyFill="1" applyBorder="1" applyAlignment="1">
      <alignment horizontal="center" vertical="center" wrapText="1"/>
    </xf>
    <xf numFmtId="2" fontId="10" fillId="0" borderId="12" xfId="0" applyNumberFormat="1" applyFont="1" applyBorder="1" applyAlignment="1">
      <alignment horizontal="right"/>
    </xf>
    <xf numFmtId="165" fontId="10" fillId="0" borderId="0" xfId="0" applyNumberFormat="1" applyFont="1"/>
    <xf numFmtId="10" fontId="7" fillId="0" borderId="0" xfId="0" applyNumberFormat="1" applyFont="1"/>
    <xf numFmtId="2" fontId="10" fillId="0" borderId="0" xfId="0" applyNumberFormat="1" applyFont="1" applyAlignment="1">
      <alignment horizontal="center" vertical="center"/>
    </xf>
    <xf numFmtId="16" fontId="10" fillId="6" borderId="13" xfId="1" quotePrefix="1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15" fillId="2" borderId="1" xfId="0" applyFont="1" applyFill="1" applyBorder="1" applyAlignment="1">
      <alignment horizontal="right" vertical="center" wrapText="1"/>
    </xf>
    <xf numFmtId="0" fontId="15" fillId="2" borderId="1" xfId="0" applyFont="1" applyFill="1" applyBorder="1" applyAlignment="1">
      <alignment horizontal="right" vertical="center"/>
    </xf>
    <xf numFmtId="0" fontId="15" fillId="3" borderId="1" xfId="0" applyFont="1" applyFill="1" applyBorder="1" applyAlignment="1">
      <alignment horizontal="right" vertical="center" wrapText="1"/>
    </xf>
    <xf numFmtId="0" fontId="15" fillId="3" borderId="1" xfId="0" applyFont="1" applyFill="1" applyBorder="1" applyAlignment="1">
      <alignment horizontal="right" vertical="center"/>
    </xf>
    <xf numFmtId="0" fontId="14" fillId="2" borderId="2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14" fillId="2" borderId="6" xfId="0" applyFont="1" applyFill="1" applyBorder="1" applyAlignment="1">
      <alignment horizontal="center" vertical="center" wrapText="1"/>
    </xf>
    <xf numFmtId="0" fontId="15" fillId="2" borderId="7" xfId="0" applyFont="1" applyFill="1" applyBorder="1" applyAlignment="1">
      <alignment horizontal="right" vertical="center" wrapText="1"/>
    </xf>
    <xf numFmtId="0" fontId="15" fillId="2" borderId="8" xfId="0" applyFont="1" applyFill="1" applyBorder="1" applyAlignment="1">
      <alignment horizontal="right" vertical="center"/>
    </xf>
    <xf numFmtId="0" fontId="15" fillId="3" borderId="7" xfId="0" applyFont="1" applyFill="1" applyBorder="1" applyAlignment="1">
      <alignment horizontal="right" vertical="center" wrapText="1"/>
    </xf>
    <xf numFmtId="0" fontId="15" fillId="3" borderId="8" xfId="0" applyFont="1" applyFill="1" applyBorder="1" applyAlignment="1">
      <alignment horizontal="right" vertical="center"/>
    </xf>
    <xf numFmtId="0" fontId="15" fillId="3" borderId="9" xfId="0" applyFont="1" applyFill="1" applyBorder="1" applyAlignment="1">
      <alignment horizontal="right" vertical="center" wrapText="1"/>
    </xf>
    <xf numFmtId="0" fontId="15" fillId="3" borderId="10" xfId="0" applyFont="1" applyFill="1" applyBorder="1" applyAlignment="1">
      <alignment horizontal="right" vertical="center" wrapText="1"/>
    </xf>
    <xf numFmtId="0" fontId="15" fillId="3" borderId="10" xfId="0" applyFont="1" applyFill="1" applyBorder="1" applyAlignment="1">
      <alignment horizontal="right" vertical="center"/>
    </xf>
    <xf numFmtId="0" fontId="15" fillId="3" borderId="11" xfId="0" applyFont="1" applyFill="1" applyBorder="1" applyAlignment="1">
      <alignment horizontal="right" vertical="center"/>
    </xf>
    <xf numFmtId="16" fontId="0" fillId="0" borderId="0" xfId="0" applyNumberFormat="1"/>
    <xf numFmtId="16" fontId="16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right" vertical="center" wrapText="1"/>
    </xf>
    <xf numFmtId="0" fontId="15" fillId="0" borderId="0" xfId="0" applyFont="1" applyAlignment="1">
      <alignment horizontal="right" vertical="center"/>
    </xf>
    <xf numFmtId="0" fontId="7" fillId="13" borderId="42" xfId="0" applyFont="1" applyFill="1" applyBorder="1"/>
    <xf numFmtId="2" fontId="10" fillId="6" borderId="41" xfId="0" applyNumberFormat="1" applyFont="1" applyFill="1" applyBorder="1"/>
    <xf numFmtId="2" fontId="10" fillId="4" borderId="41" xfId="0" applyNumberFormat="1" applyFont="1" applyFill="1" applyBorder="1"/>
    <xf numFmtId="2" fontId="10" fillId="5" borderId="41" xfId="0" applyNumberFormat="1" applyFont="1" applyFill="1" applyBorder="1"/>
    <xf numFmtId="0" fontId="19" fillId="13" borderId="0" xfId="0" applyFont="1" applyFill="1" applyAlignment="1">
      <alignment wrapText="1"/>
    </xf>
    <xf numFmtId="0" fontId="0" fillId="13" borderId="42" xfId="0" applyFill="1" applyBorder="1"/>
    <xf numFmtId="0" fontId="22" fillId="2" borderId="0" xfId="0" applyFont="1" applyFill="1" applyAlignment="1">
      <alignment horizontal="center" vertical="center" wrapText="1"/>
    </xf>
    <xf numFmtId="0" fontId="7" fillId="2" borderId="1" xfId="0" applyFont="1" applyFill="1" applyBorder="1" applyAlignment="1">
      <alignment horizontal="right" vertical="center" wrapText="1"/>
    </xf>
    <xf numFmtId="0" fontId="7" fillId="2" borderId="1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right" vertical="center" wrapText="1"/>
    </xf>
    <xf numFmtId="0" fontId="7" fillId="3" borderId="1" xfId="0" applyFont="1" applyFill="1" applyBorder="1" applyAlignment="1">
      <alignment horizontal="right" vertical="center"/>
    </xf>
    <xf numFmtId="0" fontId="22" fillId="2" borderId="2" xfId="0" applyFont="1" applyFill="1" applyBorder="1" applyAlignment="1">
      <alignment horizontal="center" vertical="center" wrapText="1"/>
    </xf>
    <xf numFmtId="0" fontId="22" fillId="2" borderId="3" xfId="0" applyFont="1" applyFill="1" applyBorder="1" applyAlignment="1">
      <alignment horizontal="center" vertical="center" wrapText="1"/>
    </xf>
    <xf numFmtId="0" fontId="22" fillId="2" borderId="4" xfId="0" applyFont="1" applyFill="1" applyBorder="1" applyAlignment="1">
      <alignment horizontal="center" vertical="center" wrapText="1"/>
    </xf>
    <xf numFmtId="0" fontId="22" fillId="2" borderId="5" xfId="0" applyFont="1" applyFill="1" applyBorder="1" applyAlignment="1">
      <alignment horizontal="center" vertical="center" wrapText="1"/>
    </xf>
    <xf numFmtId="0" fontId="22" fillId="2" borderId="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right" vertical="center" wrapText="1"/>
    </xf>
    <xf numFmtId="0" fontId="7" fillId="2" borderId="8" xfId="0" applyFont="1" applyFill="1" applyBorder="1" applyAlignment="1">
      <alignment horizontal="right" vertical="center"/>
    </xf>
    <xf numFmtId="0" fontId="7" fillId="3" borderId="7" xfId="0" applyFont="1" applyFill="1" applyBorder="1" applyAlignment="1">
      <alignment horizontal="right" vertical="center" wrapText="1"/>
    </xf>
    <xf numFmtId="0" fontId="7" fillId="3" borderId="8" xfId="0" applyFont="1" applyFill="1" applyBorder="1" applyAlignment="1">
      <alignment horizontal="right" vertical="center"/>
    </xf>
    <xf numFmtId="0" fontId="7" fillId="3" borderId="9" xfId="0" applyFont="1" applyFill="1" applyBorder="1" applyAlignment="1">
      <alignment horizontal="right" vertical="center" wrapText="1"/>
    </xf>
    <xf numFmtId="0" fontId="7" fillId="3" borderId="10" xfId="0" applyFont="1" applyFill="1" applyBorder="1" applyAlignment="1">
      <alignment horizontal="right" vertical="center" wrapText="1"/>
    </xf>
    <xf numFmtId="0" fontId="7" fillId="3" borderId="10" xfId="0" applyFont="1" applyFill="1" applyBorder="1" applyAlignment="1">
      <alignment horizontal="right" vertical="center"/>
    </xf>
    <xf numFmtId="0" fontId="7" fillId="3" borderId="11" xfId="0" applyFont="1" applyFill="1" applyBorder="1" applyAlignment="1">
      <alignment horizontal="right" vertical="center"/>
    </xf>
    <xf numFmtId="16" fontId="10" fillId="13" borderId="0" xfId="0" quotePrefix="1" applyNumberFormat="1" applyFont="1" applyFill="1" applyAlignment="1">
      <alignment horizontal="center"/>
    </xf>
    <xf numFmtId="0" fontId="10" fillId="13" borderId="0" xfId="0" quotePrefix="1" applyFont="1" applyFill="1" applyAlignment="1">
      <alignment horizontal="center"/>
    </xf>
    <xf numFmtId="0" fontId="10" fillId="0" borderId="12" xfId="0" applyFont="1" applyBorder="1" applyAlignment="1">
      <alignment horizontal="center"/>
    </xf>
    <xf numFmtId="0" fontId="21" fillId="18" borderId="0" xfId="0" applyFont="1" applyFill="1"/>
    <xf numFmtId="0" fontId="20" fillId="18" borderId="0" xfId="0" applyFont="1" applyFill="1"/>
    <xf numFmtId="0" fontId="1" fillId="0" borderId="0" xfId="0" applyFont="1"/>
    <xf numFmtId="0" fontId="21" fillId="20" borderId="0" xfId="0" applyFont="1" applyFill="1"/>
    <xf numFmtId="0" fontId="20" fillId="20" borderId="0" xfId="0" applyFont="1" applyFill="1"/>
    <xf numFmtId="0" fontId="0" fillId="13" borderId="0" xfId="0" applyFill="1"/>
    <xf numFmtId="0" fontId="1" fillId="13" borderId="0" xfId="0" applyFont="1" applyFill="1"/>
    <xf numFmtId="0" fontId="19" fillId="13" borderId="43" xfId="0" applyFont="1" applyFill="1" applyBorder="1" applyAlignment="1">
      <alignment wrapText="1"/>
    </xf>
    <xf numFmtId="0" fontId="21" fillId="20" borderId="43" xfId="0" applyFont="1" applyFill="1" applyBorder="1"/>
    <xf numFmtId="0" fontId="20" fillId="20" borderId="43" xfId="0" applyFont="1" applyFill="1" applyBorder="1"/>
    <xf numFmtId="0" fontId="0" fillId="13" borderId="43" xfId="0" applyFill="1" applyBorder="1"/>
    <xf numFmtId="0" fontId="1" fillId="13" borderId="43" xfId="0" applyFont="1" applyFill="1" applyBorder="1"/>
    <xf numFmtId="0" fontId="10" fillId="13" borderId="43" xfId="0" applyFont="1" applyFill="1" applyBorder="1"/>
    <xf numFmtId="0" fontId="21" fillId="20" borderId="42" xfId="0" applyFont="1" applyFill="1" applyBorder="1"/>
    <xf numFmtId="0" fontId="1" fillId="13" borderId="42" xfId="0" applyFont="1" applyFill="1" applyBorder="1"/>
    <xf numFmtId="0" fontId="20" fillId="20" borderId="42" xfId="0" applyFont="1" applyFill="1" applyBorder="1"/>
    <xf numFmtId="0" fontId="10" fillId="13" borderId="42" xfId="0" applyFont="1" applyFill="1" applyBorder="1"/>
    <xf numFmtId="2" fontId="10" fillId="4" borderId="14" xfId="0" applyNumberFormat="1" applyFont="1" applyFill="1" applyBorder="1" applyAlignment="1">
      <alignment horizontal="center"/>
    </xf>
    <xf numFmtId="2" fontId="10" fillId="4" borderId="18" xfId="0" applyNumberFormat="1" applyFont="1" applyFill="1" applyBorder="1" applyAlignment="1">
      <alignment horizontal="center"/>
    </xf>
    <xf numFmtId="2" fontId="10" fillId="6" borderId="18" xfId="0" applyNumberFormat="1" applyFont="1" applyFill="1" applyBorder="1" applyAlignment="1">
      <alignment horizontal="center"/>
    </xf>
    <xf numFmtId="2" fontId="10" fillId="6" borderId="19" xfId="0" applyNumberFormat="1" applyFont="1" applyFill="1" applyBorder="1" applyAlignment="1">
      <alignment horizontal="center"/>
    </xf>
    <xf numFmtId="0" fontId="10" fillId="10" borderId="12" xfId="0" applyFont="1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10" fillId="4" borderId="25" xfId="0" applyFont="1" applyFill="1" applyBorder="1" applyAlignment="1">
      <alignment horizontal="center"/>
    </xf>
    <xf numFmtId="0" fontId="10" fillId="6" borderId="24" xfId="0" applyFont="1" applyFill="1" applyBorder="1" applyAlignment="1">
      <alignment horizontal="center"/>
    </xf>
    <xf numFmtId="0" fontId="10" fillId="6" borderId="22" xfId="0" applyFont="1" applyFill="1" applyBorder="1" applyAlignment="1">
      <alignment horizontal="center"/>
    </xf>
    <xf numFmtId="0" fontId="13" fillId="6" borderId="14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0" fontId="10" fillId="4" borderId="16" xfId="0" applyFont="1" applyFill="1" applyBorder="1" applyAlignment="1">
      <alignment horizontal="center"/>
    </xf>
    <xf numFmtId="0" fontId="10" fillId="4" borderId="17" xfId="0" applyFont="1" applyFill="1" applyBorder="1" applyAlignment="1">
      <alignment horizontal="center"/>
    </xf>
    <xf numFmtId="0" fontId="10" fillId="6" borderId="15" xfId="0" applyFont="1" applyFill="1" applyBorder="1" applyAlignment="1">
      <alignment horizontal="center"/>
    </xf>
    <xf numFmtId="0" fontId="10" fillId="6" borderId="17" xfId="0" applyFont="1" applyFill="1" applyBorder="1" applyAlignment="1">
      <alignment horizontal="center"/>
    </xf>
    <xf numFmtId="0" fontId="19" fillId="13" borderId="0" xfId="0" applyFont="1" applyFill="1" applyAlignment="1">
      <alignment horizontal="center" wrapText="1"/>
    </xf>
    <xf numFmtId="0" fontId="0" fillId="13" borderId="0" xfId="0" applyFill="1" applyAlignment="1">
      <alignment horizontal="center"/>
    </xf>
    <xf numFmtId="0" fontId="19" fillId="20" borderId="0" xfId="0" applyFont="1" applyFill="1" applyAlignment="1">
      <alignment horizontal="center"/>
    </xf>
    <xf numFmtId="0" fontId="20" fillId="20" borderId="0" xfId="0" applyFont="1" applyFill="1" applyAlignment="1">
      <alignment horizontal="center"/>
    </xf>
    <xf numFmtId="0" fontId="16" fillId="0" borderId="4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 vertical="center"/>
    </xf>
    <xf numFmtId="0" fontId="19" fillId="19" borderId="0" xfId="0" applyFont="1" applyFill="1" applyAlignment="1">
      <alignment horizontal="center" wrapText="1"/>
    </xf>
    <xf numFmtId="0" fontId="1" fillId="13" borderId="0" xfId="0" applyFont="1" applyFill="1" applyAlignment="1">
      <alignment horizontal="center"/>
    </xf>
    <xf numFmtId="0" fontId="1" fillId="13" borderId="42" xfId="0" applyFont="1" applyFill="1" applyBorder="1" applyAlignment="1">
      <alignment horizontal="center"/>
    </xf>
    <xf numFmtId="0" fontId="21" fillId="20" borderId="0" xfId="0" applyFont="1" applyFill="1" applyAlignment="1">
      <alignment horizontal="center"/>
    </xf>
    <xf numFmtId="0" fontId="21" fillId="20" borderId="42" xfId="0" applyFont="1" applyFill="1" applyBorder="1" applyAlignment="1">
      <alignment horizontal="center"/>
    </xf>
    <xf numFmtId="0" fontId="0" fillId="13" borderId="42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19" fillId="0" borderId="0" xfId="0" applyFont="1" applyAlignment="1">
      <alignment horizontal="center" wrapText="1"/>
    </xf>
    <xf numFmtId="0" fontId="21" fillId="18" borderId="0" xfId="0" applyFont="1" applyFill="1" applyAlignment="1">
      <alignment horizontal="center"/>
    </xf>
    <xf numFmtId="0" fontId="20" fillId="20" borderId="42" xfId="0" applyFont="1" applyFill="1" applyBorder="1" applyAlignment="1">
      <alignment horizontal="center"/>
    </xf>
    <xf numFmtId="0" fontId="20" fillId="18" borderId="0" xfId="0" applyFont="1" applyFill="1" applyAlignment="1">
      <alignment horizontal="center"/>
    </xf>
    <xf numFmtId="0" fontId="0" fillId="0" borderId="0" xfId="0" applyAlignment="1"/>
    <xf numFmtId="0" fontId="0" fillId="0" borderId="40" xfId="0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292929"/>
      <color rgb="FFC59EE2"/>
      <color rgb="FF66FF66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understat.com/team/Nottingham_Forest/2022" TargetMode="External"/><Relationship Id="rId21" Type="http://schemas.openxmlformats.org/officeDocument/2006/relationships/hyperlink" Target="https://understat.com/team/Arsenal/2022" TargetMode="External"/><Relationship Id="rId42" Type="http://schemas.openxmlformats.org/officeDocument/2006/relationships/hyperlink" Target="https://understat.com/team/Aston_Villa/2022" TargetMode="External"/><Relationship Id="rId63" Type="http://schemas.openxmlformats.org/officeDocument/2006/relationships/hyperlink" Target="https://understat.com/team/Aston_Villa/2022" TargetMode="External"/><Relationship Id="rId84" Type="http://schemas.openxmlformats.org/officeDocument/2006/relationships/hyperlink" Target="https://understat.com/team/Bournemouth/2022" TargetMode="External"/><Relationship Id="rId138" Type="http://schemas.openxmlformats.org/officeDocument/2006/relationships/hyperlink" Target="https://understat.com/team/Bournemouth/2022" TargetMode="External"/><Relationship Id="rId107" Type="http://schemas.openxmlformats.org/officeDocument/2006/relationships/hyperlink" Target="https://understat.com/team/Chelsea/2022" TargetMode="External"/><Relationship Id="rId11" Type="http://schemas.openxmlformats.org/officeDocument/2006/relationships/hyperlink" Target="https://understat.com/team/Leicester/2022" TargetMode="External"/><Relationship Id="rId32" Type="http://schemas.openxmlformats.org/officeDocument/2006/relationships/hyperlink" Target="https://understat.com/team/Liverpool/2022" TargetMode="External"/><Relationship Id="rId37" Type="http://schemas.openxmlformats.org/officeDocument/2006/relationships/hyperlink" Target="https://understat.com/team/Southampton/2022" TargetMode="External"/><Relationship Id="rId53" Type="http://schemas.openxmlformats.org/officeDocument/2006/relationships/hyperlink" Target="https://understat.com/team/Manchester_City/2022" TargetMode="External"/><Relationship Id="rId58" Type="http://schemas.openxmlformats.org/officeDocument/2006/relationships/hyperlink" Target="https://understat.com/team/Tottenham/2022" TargetMode="External"/><Relationship Id="rId74" Type="http://schemas.openxmlformats.org/officeDocument/2006/relationships/hyperlink" Target="https://understat.com/team/Manchester_City/2022" TargetMode="External"/><Relationship Id="rId79" Type="http://schemas.openxmlformats.org/officeDocument/2006/relationships/hyperlink" Target="https://understat.com/team/Tottenham/2022" TargetMode="External"/><Relationship Id="rId102" Type="http://schemas.openxmlformats.org/officeDocument/2006/relationships/hyperlink" Target="https://understat.com/team/Arsenal/2022" TargetMode="External"/><Relationship Id="rId123" Type="http://schemas.openxmlformats.org/officeDocument/2006/relationships/hyperlink" Target="https://understat.com/team/Tottenham/2022" TargetMode="External"/><Relationship Id="rId128" Type="http://schemas.openxmlformats.org/officeDocument/2006/relationships/hyperlink" Target="https://understat.com/team/Manchester_City/2022" TargetMode="External"/><Relationship Id="rId5" Type="http://schemas.openxmlformats.org/officeDocument/2006/relationships/hyperlink" Target="https://understat.com/team/Brighton/2022" TargetMode="External"/><Relationship Id="rId90" Type="http://schemas.openxmlformats.org/officeDocument/2006/relationships/hyperlink" Target="https://understat.com/team/Fulham/2022" TargetMode="External"/><Relationship Id="rId95" Type="http://schemas.openxmlformats.org/officeDocument/2006/relationships/hyperlink" Target="https://understat.com/team/Manchester_United/2022" TargetMode="External"/><Relationship Id="rId22" Type="http://schemas.openxmlformats.org/officeDocument/2006/relationships/hyperlink" Target="https://understat.com/team/Aston_Villa/2022" TargetMode="External"/><Relationship Id="rId27" Type="http://schemas.openxmlformats.org/officeDocument/2006/relationships/hyperlink" Target="https://understat.com/team/Crystal_Palace/2022" TargetMode="External"/><Relationship Id="rId43" Type="http://schemas.openxmlformats.org/officeDocument/2006/relationships/hyperlink" Target="https://understat.com/team/Bournemouth/2022" TargetMode="External"/><Relationship Id="rId48" Type="http://schemas.openxmlformats.org/officeDocument/2006/relationships/hyperlink" Target="https://understat.com/team/Everton/2022" TargetMode="External"/><Relationship Id="rId64" Type="http://schemas.openxmlformats.org/officeDocument/2006/relationships/hyperlink" Target="https://understat.com/team/Bournemouth/2022" TargetMode="External"/><Relationship Id="rId69" Type="http://schemas.openxmlformats.org/officeDocument/2006/relationships/hyperlink" Target="https://understat.com/team/Everton/2022" TargetMode="External"/><Relationship Id="rId113" Type="http://schemas.openxmlformats.org/officeDocument/2006/relationships/hyperlink" Target="https://understat.com/team/Liverpool/2022" TargetMode="External"/><Relationship Id="rId118" Type="http://schemas.openxmlformats.org/officeDocument/2006/relationships/hyperlink" Target="https://understat.com/team/Southampton/2022" TargetMode="External"/><Relationship Id="rId134" Type="http://schemas.openxmlformats.org/officeDocument/2006/relationships/hyperlink" Target="https://understat.com/team/Crystal_Palace/2022" TargetMode="External"/><Relationship Id="rId139" Type="http://schemas.openxmlformats.org/officeDocument/2006/relationships/hyperlink" Target="https://understat.com/team/Aston_Villa/2022" TargetMode="External"/><Relationship Id="rId80" Type="http://schemas.openxmlformats.org/officeDocument/2006/relationships/hyperlink" Target="https://understat.com/team/West_Ham/2022" TargetMode="External"/><Relationship Id="rId85" Type="http://schemas.openxmlformats.org/officeDocument/2006/relationships/hyperlink" Target="https://understat.com/team/Brentford/2022" TargetMode="External"/><Relationship Id="rId12" Type="http://schemas.openxmlformats.org/officeDocument/2006/relationships/hyperlink" Target="https://understat.com/team/Liverpool/2022" TargetMode="External"/><Relationship Id="rId17" Type="http://schemas.openxmlformats.org/officeDocument/2006/relationships/hyperlink" Target="https://understat.com/team/Southampton/2022" TargetMode="External"/><Relationship Id="rId33" Type="http://schemas.openxmlformats.org/officeDocument/2006/relationships/hyperlink" Target="https://understat.com/team/Manchester_City/2022" TargetMode="External"/><Relationship Id="rId38" Type="http://schemas.openxmlformats.org/officeDocument/2006/relationships/hyperlink" Target="https://understat.com/team/Tottenham/2022" TargetMode="External"/><Relationship Id="rId59" Type="http://schemas.openxmlformats.org/officeDocument/2006/relationships/hyperlink" Target="https://understat.com/team/West_Ham/2022" TargetMode="External"/><Relationship Id="rId103" Type="http://schemas.openxmlformats.org/officeDocument/2006/relationships/hyperlink" Target="https://understat.com/team/Aston_Villa/2022" TargetMode="External"/><Relationship Id="rId108" Type="http://schemas.openxmlformats.org/officeDocument/2006/relationships/hyperlink" Target="https://understat.com/team/Crystal_Palace/2022" TargetMode="External"/><Relationship Id="rId124" Type="http://schemas.openxmlformats.org/officeDocument/2006/relationships/hyperlink" Target="https://understat.com/team/Southampton/2022" TargetMode="External"/><Relationship Id="rId129" Type="http://schemas.openxmlformats.org/officeDocument/2006/relationships/hyperlink" Target="https://understat.com/team/Liverpool/2022" TargetMode="External"/><Relationship Id="rId54" Type="http://schemas.openxmlformats.org/officeDocument/2006/relationships/hyperlink" Target="https://understat.com/team/Manchester_United/2022" TargetMode="External"/><Relationship Id="rId70" Type="http://schemas.openxmlformats.org/officeDocument/2006/relationships/hyperlink" Target="https://understat.com/team/Fulham/2022" TargetMode="External"/><Relationship Id="rId75" Type="http://schemas.openxmlformats.org/officeDocument/2006/relationships/hyperlink" Target="https://understat.com/team/Manchester_United/2022" TargetMode="External"/><Relationship Id="rId91" Type="http://schemas.openxmlformats.org/officeDocument/2006/relationships/hyperlink" Target="https://understat.com/team/Leeds/2022" TargetMode="External"/><Relationship Id="rId96" Type="http://schemas.openxmlformats.org/officeDocument/2006/relationships/hyperlink" Target="https://understat.com/team/Newcastle_United/2022" TargetMode="External"/><Relationship Id="rId140" Type="http://schemas.openxmlformats.org/officeDocument/2006/relationships/hyperlink" Target="https://understat.com/team/Arsenal/2022" TargetMode="External"/><Relationship Id="rId1" Type="http://schemas.openxmlformats.org/officeDocument/2006/relationships/hyperlink" Target="https://understat.com/team/Arsenal/2022" TargetMode="External"/><Relationship Id="rId6" Type="http://schemas.openxmlformats.org/officeDocument/2006/relationships/hyperlink" Target="https://understat.com/team/Chelsea/2022" TargetMode="External"/><Relationship Id="rId23" Type="http://schemas.openxmlformats.org/officeDocument/2006/relationships/hyperlink" Target="https://understat.com/team/Bournemouth/2022" TargetMode="External"/><Relationship Id="rId28" Type="http://schemas.openxmlformats.org/officeDocument/2006/relationships/hyperlink" Target="https://understat.com/team/Everton/2022" TargetMode="External"/><Relationship Id="rId49" Type="http://schemas.openxmlformats.org/officeDocument/2006/relationships/hyperlink" Target="https://understat.com/team/Fulham/2022" TargetMode="External"/><Relationship Id="rId114" Type="http://schemas.openxmlformats.org/officeDocument/2006/relationships/hyperlink" Target="https://understat.com/team/Manchester_City/2022" TargetMode="External"/><Relationship Id="rId119" Type="http://schemas.openxmlformats.org/officeDocument/2006/relationships/hyperlink" Target="https://understat.com/team/Tottenham/2022" TargetMode="External"/><Relationship Id="rId44" Type="http://schemas.openxmlformats.org/officeDocument/2006/relationships/hyperlink" Target="https://understat.com/team/Brentford/2022" TargetMode="External"/><Relationship Id="rId60" Type="http://schemas.openxmlformats.org/officeDocument/2006/relationships/hyperlink" Target="https://understat.com/team/Wolverhampton_Wanderers/2022" TargetMode="External"/><Relationship Id="rId65" Type="http://schemas.openxmlformats.org/officeDocument/2006/relationships/hyperlink" Target="https://understat.com/team/Brentford/2022" TargetMode="External"/><Relationship Id="rId81" Type="http://schemas.openxmlformats.org/officeDocument/2006/relationships/hyperlink" Target="https://understat.com/team/Wolverhampton_Wanderers/2022" TargetMode="External"/><Relationship Id="rId86" Type="http://schemas.openxmlformats.org/officeDocument/2006/relationships/hyperlink" Target="https://understat.com/team/Brighton/2022" TargetMode="External"/><Relationship Id="rId130" Type="http://schemas.openxmlformats.org/officeDocument/2006/relationships/hyperlink" Target="https://understat.com/team/Leicester/2022" TargetMode="External"/><Relationship Id="rId135" Type="http://schemas.openxmlformats.org/officeDocument/2006/relationships/hyperlink" Target="https://understat.com/team/Chelsea/2022" TargetMode="External"/><Relationship Id="rId13" Type="http://schemas.openxmlformats.org/officeDocument/2006/relationships/hyperlink" Target="https://understat.com/team/Manchester_City/2022" TargetMode="External"/><Relationship Id="rId18" Type="http://schemas.openxmlformats.org/officeDocument/2006/relationships/hyperlink" Target="https://understat.com/team/Tottenham/2022" TargetMode="External"/><Relationship Id="rId39" Type="http://schemas.openxmlformats.org/officeDocument/2006/relationships/hyperlink" Target="https://understat.com/team/West_Ham/2022" TargetMode="External"/><Relationship Id="rId109" Type="http://schemas.openxmlformats.org/officeDocument/2006/relationships/hyperlink" Target="https://understat.com/team/Everton/2022" TargetMode="External"/><Relationship Id="rId34" Type="http://schemas.openxmlformats.org/officeDocument/2006/relationships/hyperlink" Target="https://understat.com/team/Manchester_United/2022" TargetMode="External"/><Relationship Id="rId50" Type="http://schemas.openxmlformats.org/officeDocument/2006/relationships/hyperlink" Target="https://understat.com/team/Leeds/2022" TargetMode="External"/><Relationship Id="rId55" Type="http://schemas.openxmlformats.org/officeDocument/2006/relationships/hyperlink" Target="https://understat.com/team/Newcastle_United/2022" TargetMode="External"/><Relationship Id="rId76" Type="http://schemas.openxmlformats.org/officeDocument/2006/relationships/hyperlink" Target="https://understat.com/team/Newcastle_United/2022" TargetMode="External"/><Relationship Id="rId97" Type="http://schemas.openxmlformats.org/officeDocument/2006/relationships/hyperlink" Target="https://understat.com/team/Nottingham_Forest/2022" TargetMode="External"/><Relationship Id="rId104" Type="http://schemas.openxmlformats.org/officeDocument/2006/relationships/hyperlink" Target="https://understat.com/team/Bournemouth/2022" TargetMode="External"/><Relationship Id="rId120" Type="http://schemas.openxmlformats.org/officeDocument/2006/relationships/hyperlink" Target="https://understat.com/team/West_Ham/2022" TargetMode="External"/><Relationship Id="rId125" Type="http://schemas.openxmlformats.org/officeDocument/2006/relationships/hyperlink" Target="https://understat.com/team/Nottingham_Forest/2022" TargetMode="External"/><Relationship Id="rId141" Type="http://schemas.openxmlformats.org/officeDocument/2006/relationships/printerSettings" Target="../printerSettings/printerSettings2.bin"/><Relationship Id="rId7" Type="http://schemas.openxmlformats.org/officeDocument/2006/relationships/hyperlink" Target="https://understat.com/team/Crystal_Palace/2022" TargetMode="External"/><Relationship Id="rId71" Type="http://schemas.openxmlformats.org/officeDocument/2006/relationships/hyperlink" Target="https://understat.com/team/Leeds/2022" TargetMode="External"/><Relationship Id="rId92" Type="http://schemas.openxmlformats.org/officeDocument/2006/relationships/hyperlink" Target="https://understat.com/team/Leicester/2022" TargetMode="External"/><Relationship Id="rId2" Type="http://schemas.openxmlformats.org/officeDocument/2006/relationships/hyperlink" Target="https://understat.com/team/Aston_Villa/2022" TargetMode="External"/><Relationship Id="rId29" Type="http://schemas.openxmlformats.org/officeDocument/2006/relationships/hyperlink" Target="https://understat.com/team/Fulham/2022" TargetMode="External"/><Relationship Id="rId24" Type="http://schemas.openxmlformats.org/officeDocument/2006/relationships/hyperlink" Target="https://understat.com/team/Brentford/2022" TargetMode="External"/><Relationship Id="rId40" Type="http://schemas.openxmlformats.org/officeDocument/2006/relationships/hyperlink" Target="https://understat.com/team/Wolverhampton_Wanderers/2022" TargetMode="External"/><Relationship Id="rId45" Type="http://schemas.openxmlformats.org/officeDocument/2006/relationships/hyperlink" Target="https://understat.com/team/Brighton/2022" TargetMode="External"/><Relationship Id="rId66" Type="http://schemas.openxmlformats.org/officeDocument/2006/relationships/hyperlink" Target="https://understat.com/team/Brighton/2022" TargetMode="External"/><Relationship Id="rId87" Type="http://schemas.openxmlformats.org/officeDocument/2006/relationships/hyperlink" Target="https://understat.com/team/Chelsea/2022" TargetMode="External"/><Relationship Id="rId110" Type="http://schemas.openxmlformats.org/officeDocument/2006/relationships/hyperlink" Target="https://understat.com/team/Fulham/2022" TargetMode="External"/><Relationship Id="rId115" Type="http://schemas.openxmlformats.org/officeDocument/2006/relationships/hyperlink" Target="https://understat.com/team/Manchester_United/2022" TargetMode="External"/><Relationship Id="rId131" Type="http://schemas.openxmlformats.org/officeDocument/2006/relationships/hyperlink" Target="https://understat.com/team/Leeds/2022" TargetMode="External"/><Relationship Id="rId136" Type="http://schemas.openxmlformats.org/officeDocument/2006/relationships/hyperlink" Target="https://understat.com/team/Brighton/2022" TargetMode="External"/><Relationship Id="rId61" Type="http://schemas.openxmlformats.org/officeDocument/2006/relationships/hyperlink" Target="https://understat.com/team/Wolverhampton_Wanderers/2022" TargetMode="External"/><Relationship Id="rId82" Type="http://schemas.openxmlformats.org/officeDocument/2006/relationships/hyperlink" Target="https://understat.com/team/Arsenal/2022" TargetMode="External"/><Relationship Id="rId19" Type="http://schemas.openxmlformats.org/officeDocument/2006/relationships/hyperlink" Target="https://understat.com/team/West_Ham/2022" TargetMode="External"/><Relationship Id="rId14" Type="http://schemas.openxmlformats.org/officeDocument/2006/relationships/hyperlink" Target="https://understat.com/team/Manchester_United/2022" TargetMode="External"/><Relationship Id="rId30" Type="http://schemas.openxmlformats.org/officeDocument/2006/relationships/hyperlink" Target="https://understat.com/team/Leeds/2022" TargetMode="External"/><Relationship Id="rId35" Type="http://schemas.openxmlformats.org/officeDocument/2006/relationships/hyperlink" Target="https://understat.com/team/Newcastle_United/2022" TargetMode="External"/><Relationship Id="rId56" Type="http://schemas.openxmlformats.org/officeDocument/2006/relationships/hyperlink" Target="https://understat.com/team/Nottingham_Forest/2022" TargetMode="External"/><Relationship Id="rId77" Type="http://schemas.openxmlformats.org/officeDocument/2006/relationships/hyperlink" Target="https://understat.com/team/Nottingham_Forest/2022" TargetMode="External"/><Relationship Id="rId100" Type="http://schemas.openxmlformats.org/officeDocument/2006/relationships/hyperlink" Target="https://understat.com/team/West_Ham/2022" TargetMode="External"/><Relationship Id="rId105" Type="http://schemas.openxmlformats.org/officeDocument/2006/relationships/hyperlink" Target="https://understat.com/team/Brentford/2022" TargetMode="External"/><Relationship Id="rId126" Type="http://schemas.openxmlformats.org/officeDocument/2006/relationships/hyperlink" Target="https://understat.com/team/Newcastle_United/2022" TargetMode="External"/><Relationship Id="rId8" Type="http://schemas.openxmlformats.org/officeDocument/2006/relationships/hyperlink" Target="https://understat.com/team/Everton/2022" TargetMode="External"/><Relationship Id="rId51" Type="http://schemas.openxmlformats.org/officeDocument/2006/relationships/hyperlink" Target="https://understat.com/team/Leicester/2022" TargetMode="External"/><Relationship Id="rId72" Type="http://schemas.openxmlformats.org/officeDocument/2006/relationships/hyperlink" Target="https://understat.com/team/Leicester/2022" TargetMode="External"/><Relationship Id="rId93" Type="http://schemas.openxmlformats.org/officeDocument/2006/relationships/hyperlink" Target="https://understat.com/team/Liverpool/2022" TargetMode="External"/><Relationship Id="rId98" Type="http://schemas.openxmlformats.org/officeDocument/2006/relationships/hyperlink" Target="https://understat.com/team/Southampton/2022" TargetMode="External"/><Relationship Id="rId121" Type="http://schemas.openxmlformats.org/officeDocument/2006/relationships/hyperlink" Target="https://understat.com/team/Wolverhampton_Wanderers/2022" TargetMode="External"/><Relationship Id="rId3" Type="http://schemas.openxmlformats.org/officeDocument/2006/relationships/hyperlink" Target="https://understat.com/team/Bournemouth/2022" TargetMode="External"/><Relationship Id="rId25" Type="http://schemas.openxmlformats.org/officeDocument/2006/relationships/hyperlink" Target="https://understat.com/team/Brighton/2022" TargetMode="External"/><Relationship Id="rId46" Type="http://schemas.openxmlformats.org/officeDocument/2006/relationships/hyperlink" Target="https://understat.com/team/Chelsea/2022" TargetMode="External"/><Relationship Id="rId67" Type="http://schemas.openxmlformats.org/officeDocument/2006/relationships/hyperlink" Target="https://understat.com/team/Chelsea/2022" TargetMode="External"/><Relationship Id="rId116" Type="http://schemas.openxmlformats.org/officeDocument/2006/relationships/hyperlink" Target="https://understat.com/team/Newcastle_United/2022" TargetMode="External"/><Relationship Id="rId137" Type="http://schemas.openxmlformats.org/officeDocument/2006/relationships/hyperlink" Target="https://understat.com/team/Brentford/2022" TargetMode="External"/><Relationship Id="rId20" Type="http://schemas.openxmlformats.org/officeDocument/2006/relationships/hyperlink" Target="https://understat.com/team/Wolverhampton_Wanderers/2022" TargetMode="External"/><Relationship Id="rId41" Type="http://schemas.openxmlformats.org/officeDocument/2006/relationships/hyperlink" Target="https://understat.com/team/Arsenal/2022" TargetMode="External"/><Relationship Id="rId62" Type="http://schemas.openxmlformats.org/officeDocument/2006/relationships/hyperlink" Target="https://understat.com/team/Arsenal/2022" TargetMode="External"/><Relationship Id="rId83" Type="http://schemas.openxmlformats.org/officeDocument/2006/relationships/hyperlink" Target="https://understat.com/team/Aston_Villa/2022" TargetMode="External"/><Relationship Id="rId88" Type="http://schemas.openxmlformats.org/officeDocument/2006/relationships/hyperlink" Target="https://understat.com/team/Crystal_Palace/2022" TargetMode="External"/><Relationship Id="rId111" Type="http://schemas.openxmlformats.org/officeDocument/2006/relationships/hyperlink" Target="https://understat.com/team/Leeds/2022" TargetMode="External"/><Relationship Id="rId132" Type="http://schemas.openxmlformats.org/officeDocument/2006/relationships/hyperlink" Target="https://understat.com/team/Fulham/2022" TargetMode="External"/><Relationship Id="rId15" Type="http://schemas.openxmlformats.org/officeDocument/2006/relationships/hyperlink" Target="https://understat.com/team/Newcastle_United/2022" TargetMode="External"/><Relationship Id="rId36" Type="http://schemas.openxmlformats.org/officeDocument/2006/relationships/hyperlink" Target="https://understat.com/team/Nottingham_Forest/2022" TargetMode="External"/><Relationship Id="rId57" Type="http://schemas.openxmlformats.org/officeDocument/2006/relationships/hyperlink" Target="https://understat.com/team/Southampton/2022" TargetMode="External"/><Relationship Id="rId106" Type="http://schemas.openxmlformats.org/officeDocument/2006/relationships/hyperlink" Target="https://understat.com/team/Brighton/2022" TargetMode="External"/><Relationship Id="rId127" Type="http://schemas.openxmlformats.org/officeDocument/2006/relationships/hyperlink" Target="https://understat.com/team/Manchester_United/2022" TargetMode="External"/><Relationship Id="rId10" Type="http://schemas.openxmlformats.org/officeDocument/2006/relationships/hyperlink" Target="https://understat.com/team/Leeds/2022" TargetMode="External"/><Relationship Id="rId31" Type="http://schemas.openxmlformats.org/officeDocument/2006/relationships/hyperlink" Target="https://understat.com/team/Leicester/2022" TargetMode="External"/><Relationship Id="rId52" Type="http://schemas.openxmlformats.org/officeDocument/2006/relationships/hyperlink" Target="https://understat.com/team/Liverpool/2022" TargetMode="External"/><Relationship Id="rId73" Type="http://schemas.openxmlformats.org/officeDocument/2006/relationships/hyperlink" Target="https://understat.com/team/Liverpool/2022" TargetMode="External"/><Relationship Id="rId78" Type="http://schemas.openxmlformats.org/officeDocument/2006/relationships/hyperlink" Target="https://understat.com/team/Southampton/2022" TargetMode="External"/><Relationship Id="rId94" Type="http://schemas.openxmlformats.org/officeDocument/2006/relationships/hyperlink" Target="https://understat.com/team/Manchester_City/2022" TargetMode="External"/><Relationship Id="rId99" Type="http://schemas.openxmlformats.org/officeDocument/2006/relationships/hyperlink" Target="https://understat.com/team/Tottenham/2022" TargetMode="External"/><Relationship Id="rId101" Type="http://schemas.openxmlformats.org/officeDocument/2006/relationships/hyperlink" Target="https://understat.com/team/Wolverhampton_Wanderers/2022" TargetMode="External"/><Relationship Id="rId122" Type="http://schemas.openxmlformats.org/officeDocument/2006/relationships/hyperlink" Target="https://understat.com/team/West_Ham/2022" TargetMode="External"/><Relationship Id="rId4" Type="http://schemas.openxmlformats.org/officeDocument/2006/relationships/hyperlink" Target="https://understat.com/team/Brentford/2022" TargetMode="External"/><Relationship Id="rId9" Type="http://schemas.openxmlformats.org/officeDocument/2006/relationships/hyperlink" Target="https://understat.com/team/Fulham/2022" TargetMode="External"/><Relationship Id="rId26" Type="http://schemas.openxmlformats.org/officeDocument/2006/relationships/hyperlink" Target="https://understat.com/team/Chelsea/2022" TargetMode="External"/><Relationship Id="rId47" Type="http://schemas.openxmlformats.org/officeDocument/2006/relationships/hyperlink" Target="https://understat.com/team/Crystal_Palace/2022" TargetMode="External"/><Relationship Id="rId68" Type="http://schemas.openxmlformats.org/officeDocument/2006/relationships/hyperlink" Target="https://understat.com/team/Crystal_Palace/2022" TargetMode="External"/><Relationship Id="rId89" Type="http://schemas.openxmlformats.org/officeDocument/2006/relationships/hyperlink" Target="https://understat.com/team/Everton/2022" TargetMode="External"/><Relationship Id="rId112" Type="http://schemas.openxmlformats.org/officeDocument/2006/relationships/hyperlink" Target="https://understat.com/team/Leicester/2022" TargetMode="External"/><Relationship Id="rId133" Type="http://schemas.openxmlformats.org/officeDocument/2006/relationships/hyperlink" Target="https://understat.com/team/Everton/2022" TargetMode="External"/><Relationship Id="rId16" Type="http://schemas.openxmlformats.org/officeDocument/2006/relationships/hyperlink" Target="https://understat.com/team/Nottingham_Forest/2022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1" Type="http://schemas.openxmlformats.org/officeDocument/2006/relationships/hyperlink" Target="https://understat.com/team/Real_Madrid/2022" TargetMode="External"/><Relationship Id="rId170" Type="http://schemas.openxmlformats.org/officeDocument/2006/relationships/hyperlink" Target="https://understat.com/team/Celta_Vigo/2022" TargetMode="External"/><Relationship Id="rId268" Type="http://schemas.openxmlformats.org/officeDocument/2006/relationships/hyperlink" Target="https://understat.com/team/Rayo_Vallecano/2022" TargetMode="External"/><Relationship Id="rId475" Type="http://schemas.openxmlformats.org/officeDocument/2006/relationships/hyperlink" Target="https://understat.com/team/Valencia/2022" TargetMode="External"/><Relationship Id="rId682" Type="http://schemas.openxmlformats.org/officeDocument/2006/relationships/hyperlink" Target="https://understat.com/team/Atletico_Madrid/2022" TargetMode="External"/><Relationship Id="rId128" Type="http://schemas.openxmlformats.org/officeDocument/2006/relationships/hyperlink" Target="https://understat.com/team/Real_Sociedad/2022" TargetMode="External"/><Relationship Id="rId335" Type="http://schemas.openxmlformats.org/officeDocument/2006/relationships/hyperlink" Target="https://understat.com/team/Celta_Vigo/2022" TargetMode="External"/><Relationship Id="rId542" Type="http://schemas.openxmlformats.org/officeDocument/2006/relationships/hyperlink" Target="https://understat.com/team/Barcelona/2022" TargetMode="External"/><Relationship Id="rId987" Type="http://schemas.openxmlformats.org/officeDocument/2006/relationships/hyperlink" Target="https://understat.com/team/Espanyol/2022" TargetMode="External"/><Relationship Id="rId1172" Type="http://schemas.openxmlformats.org/officeDocument/2006/relationships/hyperlink" Target="https://understat.com/team/Osasuna/2022" TargetMode="External"/><Relationship Id="rId402" Type="http://schemas.openxmlformats.org/officeDocument/2006/relationships/hyperlink" Target="https://understat.com/team/Osasuna/2022" TargetMode="External"/><Relationship Id="rId847" Type="http://schemas.openxmlformats.org/officeDocument/2006/relationships/hyperlink" Target="https://understat.com/team/Rayo_Vallecano/2022" TargetMode="External"/><Relationship Id="rId1032" Type="http://schemas.openxmlformats.org/officeDocument/2006/relationships/hyperlink" Target="https://understat.com/team/Sevilla/2022" TargetMode="External"/><Relationship Id="rId707" Type="http://schemas.openxmlformats.org/officeDocument/2006/relationships/hyperlink" Target="https://understat.com/team/Real_Sociedad/2022" TargetMode="External"/><Relationship Id="rId914" Type="http://schemas.openxmlformats.org/officeDocument/2006/relationships/hyperlink" Target="https://understat.com/team/Valencia/2022" TargetMode="External"/><Relationship Id="rId43" Type="http://schemas.openxmlformats.org/officeDocument/2006/relationships/hyperlink" Target="https://understat.com/team/Atletico_Madrid/2022" TargetMode="External"/><Relationship Id="rId192" Type="http://schemas.openxmlformats.org/officeDocument/2006/relationships/hyperlink" Target="https://understat.com/team/Athletic_Club/2022" TargetMode="External"/><Relationship Id="rId497" Type="http://schemas.openxmlformats.org/officeDocument/2006/relationships/hyperlink" Target="https://understat.com/team/Sevilla/2022" TargetMode="External"/><Relationship Id="rId357" Type="http://schemas.openxmlformats.org/officeDocument/2006/relationships/hyperlink" Target="https://understat.com/team/Real_Valladolid/2022" TargetMode="External"/><Relationship Id="rId1194" Type="http://schemas.openxmlformats.org/officeDocument/2006/relationships/hyperlink" Target="https://understat.com/team/Getafe/2022" TargetMode="External"/><Relationship Id="rId217" Type="http://schemas.openxmlformats.org/officeDocument/2006/relationships/hyperlink" Target="https://understat.com/team/Sevilla/2022" TargetMode="External"/><Relationship Id="rId564" Type="http://schemas.openxmlformats.org/officeDocument/2006/relationships/hyperlink" Target="https://understat.com/team/Osasuna/2022" TargetMode="External"/><Relationship Id="rId771" Type="http://schemas.openxmlformats.org/officeDocument/2006/relationships/hyperlink" Target="https://understat.com/team/Real_Sociedad/2022" TargetMode="External"/><Relationship Id="rId869" Type="http://schemas.openxmlformats.org/officeDocument/2006/relationships/hyperlink" Target="https://understat.com/team/Osasuna/2022" TargetMode="External"/><Relationship Id="rId424" Type="http://schemas.openxmlformats.org/officeDocument/2006/relationships/hyperlink" Target="https://understat.com/team/Real_Sociedad/2022" TargetMode="External"/><Relationship Id="rId631" Type="http://schemas.openxmlformats.org/officeDocument/2006/relationships/hyperlink" Target="https://understat.com/team/Valencia/2022" TargetMode="External"/><Relationship Id="rId729" Type="http://schemas.openxmlformats.org/officeDocument/2006/relationships/hyperlink" Target="https://understat.com/team/Real_Valladolid/2022" TargetMode="External"/><Relationship Id="rId1054" Type="http://schemas.openxmlformats.org/officeDocument/2006/relationships/hyperlink" Target="https://understat.com/team/Mallorca/2022" TargetMode="External"/><Relationship Id="rId1261" Type="http://schemas.openxmlformats.org/officeDocument/2006/relationships/hyperlink" Target="https://understat.com/team/Barcelona/2022" TargetMode="External"/><Relationship Id="rId936" Type="http://schemas.openxmlformats.org/officeDocument/2006/relationships/hyperlink" Target="https://understat.com/team/Getafe/2022" TargetMode="External"/><Relationship Id="rId1121" Type="http://schemas.openxmlformats.org/officeDocument/2006/relationships/hyperlink" Target="https://understat.com/team/Barcelona/2022" TargetMode="External"/><Relationship Id="rId1219" Type="http://schemas.openxmlformats.org/officeDocument/2006/relationships/hyperlink" Target="https://understat.com/team/Espanyol/2022" TargetMode="External"/><Relationship Id="rId65" Type="http://schemas.openxmlformats.org/officeDocument/2006/relationships/hyperlink" Target="https://understat.com/team/Real_Betis/2022" TargetMode="External"/><Relationship Id="rId281" Type="http://schemas.openxmlformats.org/officeDocument/2006/relationships/hyperlink" Target="https://understat.com/team/Barcelona/2022" TargetMode="External"/><Relationship Id="rId141" Type="http://schemas.openxmlformats.org/officeDocument/2006/relationships/hyperlink" Target="https://understat.com/team/Barcelona/2022" TargetMode="External"/><Relationship Id="rId379" Type="http://schemas.openxmlformats.org/officeDocument/2006/relationships/hyperlink" Target="https://understat.com/team/Espanyol/2022" TargetMode="External"/><Relationship Id="rId586" Type="http://schemas.openxmlformats.org/officeDocument/2006/relationships/hyperlink" Target="https://understat.com/team/Athletic_Club/2022" TargetMode="External"/><Relationship Id="rId793" Type="http://schemas.openxmlformats.org/officeDocument/2006/relationships/hyperlink" Target="https://understat.com/team/Valencia/2022" TargetMode="External"/><Relationship Id="rId7" Type="http://schemas.openxmlformats.org/officeDocument/2006/relationships/hyperlink" Target="https://understat.com/team/Villarreal/2022" TargetMode="External"/><Relationship Id="rId239" Type="http://schemas.openxmlformats.org/officeDocument/2006/relationships/hyperlink" Target="https://understat.com/team/Elche/2022" TargetMode="External"/><Relationship Id="rId446" Type="http://schemas.openxmlformats.org/officeDocument/2006/relationships/hyperlink" Target="https://understat.com/team/Athletic_Club/2022" TargetMode="External"/><Relationship Id="rId653" Type="http://schemas.openxmlformats.org/officeDocument/2006/relationships/hyperlink" Target="https://understat.com/team/Villarreal/2022" TargetMode="External"/><Relationship Id="rId1076" Type="http://schemas.openxmlformats.org/officeDocument/2006/relationships/hyperlink" Target="https://understat.com/team/Girona/2022" TargetMode="External"/><Relationship Id="rId1283" Type="http://schemas.openxmlformats.org/officeDocument/2006/relationships/hyperlink" Target="https://understat.com/team/Almeria/2022" TargetMode="External"/><Relationship Id="rId306" Type="http://schemas.openxmlformats.org/officeDocument/2006/relationships/hyperlink" Target="https://understat.com/team/Villarreal/2022" TargetMode="External"/><Relationship Id="rId860" Type="http://schemas.openxmlformats.org/officeDocument/2006/relationships/hyperlink" Target="https://understat.com/team/Elche/2022" TargetMode="External"/><Relationship Id="rId958" Type="http://schemas.openxmlformats.org/officeDocument/2006/relationships/hyperlink" Target="https://understat.com/team/Real_Valladolid/2022" TargetMode="External"/><Relationship Id="rId1143" Type="http://schemas.openxmlformats.org/officeDocument/2006/relationships/hyperlink" Target="https://understat.com/team/Real_Madrid/2022" TargetMode="External"/><Relationship Id="rId87" Type="http://schemas.openxmlformats.org/officeDocument/2006/relationships/hyperlink" Target="https://understat.com/team/Real_Sociedad/2022" TargetMode="External"/><Relationship Id="rId513" Type="http://schemas.openxmlformats.org/officeDocument/2006/relationships/hyperlink" Target="https://understat.com/team/Celta_Vigo/2022" TargetMode="External"/><Relationship Id="rId720" Type="http://schemas.openxmlformats.org/officeDocument/2006/relationships/hyperlink" Target="https://understat.com/team/Elche/2022" TargetMode="External"/><Relationship Id="rId818" Type="http://schemas.openxmlformats.org/officeDocument/2006/relationships/hyperlink" Target="https://understat.com/team/Celta_Vigo/2022" TargetMode="External"/><Relationship Id="rId1003" Type="http://schemas.openxmlformats.org/officeDocument/2006/relationships/hyperlink" Target="https://understat.com/team/Osasuna/2022" TargetMode="External"/><Relationship Id="rId1210" Type="http://schemas.openxmlformats.org/officeDocument/2006/relationships/hyperlink" Target="https://understat.com/team/Rayo_Vallecano/2022" TargetMode="External"/><Relationship Id="rId1308" Type="http://schemas.openxmlformats.org/officeDocument/2006/relationships/hyperlink" Target="https://understat.com/team/Espanyol/2022" TargetMode="External"/><Relationship Id="rId14" Type="http://schemas.openxmlformats.org/officeDocument/2006/relationships/hyperlink" Target="https://understat.com/team/Getafe/2022" TargetMode="External"/><Relationship Id="rId163" Type="http://schemas.openxmlformats.org/officeDocument/2006/relationships/hyperlink" Target="https://understat.com/team/Real_Madrid/2022" TargetMode="External"/><Relationship Id="rId370" Type="http://schemas.openxmlformats.org/officeDocument/2006/relationships/hyperlink" Target="https://understat.com/team/Mallorca/2022" TargetMode="External"/><Relationship Id="rId230" Type="http://schemas.openxmlformats.org/officeDocument/2006/relationships/hyperlink" Target="https://understat.com/team/Celta_Vigo/2022" TargetMode="External"/><Relationship Id="rId468" Type="http://schemas.openxmlformats.org/officeDocument/2006/relationships/hyperlink" Target="https://understat.com/team/Rayo_Vallecano/2022" TargetMode="External"/><Relationship Id="rId675" Type="http://schemas.openxmlformats.org/officeDocument/2006/relationships/hyperlink" Target="https://understat.com/team/Cadiz/2022" TargetMode="External"/><Relationship Id="rId882" Type="http://schemas.openxmlformats.org/officeDocument/2006/relationships/hyperlink" Target="https://understat.com/team/Real_Madrid/2022" TargetMode="External"/><Relationship Id="rId1098" Type="http://schemas.openxmlformats.org/officeDocument/2006/relationships/hyperlink" Target="https://understat.com/team/Espanyol/2022" TargetMode="External"/><Relationship Id="rId328" Type="http://schemas.openxmlformats.org/officeDocument/2006/relationships/hyperlink" Target="https://understat.com/team/Real_Sociedad/2022" TargetMode="External"/><Relationship Id="rId535" Type="http://schemas.openxmlformats.org/officeDocument/2006/relationships/hyperlink" Target="https://understat.com/team/Rayo_Vallecano/2022" TargetMode="External"/><Relationship Id="rId742" Type="http://schemas.openxmlformats.org/officeDocument/2006/relationships/hyperlink" Target="https://understat.com/team/Atletico_Madrid/2022" TargetMode="External"/><Relationship Id="rId1165" Type="http://schemas.openxmlformats.org/officeDocument/2006/relationships/hyperlink" Target="https://understat.com/team/Real_Betis/2022" TargetMode="External"/><Relationship Id="rId602" Type="http://schemas.openxmlformats.org/officeDocument/2006/relationships/hyperlink" Target="https://understat.com/team/Barcelona/2022" TargetMode="External"/><Relationship Id="rId1025" Type="http://schemas.openxmlformats.org/officeDocument/2006/relationships/hyperlink" Target="https://understat.com/team/Rayo_Vallecano/2022" TargetMode="External"/><Relationship Id="rId1232" Type="http://schemas.openxmlformats.org/officeDocument/2006/relationships/hyperlink" Target="https://understat.com/team/Celta_Vigo/2022" TargetMode="External"/><Relationship Id="rId907" Type="http://schemas.openxmlformats.org/officeDocument/2006/relationships/hyperlink" Target="https://understat.com/team/Athletic_Club/2022" TargetMode="External"/><Relationship Id="rId36" Type="http://schemas.openxmlformats.org/officeDocument/2006/relationships/hyperlink" Target="https://understat.com/team/Cadiz/2022" TargetMode="External"/><Relationship Id="rId185" Type="http://schemas.openxmlformats.org/officeDocument/2006/relationships/hyperlink" Target="https://understat.com/team/Almeria/2022" TargetMode="External"/><Relationship Id="rId392" Type="http://schemas.openxmlformats.org/officeDocument/2006/relationships/hyperlink" Target="https://understat.com/team/Mallorca/2022" TargetMode="External"/><Relationship Id="rId697" Type="http://schemas.openxmlformats.org/officeDocument/2006/relationships/hyperlink" Target="https://understat.com/team/Celta_Vigo/2022" TargetMode="External"/><Relationship Id="rId252" Type="http://schemas.openxmlformats.org/officeDocument/2006/relationships/hyperlink" Target="https://understat.com/team/Real_Valladolid/2022" TargetMode="External"/><Relationship Id="rId1187" Type="http://schemas.openxmlformats.org/officeDocument/2006/relationships/hyperlink" Target="https://understat.com/team/Espanyol/2022" TargetMode="External"/><Relationship Id="rId112" Type="http://schemas.openxmlformats.org/officeDocument/2006/relationships/hyperlink" Target="https://understat.com/team/Mallorca/2022" TargetMode="External"/><Relationship Id="rId557" Type="http://schemas.openxmlformats.org/officeDocument/2006/relationships/hyperlink" Target="https://understat.com/team/Almeria/2022" TargetMode="External"/><Relationship Id="rId764" Type="http://schemas.openxmlformats.org/officeDocument/2006/relationships/hyperlink" Target="https://understat.com/team/Real_Madrid/2022" TargetMode="External"/><Relationship Id="rId971" Type="http://schemas.openxmlformats.org/officeDocument/2006/relationships/hyperlink" Target="https://understat.com/team/Valencia/2022" TargetMode="External"/><Relationship Id="rId417" Type="http://schemas.openxmlformats.org/officeDocument/2006/relationships/hyperlink" Target="https://understat.com/team/Real_Sociedad/2022" TargetMode="External"/><Relationship Id="rId624" Type="http://schemas.openxmlformats.org/officeDocument/2006/relationships/hyperlink" Target="https://understat.com/team/Real_Sociedad/2022" TargetMode="External"/><Relationship Id="rId831" Type="http://schemas.openxmlformats.org/officeDocument/2006/relationships/hyperlink" Target="https://understat.com/team/Valencia/2022" TargetMode="External"/><Relationship Id="rId1047" Type="http://schemas.openxmlformats.org/officeDocument/2006/relationships/hyperlink" Target="https://understat.com/team/Athletic_Club/2022" TargetMode="External"/><Relationship Id="rId1254" Type="http://schemas.openxmlformats.org/officeDocument/2006/relationships/hyperlink" Target="https://understat.com/team/Valencia/2022" TargetMode="External"/><Relationship Id="rId929" Type="http://schemas.openxmlformats.org/officeDocument/2006/relationships/hyperlink" Target="https://understat.com/team/Real_Sociedad/2022" TargetMode="External"/><Relationship Id="rId1114" Type="http://schemas.openxmlformats.org/officeDocument/2006/relationships/hyperlink" Target="https://understat.com/team/Getafe/2022" TargetMode="External"/><Relationship Id="rId1321" Type="http://schemas.openxmlformats.org/officeDocument/2006/relationships/printerSettings" Target="../printerSettings/printerSettings5.bin"/><Relationship Id="rId58" Type="http://schemas.openxmlformats.org/officeDocument/2006/relationships/hyperlink" Target="https://understat.com/team/Cadiz/2022" TargetMode="External"/><Relationship Id="rId274" Type="http://schemas.openxmlformats.org/officeDocument/2006/relationships/hyperlink" Target="https://understat.com/team/Cadiz/2022" TargetMode="External"/><Relationship Id="rId481" Type="http://schemas.openxmlformats.org/officeDocument/2006/relationships/hyperlink" Target="https://understat.com/team/Real_Betis/2022" TargetMode="External"/><Relationship Id="rId134" Type="http://schemas.openxmlformats.org/officeDocument/2006/relationships/hyperlink" Target="https://understat.com/team/Real_Valladolid/2022" TargetMode="External"/><Relationship Id="rId579" Type="http://schemas.openxmlformats.org/officeDocument/2006/relationships/hyperlink" Target="https://understat.com/team/Sevilla/2022" TargetMode="External"/><Relationship Id="rId786" Type="http://schemas.openxmlformats.org/officeDocument/2006/relationships/hyperlink" Target="https://understat.com/team/Real_Betis/2022" TargetMode="External"/><Relationship Id="rId993" Type="http://schemas.openxmlformats.org/officeDocument/2006/relationships/hyperlink" Target="https://understat.com/team/Getafe/2022" TargetMode="External"/><Relationship Id="rId341" Type="http://schemas.openxmlformats.org/officeDocument/2006/relationships/hyperlink" Target="https://understat.com/team/Barcelona/2022" TargetMode="External"/><Relationship Id="rId439" Type="http://schemas.openxmlformats.org/officeDocument/2006/relationships/hyperlink" Target="https://understat.com/team/Cadiz/2022" TargetMode="External"/><Relationship Id="rId646" Type="http://schemas.openxmlformats.org/officeDocument/2006/relationships/hyperlink" Target="https://understat.com/team/Osasuna/2022" TargetMode="External"/><Relationship Id="rId1069" Type="http://schemas.openxmlformats.org/officeDocument/2006/relationships/hyperlink" Target="https://understat.com/team/Mallorca/2022" TargetMode="External"/><Relationship Id="rId1276" Type="http://schemas.openxmlformats.org/officeDocument/2006/relationships/hyperlink" Target="https://understat.com/team/Cadiz/2022" TargetMode="External"/><Relationship Id="rId201" Type="http://schemas.openxmlformats.org/officeDocument/2006/relationships/hyperlink" Target="https://understat.com/team/Barcelona/2022" TargetMode="External"/><Relationship Id="rId506" Type="http://schemas.openxmlformats.org/officeDocument/2006/relationships/hyperlink" Target="https://understat.com/team/Real_Sociedad/2022" TargetMode="External"/><Relationship Id="rId853" Type="http://schemas.openxmlformats.org/officeDocument/2006/relationships/hyperlink" Target="https://understat.com/team/Atletico_Madrid/2022" TargetMode="External"/><Relationship Id="rId1136" Type="http://schemas.openxmlformats.org/officeDocument/2006/relationships/hyperlink" Target="https://understat.com/team/Cadiz/2022" TargetMode="External"/><Relationship Id="rId713" Type="http://schemas.openxmlformats.org/officeDocument/2006/relationships/hyperlink" Target="https://understat.com/team/Real_Valladolid/2022" TargetMode="External"/><Relationship Id="rId920" Type="http://schemas.openxmlformats.org/officeDocument/2006/relationships/hyperlink" Target="https://understat.com/team/Elche/2022" TargetMode="External"/><Relationship Id="rId1203" Type="http://schemas.openxmlformats.org/officeDocument/2006/relationships/hyperlink" Target="https://understat.com/team/Villarreal/2022" TargetMode="External"/><Relationship Id="rId296" Type="http://schemas.openxmlformats.org/officeDocument/2006/relationships/hyperlink" Target="https://understat.com/team/Sevilla/2022" TargetMode="External"/><Relationship Id="rId156" Type="http://schemas.openxmlformats.org/officeDocument/2006/relationships/hyperlink" Target="https://understat.com/team/Cadiz/2022" TargetMode="External"/><Relationship Id="rId363" Type="http://schemas.openxmlformats.org/officeDocument/2006/relationships/hyperlink" Target="https://understat.com/team/Atletico_Madrid/2022" TargetMode="External"/><Relationship Id="rId570" Type="http://schemas.openxmlformats.org/officeDocument/2006/relationships/hyperlink" Target="https://understat.com/team/Villarreal/2022" TargetMode="External"/><Relationship Id="rId223" Type="http://schemas.openxmlformats.org/officeDocument/2006/relationships/hyperlink" Target="https://understat.com/team/Atletico_Madrid/2022" TargetMode="External"/><Relationship Id="rId430" Type="http://schemas.openxmlformats.org/officeDocument/2006/relationships/hyperlink" Target="https://understat.com/team/Celta_Vigo/2022" TargetMode="External"/><Relationship Id="rId668" Type="http://schemas.openxmlformats.org/officeDocument/2006/relationships/hyperlink" Target="https://understat.com/team/Espanyol/2022" TargetMode="External"/><Relationship Id="rId875" Type="http://schemas.openxmlformats.org/officeDocument/2006/relationships/hyperlink" Target="https://understat.com/team/Girona/2022" TargetMode="External"/><Relationship Id="rId1060" Type="http://schemas.openxmlformats.org/officeDocument/2006/relationships/hyperlink" Target="https://understat.com/team/Elche/2022" TargetMode="External"/><Relationship Id="rId1298" Type="http://schemas.openxmlformats.org/officeDocument/2006/relationships/hyperlink" Target="https://understat.com/team/Espanyol/2022" TargetMode="External"/><Relationship Id="rId528" Type="http://schemas.openxmlformats.org/officeDocument/2006/relationships/hyperlink" Target="https://understat.com/team/Villarreal/2022" TargetMode="External"/><Relationship Id="rId735" Type="http://schemas.openxmlformats.org/officeDocument/2006/relationships/hyperlink" Target="https://understat.com/team/Espanyol/2022" TargetMode="External"/><Relationship Id="rId942" Type="http://schemas.openxmlformats.org/officeDocument/2006/relationships/hyperlink" Target="https://understat.com/team/Real_Madrid/2022" TargetMode="External"/><Relationship Id="rId1158" Type="http://schemas.openxmlformats.org/officeDocument/2006/relationships/hyperlink" Target="https://understat.com/team/Valencia/2022" TargetMode="External"/><Relationship Id="rId1018" Type="http://schemas.openxmlformats.org/officeDocument/2006/relationships/hyperlink" Target="https://understat.com/team/Sevilla/2022" TargetMode="External"/><Relationship Id="rId1225" Type="http://schemas.openxmlformats.org/officeDocument/2006/relationships/hyperlink" Target="https://understat.com/team/Real_Betis/2022" TargetMode="External"/><Relationship Id="rId71" Type="http://schemas.openxmlformats.org/officeDocument/2006/relationships/hyperlink" Target="https://understat.com/team/Celta_Vigo/2022" TargetMode="External"/><Relationship Id="rId802" Type="http://schemas.openxmlformats.org/officeDocument/2006/relationships/hyperlink" Target="https://understat.com/team/Atletico_Madrid/2022" TargetMode="External"/><Relationship Id="rId29" Type="http://schemas.openxmlformats.org/officeDocument/2006/relationships/hyperlink" Target="https://understat.com/team/Sevilla/2022" TargetMode="External"/><Relationship Id="rId178" Type="http://schemas.openxmlformats.org/officeDocument/2006/relationships/hyperlink" Target="https://understat.com/team/Valencia/2022" TargetMode="External"/><Relationship Id="rId385" Type="http://schemas.openxmlformats.org/officeDocument/2006/relationships/hyperlink" Target="https://understat.com/team/Real_Betis/2022" TargetMode="External"/><Relationship Id="rId592" Type="http://schemas.openxmlformats.org/officeDocument/2006/relationships/hyperlink" Target="https://understat.com/team/Real_Valladolid/2022" TargetMode="External"/><Relationship Id="rId245" Type="http://schemas.openxmlformats.org/officeDocument/2006/relationships/hyperlink" Target="https://understat.com/team/Girona/2022" TargetMode="External"/><Relationship Id="rId452" Type="http://schemas.openxmlformats.org/officeDocument/2006/relationships/hyperlink" Target="https://understat.com/team/Mallorca/2022" TargetMode="External"/><Relationship Id="rId897" Type="http://schemas.openxmlformats.org/officeDocument/2006/relationships/hyperlink" Target="https://understat.com/team/Cadiz/2022" TargetMode="External"/><Relationship Id="rId1082" Type="http://schemas.openxmlformats.org/officeDocument/2006/relationships/hyperlink" Target="https://understat.com/team/Real_Madrid/2022" TargetMode="External"/><Relationship Id="rId105" Type="http://schemas.openxmlformats.org/officeDocument/2006/relationships/hyperlink" Target="https://understat.com/team/Real_Betis/2022" TargetMode="External"/><Relationship Id="rId312" Type="http://schemas.openxmlformats.org/officeDocument/2006/relationships/hyperlink" Target="https://understat.com/team/Mallorca/2022" TargetMode="External"/><Relationship Id="rId757" Type="http://schemas.openxmlformats.org/officeDocument/2006/relationships/hyperlink" Target="https://understat.com/team/Celta_Vigo/2022" TargetMode="External"/><Relationship Id="rId964" Type="http://schemas.openxmlformats.org/officeDocument/2006/relationships/hyperlink" Target="https://understat.com/team/Athletic_Club/2022" TargetMode="External"/><Relationship Id="rId93" Type="http://schemas.openxmlformats.org/officeDocument/2006/relationships/hyperlink" Target="https://understat.com/team/Real_Valladolid/2022" TargetMode="External"/><Relationship Id="rId617" Type="http://schemas.openxmlformats.org/officeDocument/2006/relationships/hyperlink" Target="https://understat.com/team/Elche/2022" TargetMode="External"/><Relationship Id="rId824" Type="http://schemas.openxmlformats.org/officeDocument/2006/relationships/hyperlink" Target="https://understat.com/team/Real_Madrid/2022" TargetMode="External"/><Relationship Id="rId1247" Type="http://schemas.openxmlformats.org/officeDocument/2006/relationships/hyperlink" Target="https://understat.com/team/Real_Betis/2022" TargetMode="External"/><Relationship Id="rId1107" Type="http://schemas.openxmlformats.org/officeDocument/2006/relationships/hyperlink" Target="https://understat.com/team/Villarreal/2022" TargetMode="External"/><Relationship Id="rId1314" Type="http://schemas.openxmlformats.org/officeDocument/2006/relationships/hyperlink" Target="https://understat.com/team/Girona/2022" TargetMode="External"/><Relationship Id="rId20" Type="http://schemas.openxmlformats.org/officeDocument/2006/relationships/hyperlink" Target="https://understat.com/team/Elche/2022" TargetMode="External"/><Relationship Id="rId267" Type="http://schemas.openxmlformats.org/officeDocument/2006/relationships/hyperlink" Target="https://understat.com/team/Real_Betis/2022" TargetMode="External"/><Relationship Id="rId474" Type="http://schemas.openxmlformats.org/officeDocument/2006/relationships/hyperlink" Target="https://understat.com/team/Real_Valladolid/2022" TargetMode="External"/><Relationship Id="rId127" Type="http://schemas.openxmlformats.org/officeDocument/2006/relationships/hyperlink" Target="https://understat.com/team/Almeria/2022" TargetMode="External"/><Relationship Id="rId681" Type="http://schemas.openxmlformats.org/officeDocument/2006/relationships/hyperlink" Target="https://understat.com/team/Real_Madrid/2022" TargetMode="External"/><Relationship Id="rId779" Type="http://schemas.openxmlformats.org/officeDocument/2006/relationships/hyperlink" Target="https://understat.com/team/Sevilla/2022" TargetMode="External"/><Relationship Id="rId986" Type="http://schemas.openxmlformats.org/officeDocument/2006/relationships/hyperlink" Target="https://understat.com/team/Villarreal/2022" TargetMode="External"/><Relationship Id="rId334" Type="http://schemas.openxmlformats.org/officeDocument/2006/relationships/hyperlink" Target="https://understat.com/team/Real_Valladolid/2022" TargetMode="External"/><Relationship Id="rId541" Type="http://schemas.openxmlformats.org/officeDocument/2006/relationships/hyperlink" Target="https://understat.com/team/Real_Madrid/2022" TargetMode="External"/><Relationship Id="rId639" Type="http://schemas.openxmlformats.org/officeDocument/2006/relationships/hyperlink" Target="https://understat.com/team/Almeria/2022" TargetMode="External"/><Relationship Id="rId1171" Type="http://schemas.openxmlformats.org/officeDocument/2006/relationships/hyperlink" Target="https://understat.com/team/Real_Sociedad/2022" TargetMode="External"/><Relationship Id="rId1269" Type="http://schemas.openxmlformats.org/officeDocument/2006/relationships/hyperlink" Target="https://understat.com/team/Espanyol/2022" TargetMode="External"/><Relationship Id="rId401" Type="http://schemas.openxmlformats.org/officeDocument/2006/relationships/hyperlink" Target="https://understat.com/team/Real_Betis/2022" TargetMode="External"/><Relationship Id="rId846" Type="http://schemas.openxmlformats.org/officeDocument/2006/relationships/hyperlink" Target="https://understat.com/team/Osasuna/2022" TargetMode="External"/><Relationship Id="rId1031" Type="http://schemas.openxmlformats.org/officeDocument/2006/relationships/hyperlink" Target="https://understat.com/team/Athletic_Club/2022" TargetMode="External"/><Relationship Id="rId1129" Type="http://schemas.openxmlformats.org/officeDocument/2006/relationships/hyperlink" Target="https://understat.com/team/Rayo_Vallecano/2022" TargetMode="External"/><Relationship Id="rId706" Type="http://schemas.openxmlformats.org/officeDocument/2006/relationships/hyperlink" Target="https://understat.com/team/Athletic_Club/2022" TargetMode="External"/><Relationship Id="rId913" Type="http://schemas.openxmlformats.org/officeDocument/2006/relationships/hyperlink" Target="https://understat.com/team/Getafe/2022" TargetMode="External"/><Relationship Id="rId42" Type="http://schemas.openxmlformats.org/officeDocument/2006/relationships/hyperlink" Target="https://understat.com/team/Real_Madrid/2022" TargetMode="External"/><Relationship Id="rId191" Type="http://schemas.openxmlformats.org/officeDocument/2006/relationships/hyperlink" Target="https://understat.com/team/Valencia/2022" TargetMode="External"/><Relationship Id="rId289" Type="http://schemas.openxmlformats.org/officeDocument/2006/relationships/hyperlink" Target="https://understat.com/team/Almeria/2022" TargetMode="External"/><Relationship Id="rId496" Type="http://schemas.openxmlformats.org/officeDocument/2006/relationships/hyperlink" Target="https://understat.com/team/Real_Sociedad/2022" TargetMode="External"/><Relationship Id="rId149" Type="http://schemas.openxmlformats.org/officeDocument/2006/relationships/hyperlink" Target="https://understat.com/team/Osasuna/2022" TargetMode="External"/><Relationship Id="rId356" Type="http://schemas.openxmlformats.org/officeDocument/2006/relationships/hyperlink" Target="https://understat.com/team/Getafe/2022" TargetMode="External"/><Relationship Id="rId563" Type="http://schemas.openxmlformats.org/officeDocument/2006/relationships/hyperlink" Target="https://understat.com/team/Valencia/2022" TargetMode="External"/><Relationship Id="rId770" Type="http://schemas.openxmlformats.org/officeDocument/2006/relationships/hyperlink" Target="https://understat.com/team/Real_Valladolid/2022" TargetMode="External"/><Relationship Id="rId1193" Type="http://schemas.openxmlformats.org/officeDocument/2006/relationships/hyperlink" Target="https://understat.com/team/Sevilla/2022" TargetMode="External"/><Relationship Id="rId216" Type="http://schemas.openxmlformats.org/officeDocument/2006/relationships/hyperlink" Target="https://understat.com/team/Getafe/2022" TargetMode="External"/><Relationship Id="rId423" Type="http://schemas.openxmlformats.org/officeDocument/2006/relationships/hyperlink" Target="https://understat.com/team/Atletico_Madrid/2022" TargetMode="External"/><Relationship Id="rId868" Type="http://schemas.openxmlformats.org/officeDocument/2006/relationships/hyperlink" Target="https://understat.com/team/Rayo_Vallecano/2022" TargetMode="External"/><Relationship Id="rId1053" Type="http://schemas.openxmlformats.org/officeDocument/2006/relationships/hyperlink" Target="https://understat.com/team/Rayo_Vallecano/2022" TargetMode="External"/><Relationship Id="rId1260" Type="http://schemas.openxmlformats.org/officeDocument/2006/relationships/hyperlink" Target="https://understat.com/team/Elche/2022" TargetMode="External"/><Relationship Id="rId630" Type="http://schemas.openxmlformats.org/officeDocument/2006/relationships/hyperlink" Target="https://understat.com/team/Sevilla/2022" TargetMode="External"/><Relationship Id="rId728" Type="http://schemas.openxmlformats.org/officeDocument/2006/relationships/hyperlink" Target="https://understat.com/team/Athletic_Club/2022" TargetMode="External"/><Relationship Id="rId935" Type="http://schemas.openxmlformats.org/officeDocument/2006/relationships/hyperlink" Target="https://understat.com/team/Celta_Vigo/2022" TargetMode="External"/><Relationship Id="rId64" Type="http://schemas.openxmlformats.org/officeDocument/2006/relationships/hyperlink" Target="https://understat.com/team/Real_Sociedad/2022" TargetMode="External"/><Relationship Id="rId1120" Type="http://schemas.openxmlformats.org/officeDocument/2006/relationships/hyperlink" Target="https://understat.com/team/Elche/2022" TargetMode="External"/><Relationship Id="rId1218" Type="http://schemas.openxmlformats.org/officeDocument/2006/relationships/hyperlink" Target="https://understat.com/team/Getafe/2022" TargetMode="External"/><Relationship Id="rId280" Type="http://schemas.openxmlformats.org/officeDocument/2006/relationships/hyperlink" Target="https://understat.com/team/Almeria/2022" TargetMode="External"/><Relationship Id="rId75" Type="http://schemas.openxmlformats.org/officeDocument/2006/relationships/hyperlink" Target="https://understat.com/team/Cadiz/2022" TargetMode="External"/><Relationship Id="rId140" Type="http://schemas.openxmlformats.org/officeDocument/2006/relationships/hyperlink" Target="https://understat.com/team/Elche/2022" TargetMode="External"/><Relationship Id="rId378" Type="http://schemas.openxmlformats.org/officeDocument/2006/relationships/hyperlink" Target="https://understat.com/team/Cadiz/2022" TargetMode="External"/><Relationship Id="rId585" Type="http://schemas.openxmlformats.org/officeDocument/2006/relationships/hyperlink" Target="https://understat.com/team/Villarreal/2022" TargetMode="External"/><Relationship Id="rId792" Type="http://schemas.openxmlformats.org/officeDocument/2006/relationships/hyperlink" Target="https://understat.com/team/Espanyol/2022" TargetMode="External"/><Relationship Id="rId806" Type="http://schemas.openxmlformats.org/officeDocument/2006/relationships/hyperlink" Target="https://understat.com/team/Athletic_Club/2022" TargetMode="External"/><Relationship Id="rId6" Type="http://schemas.openxmlformats.org/officeDocument/2006/relationships/hyperlink" Target="https://understat.com/team/Real_Betis/2022" TargetMode="External"/><Relationship Id="rId238" Type="http://schemas.openxmlformats.org/officeDocument/2006/relationships/hyperlink" Target="https://understat.com/team/Valencia/2022" TargetMode="External"/><Relationship Id="rId445" Type="http://schemas.openxmlformats.org/officeDocument/2006/relationships/hyperlink" Target="https://understat.com/team/Celta_Vigo/2022" TargetMode="External"/><Relationship Id="rId652" Type="http://schemas.openxmlformats.org/officeDocument/2006/relationships/hyperlink" Target="https://understat.com/team/Almeria/2022" TargetMode="External"/><Relationship Id="rId1075" Type="http://schemas.openxmlformats.org/officeDocument/2006/relationships/hyperlink" Target="https://understat.com/team/Celta_Vigo/2022" TargetMode="External"/><Relationship Id="rId1282" Type="http://schemas.openxmlformats.org/officeDocument/2006/relationships/hyperlink" Target="https://understat.com/team/Villarreal/2022" TargetMode="External"/><Relationship Id="rId291" Type="http://schemas.openxmlformats.org/officeDocument/2006/relationships/hyperlink" Target="https://understat.com/team/Osasuna/2022" TargetMode="External"/><Relationship Id="rId305" Type="http://schemas.openxmlformats.org/officeDocument/2006/relationships/hyperlink" Target="https://understat.com/team/Athletic_Club/2022" TargetMode="External"/><Relationship Id="rId512" Type="http://schemas.openxmlformats.org/officeDocument/2006/relationships/hyperlink" Target="https://understat.com/team/Sevilla/2022" TargetMode="External"/><Relationship Id="rId957" Type="http://schemas.openxmlformats.org/officeDocument/2006/relationships/hyperlink" Target="https://understat.com/team/Girona/2022" TargetMode="External"/><Relationship Id="rId1142" Type="http://schemas.openxmlformats.org/officeDocument/2006/relationships/hyperlink" Target="https://understat.com/team/Real_Sociedad/2022" TargetMode="External"/><Relationship Id="rId86" Type="http://schemas.openxmlformats.org/officeDocument/2006/relationships/hyperlink" Target="https://understat.com/team/Almeria/2022" TargetMode="External"/><Relationship Id="rId151" Type="http://schemas.openxmlformats.org/officeDocument/2006/relationships/hyperlink" Target="https://understat.com/team/Espanyol/2022" TargetMode="External"/><Relationship Id="rId389" Type="http://schemas.openxmlformats.org/officeDocument/2006/relationships/hyperlink" Target="https://understat.com/team/Sevilla/2022" TargetMode="External"/><Relationship Id="rId596" Type="http://schemas.openxmlformats.org/officeDocument/2006/relationships/hyperlink" Target="https://understat.com/team/Celta_Vigo/2022" TargetMode="External"/><Relationship Id="rId817" Type="http://schemas.openxmlformats.org/officeDocument/2006/relationships/hyperlink" Target="https://understat.com/team/Real_Valladolid/2022" TargetMode="External"/><Relationship Id="rId1002" Type="http://schemas.openxmlformats.org/officeDocument/2006/relationships/hyperlink" Target="https://understat.com/team/Villarreal/2022" TargetMode="External"/><Relationship Id="rId249" Type="http://schemas.openxmlformats.org/officeDocument/2006/relationships/hyperlink" Target="https://understat.com/team/Mallorca/2022" TargetMode="External"/><Relationship Id="rId456" Type="http://schemas.openxmlformats.org/officeDocument/2006/relationships/hyperlink" Target="https://understat.com/team/Getafe/2022" TargetMode="External"/><Relationship Id="rId663" Type="http://schemas.openxmlformats.org/officeDocument/2006/relationships/hyperlink" Target="https://understat.com/team/Barcelona/2022" TargetMode="External"/><Relationship Id="rId870" Type="http://schemas.openxmlformats.org/officeDocument/2006/relationships/hyperlink" Target="https://understat.com/team/Sevilla/2022" TargetMode="External"/><Relationship Id="rId1086" Type="http://schemas.openxmlformats.org/officeDocument/2006/relationships/hyperlink" Target="https://understat.com/team/Osasuna/2022" TargetMode="External"/><Relationship Id="rId1293" Type="http://schemas.openxmlformats.org/officeDocument/2006/relationships/hyperlink" Target="https://understat.com/team/Real_Sociedad/2022" TargetMode="External"/><Relationship Id="rId1307" Type="http://schemas.openxmlformats.org/officeDocument/2006/relationships/hyperlink" Target="https://understat.com/team/Osasuna/2022" TargetMode="External"/><Relationship Id="rId13" Type="http://schemas.openxmlformats.org/officeDocument/2006/relationships/hyperlink" Target="https://understat.com/team/Almeria/2022" TargetMode="External"/><Relationship Id="rId109" Type="http://schemas.openxmlformats.org/officeDocument/2006/relationships/hyperlink" Target="https://understat.com/team/Osasuna/2022" TargetMode="External"/><Relationship Id="rId316" Type="http://schemas.openxmlformats.org/officeDocument/2006/relationships/hyperlink" Target="https://understat.com/team/Getafe/2022" TargetMode="External"/><Relationship Id="rId523" Type="http://schemas.openxmlformats.org/officeDocument/2006/relationships/hyperlink" Target="https://understat.com/team/Osasuna/2022" TargetMode="External"/><Relationship Id="rId968" Type="http://schemas.openxmlformats.org/officeDocument/2006/relationships/hyperlink" Target="https://understat.com/team/Almeria/2022" TargetMode="External"/><Relationship Id="rId1153" Type="http://schemas.openxmlformats.org/officeDocument/2006/relationships/hyperlink" Target="https://understat.com/team/Sevilla/2022" TargetMode="External"/><Relationship Id="rId97" Type="http://schemas.openxmlformats.org/officeDocument/2006/relationships/hyperlink" Target="https://understat.com/team/Sevilla/2022" TargetMode="External"/><Relationship Id="rId730" Type="http://schemas.openxmlformats.org/officeDocument/2006/relationships/hyperlink" Target="https://understat.com/team/Real_Sociedad/2022" TargetMode="External"/><Relationship Id="rId828" Type="http://schemas.openxmlformats.org/officeDocument/2006/relationships/hyperlink" Target="https://understat.com/team/Almeria/2022" TargetMode="External"/><Relationship Id="rId1013" Type="http://schemas.openxmlformats.org/officeDocument/2006/relationships/hyperlink" Target="https://understat.com/team/Mallorca/2022" TargetMode="External"/><Relationship Id="rId162" Type="http://schemas.openxmlformats.org/officeDocument/2006/relationships/hyperlink" Target="https://understat.com/team/Atletico_Madrid/2022" TargetMode="External"/><Relationship Id="rId467" Type="http://schemas.openxmlformats.org/officeDocument/2006/relationships/hyperlink" Target="https://understat.com/team/Espanyol/2022" TargetMode="External"/><Relationship Id="rId1097" Type="http://schemas.openxmlformats.org/officeDocument/2006/relationships/hyperlink" Target="https://understat.com/team/Cadiz/2022" TargetMode="External"/><Relationship Id="rId1220" Type="http://schemas.openxmlformats.org/officeDocument/2006/relationships/hyperlink" Target="https://understat.com/team/Elche/2022" TargetMode="External"/><Relationship Id="rId1318" Type="http://schemas.openxmlformats.org/officeDocument/2006/relationships/hyperlink" Target="https://understat.com/team/Elche/2022" TargetMode="External"/><Relationship Id="rId674" Type="http://schemas.openxmlformats.org/officeDocument/2006/relationships/hyperlink" Target="https://understat.com/team/Getafe/2022" TargetMode="External"/><Relationship Id="rId881" Type="http://schemas.openxmlformats.org/officeDocument/2006/relationships/hyperlink" Target="https://understat.com/team/Barcelona/2022" TargetMode="External"/><Relationship Id="rId979" Type="http://schemas.openxmlformats.org/officeDocument/2006/relationships/hyperlink" Target="https://understat.com/team/Sevilla/2022" TargetMode="External"/><Relationship Id="rId24" Type="http://schemas.openxmlformats.org/officeDocument/2006/relationships/hyperlink" Target="https://understat.com/team/Real_Sociedad/2022" TargetMode="External"/><Relationship Id="rId327" Type="http://schemas.openxmlformats.org/officeDocument/2006/relationships/hyperlink" Target="https://understat.com/team/Real_Betis/2022" TargetMode="External"/><Relationship Id="rId534" Type="http://schemas.openxmlformats.org/officeDocument/2006/relationships/hyperlink" Target="https://understat.com/team/Almeria/2022" TargetMode="External"/><Relationship Id="rId741" Type="http://schemas.openxmlformats.org/officeDocument/2006/relationships/hyperlink" Target="https://understat.com/team/Real_Madrid/2022" TargetMode="External"/><Relationship Id="rId839" Type="http://schemas.openxmlformats.org/officeDocument/2006/relationships/hyperlink" Target="https://understat.com/team/Sevilla/2022" TargetMode="External"/><Relationship Id="rId1164" Type="http://schemas.openxmlformats.org/officeDocument/2006/relationships/hyperlink" Target="https://understat.com/team/Athletic_Club/2022" TargetMode="External"/><Relationship Id="rId173" Type="http://schemas.openxmlformats.org/officeDocument/2006/relationships/hyperlink" Target="https://understat.com/team/Cadiz/2022" TargetMode="External"/><Relationship Id="rId380" Type="http://schemas.openxmlformats.org/officeDocument/2006/relationships/hyperlink" Target="https://understat.com/team/Elche/2022" TargetMode="External"/><Relationship Id="rId601" Type="http://schemas.openxmlformats.org/officeDocument/2006/relationships/hyperlink" Target="https://understat.com/team/Real_Betis/2022" TargetMode="External"/><Relationship Id="rId1024" Type="http://schemas.openxmlformats.org/officeDocument/2006/relationships/hyperlink" Target="https://understat.com/team/Atletico_Madrid/2022" TargetMode="External"/><Relationship Id="rId1231" Type="http://schemas.openxmlformats.org/officeDocument/2006/relationships/hyperlink" Target="https://understat.com/team/Mallorca/2022" TargetMode="External"/><Relationship Id="rId240" Type="http://schemas.openxmlformats.org/officeDocument/2006/relationships/hyperlink" Target="https://understat.com/team/Almeria/2022" TargetMode="External"/><Relationship Id="rId478" Type="http://schemas.openxmlformats.org/officeDocument/2006/relationships/hyperlink" Target="https://understat.com/team/Cadiz/2022" TargetMode="External"/><Relationship Id="rId685" Type="http://schemas.openxmlformats.org/officeDocument/2006/relationships/hyperlink" Target="https://understat.com/team/Athletic_Club/2022" TargetMode="External"/><Relationship Id="rId892" Type="http://schemas.openxmlformats.org/officeDocument/2006/relationships/hyperlink" Target="https://understat.com/team/Girona/2022" TargetMode="External"/><Relationship Id="rId906" Type="http://schemas.openxmlformats.org/officeDocument/2006/relationships/hyperlink" Target="https://understat.com/team/Mallorca/2022" TargetMode="External"/><Relationship Id="rId35" Type="http://schemas.openxmlformats.org/officeDocument/2006/relationships/hyperlink" Target="https://understat.com/team/Girona/2022" TargetMode="External"/><Relationship Id="rId100" Type="http://schemas.openxmlformats.org/officeDocument/2006/relationships/hyperlink" Target="https://understat.com/team/Elche/2022" TargetMode="External"/><Relationship Id="rId338" Type="http://schemas.openxmlformats.org/officeDocument/2006/relationships/hyperlink" Target="https://understat.com/team/Getafe/2022" TargetMode="External"/><Relationship Id="rId545" Type="http://schemas.openxmlformats.org/officeDocument/2006/relationships/hyperlink" Target="https://understat.com/team/Athletic_Club/2022" TargetMode="External"/><Relationship Id="rId752" Type="http://schemas.openxmlformats.org/officeDocument/2006/relationships/hyperlink" Target="https://understat.com/team/Rayo_Vallecano/2022" TargetMode="External"/><Relationship Id="rId1175" Type="http://schemas.openxmlformats.org/officeDocument/2006/relationships/hyperlink" Target="https://understat.com/team/Valencia/2022" TargetMode="External"/><Relationship Id="rId184" Type="http://schemas.openxmlformats.org/officeDocument/2006/relationships/hyperlink" Target="https://understat.com/team/Villarreal/2022" TargetMode="External"/><Relationship Id="rId391" Type="http://schemas.openxmlformats.org/officeDocument/2006/relationships/hyperlink" Target="https://understat.com/team/Celta_Vigo/2022" TargetMode="External"/><Relationship Id="rId405" Type="http://schemas.openxmlformats.org/officeDocument/2006/relationships/hyperlink" Target="https://understat.com/team/Girona/2022" TargetMode="External"/><Relationship Id="rId612" Type="http://schemas.openxmlformats.org/officeDocument/2006/relationships/hyperlink" Target="https://understat.com/team/Rayo_Vallecano/2022" TargetMode="External"/><Relationship Id="rId1035" Type="http://schemas.openxmlformats.org/officeDocument/2006/relationships/hyperlink" Target="https://understat.com/team/Celta_Vigo/2022" TargetMode="External"/><Relationship Id="rId1242" Type="http://schemas.openxmlformats.org/officeDocument/2006/relationships/hyperlink" Target="https://understat.com/team/Real_Madrid/2022" TargetMode="External"/><Relationship Id="rId251" Type="http://schemas.openxmlformats.org/officeDocument/2006/relationships/hyperlink" Target="https://understat.com/team/Athletic_Club/2022" TargetMode="External"/><Relationship Id="rId489" Type="http://schemas.openxmlformats.org/officeDocument/2006/relationships/hyperlink" Target="https://understat.com/team/Getafe/2022" TargetMode="External"/><Relationship Id="rId696" Type="http://schemas.openxmlformats.org/officeDocument/2006/relationships/hyperlink" Target="https://understat.com/team/Real_Valladolid/2022" TargetMode="External"/><Relationship Id="rId917" Type="http://schemas.openxmlformats.org/officeDocument/2006/relationships/hyperlink" Target="https://understat.com/team/Real_Valladolid/2022" TargetMode="External"/><Relationship Id="rId1102" Type="http://schemas.openxmlformats.org/officeDocument/2006/relationships/hyperlink" Target="https://understat.com/team/Real_Madrid/2022" TargetMode="External"/><Relationship Id="rId46" Type="http://schemas.openxmlformats.org/officeDocument/2006/relationships/hyperlink" Target="https://understat.com/team/Real_Sociedad/2022" TargetMode="External"/><Relationship Id="rId349" Type="http://schemas.openxmlformats.org/officeDocument/2006/relationships/hyperlink" Target="https://understat.com/team/Sevilla/2022" TargetMode="External"/><Relationship Id="rId556" Type="http://schemas.openxmlformats.org/officeDocument/2006/relationships/hyperlink" Target="https://understat.com/team/Girona/2022" TargetMode="External"/><Relationship Id="rId763" Type="http://schemas.openxmlformats.org/officeDocument/2006/relationships/hyperlink" Target="https://understat.com/team/Osasuna/2022" TargetMode="External"/><Relationship Id="rId1186" Type="http://schemas.openxmlformats.org/officeDocument/2006/relationships/hyperlink" Target="https://understat.com/team/Rayo_Vallecano/2022" TargetMode="External"/><Relationship Id="rId111" Type="http://schemas.openxmlformats.org/officeDocument/2006/relationships/hyperlink" Target="https://understat.com/team/Espanyol/2022" TargetMode="External"/><Relationship Id="rId195" Type="http://schemas.openxmlformats.org/officeDocument/2006/relationships/hyperlink" Target="https://understat.com/team/Rayo_Vallecano/2022" TargetMode="External"/><Relationship Id="rId209" Type="http://schemas.openxmlformats.org/officeDocument/2006/relationships/hyperlink" Target="https://understat.com/team/Athletic_Club/2022" TargetMode="External"/><Relationship Id="rId416" Type="http://schemas.openxmlformats.org/officeDocument/2006/relationships/hyperlink" Target="https://understat.com/team/Rayo_Vallecano/2022" TargetMode="External"/><Relationship Id="rId970" Type="http://schemas.openxmlformats.org/officeDocument/2006/relationships/hyperlink" Target="https://understat.com/team/Rayo_Vallecano/2022" TargetMode="External"/><Relationship Id="rId1046" Type="http://schemas.openxmlformats.org/officeDocument/2006/relationships/hyperlink" Target="https://understat.com/team/Real_Betis/2022" TargetMode="External"/><Relationship Id="rId1253" Type="http://schemas.openxmlformats.org/officeDocument/2006/relationships/hyperlink" Target="https://understat.com/team/Osasuna/2022" TargetMode="External"/><Relationship Id="rId623" Type="http://schemas.openxmlformats.org/officeDocument/2006/relationships/hyperlink" Target="https://understat.com/team/Atletico_Madrid/2022" TargetMode="External"/><Relationship Id="rId830" Type="http://schemas.openxmlformats.org/officeDocument/2006/relationships/hyperlink" Target="https://understat.com/team/Real_Sociedad/2022" TargetMode="External"/><Relationship Id="rId928" Type="http://schemas.openxmlformats.org/officeDocument/2006/relationships/hyperlink" Target="https://understat.com/team/Rayo_Vallecano/2022" TargetMode="External"/><Relationship Id="rId57" Type="http://schemas.openxmlformats.org/officeDocument/2006/relationships/hyperlink" Target="https://understat.com/team/Getafe/2022" TargetMode="External"/><Relationship Id="rId262" Type="http://schemas.openxmlformats.org/officeDocument/2006/relationships/hyperlink" Target="https://understat.com/team/Real_Madrid/2022" TargetMode="External"/><Relationship Id="rId567" Type="http://schemas.openxmlformats.org/officeDocument/2006/relationships/hyperlink" Target="https://understat.com/team/Celta_Vigo/2022" TargetMode="External"/><Relationship Id="rId1113" Type="http://schemas.openxmlformats.org/officeDocument/2006/relationships/hyperlink" Target="https://understat.com/team/Sevilla/2022" TargetMode="External"/><Relationship Id="rId1197" Type="http://schemas.openxmlformats.org/officeDocument/2006/relationships/hyperlink" Target="https://understat.com/team/Girona/2022" TargetMode="External"/><Relationship Id="rId1320" Type="http://schemas.openxmlformats.org/officeDocument/2006/relationships/hyperlink" Target="https://understat.com/team/Barcelona/2022" TargetMode="External"/><Relationship Id="rId122" Type="http://schemas.openxmlformats.org/officeDocument/2006/relationships/hyperlink" Target="https://understat.com/team/Real_Madrid/2022" TargetMode="External"/><Relationship Id="rId774" Type="http://schemas.openxmlformats.org/officeDocument/2006/relationships/hyperlink" Target="https://understat.com/team/Atletico_Madrid/2022" TargetMode="External"/><Relationship Id="rId981" Type="http://schemas.openxmlformats.org/officeDocument/2006/relationships/hyperlink" Target="https://understat.com/team/Barcelona/2022" TargetMode="External"/><Relationship Id="rId1057" Type="http://schemas.openxmlformats.org/officeDocument/2006/relationships/hyperlink" Target="https://understat.com/team/Cadiz/2022" TargetMode="External"/><Relationship Id="rId427" Type="http://schemas.openxmlformats.org/officeDocument/2006/relationships/hyperlink" Target="https://understat.com/team/Athletic_Club/2022" TargetMode="External"/><Relationship Id="rId634" Type="http://schemas.openxmlformats.org/officeDocument/2006/relationships/hyperlink" Target="https://understat.com/team/Real_Valladolid/2022" TargetMode="External"/><Relationship Id="rId841" Type="http://schemas.openxmlformats.org/officeDocument/2006/relationships/hyperlink" Target="https://understat.com/team/Barcelona/2022" TargetMode="External"/><Relationship Id="rId1264" Type="http://schemas.openxmlformats.org/officeDocument/2006/relationships/hyperlink" Target="https://understat.com/team/Atletico_Madrid/2022" TargetMode="External"/><Relationship Id="rId273" Type="http://schemas.openxmlformats.org/officeDocument/2006/relationships/hyperlink" Target="https://understat.com/team/Espanyol/2022" TargetMode="External"/><Relationship Id="rId480" Type="http://schemas.openxmlformats.org/officeDocument/2006/relationships/hyperlink" Target="https://understat.com/team/Elche/2022" TargetMode="External"/><Relationship Id="rId701" Type="http://schemas.openxmlformats.org/officeDocument/2006/relationships/hyperlink" Target="https://understat.com/team/Real_Betis/2022" TargetMode="External"/><Relationship Id="rId939" Type="http://schemas.openxmlformats.org/officeDocument/2006/relationships/hyperlink" Target="https://understat.com/team/Sevilla/2022" TargetMode="External"/><Relationship Id="rId1124" Type="http://schemas.openxmlformats.org/officeDocument/2006/relationships/hyperlink" Target="https://understat.com/team/Villarreal/2022" TargetMode="External"/><Relationship Id="rId68" Type="http://schemas.openxmlformats.org/officeDocument/2006/relationships/hyperlink" Target="https://understat.com/team/Osasuna/2022" TargetMode="External"/><Relationship Id="rId133" Type="http://schemas.openxmlformats.org/officeDocument/2006/relationships/hyperlink" Target="https://understat.com/team/Rayo_Vallecano/2022" TargetMode="External"/><Relationship Id="rId340" Type="http://schemas.openxmlformats.org/officeDocument/2006/relationships/hyperlink" Target="https://understat.com/team/Elche/2022" TargetMode="External"/><Relationship Id="rId578" Type="http://schemas.openxmlformats.org/officeDocument/2006/relationships/hyperlink" Target="https://understat.com/team/Espanyol/2022" TargetMode="External"/><Relationship Id="rId785" Type="http://schemas.openxmlformats.org/officeDocument/2006/relationships/hyperlink" Target="https://understat.com/team/Athletic_Club/2022" TargetMode="External"/><Relationship Id="rId992" Type="http://schemas.openxmlformats.org/officeDocument/2006/relationships/hyperlink" Target="https://understat.com/team/Osasuna/2022" TargetMode="External"/><Relationship Id="rId200" Type="http://schemas.openxmlformats.org/officeDocument/2006/relationships/hyperlink" Target="https://understat.com/team/Elche/2022" TargetMode="External"/><Relationship Id="rId438" Type="http://schemas.openxmlformats.org/officeDocument/2006/relationships/hyperlink" Target="https://understat.com/team/Getafe/2022" TargetMode="External"/><Relationship Id="rId645" Type="http://schemas.openxmlformats.org/officeDocument/2006/relationships/hyperlink" Target="https://understat.com/team/Athletic_Club/2022" TargetMode="External"/><Relationship Id="rId852" Type="http://schemas.openxmlformats.org/officeDocument/2006/relationships/hyperlink" Target="https://understat.com/team/Villarreal/2022" TargetMode="External"/><Relationship Id="rId1068" Type="http://schemas.openxmlformats.org/officeDocument/2006/relationships/hyperlink" Target="https://understat.com/team/Espanyol/2022" TargetMode="External"/><Relationship Id="rId1275" Type="http://schemas.openxmlformats.org/officeDocument/2006/relationships/hyperlink" Target="https://understat.com/team/Getafe/2022" TargetMode="External"/><Relationship Id="rId284" Type="http://schemas.openxmlformats.org/officeDocument/2006/relationships/hyperlink" Target="https://understat.com/team/Girona/2022" TargetMode="External"/><Relationship Id="rId491" Type="http://schemas.openxmlformats.org/officeDocument/2006/relationships/hyperlink" Target="https://understat.com/team/Atletico_Madrid/2022" TargetMode="External"/><Relationship Id="rId505" Type="http://schemas.openxmlformats.org/officeDocument/2006/relationships/hyperlink" Target="https://understat.com/team/Athletic_Club/2022" TargetMode="External"/><Relationship Id="rId712" Type="http://schemas.openxmlformats.org/officeDocument/2006/relationships/hyperlink" Target="https://understat.com/team/Celta_Vigo/2022" TargetMode="External"/><Relationship Id="rId1135" Type="http://schemas.openxmlformats.org/officeDocument/2006/relationships/hyperlink" Target="https://understat.com/team/Valencia/2022" TargetMode="External"/><Relationship Id="rId79" Type="http://schemas.openxmlformats.org/officeDocument/2006/relationships/hyperlink" Target="https://understat.com/team/Almeria/2022" TargetMode="External"/><Relationship Id="rId144" Type="http://schemas.openxmlformats.org/officeDocument/2006/relationships/hyperlink" Target="https://understat.com/team/Real_Sociedad/2022" TargetMode="External"/><Relationship Id="rId589" Type="http://schemas.openxmlformats.org/officeDocument/2006/relationships/hyperlink" Target="https://understat.com/team/Osasuna/2022" TargetMode="External"/><Relationship Id="rId796" Type="http://schemas.openxmlformats.org/officeDocument/2006/relationships/hyperlink" Target="https://understat.com/team/Cadiz/2022" TargetMode="External"/><Relationship Id="rId1202" Type="http://schemas.openxmlformats.org/officeDocument/2006/relationships/hyperlink" Target="https://understat.com/team/Real_Madrid/2022" TargetMode="External"/><Relationship Id="rId351" Type="http://schemas.openxmlformats.org/officeDocument/2006/relationships/hyperlink" Target="https://understat.com/team/Celta_Vigo/2022" TargetMode="External"/><Relationship Id="rId449" Type="http://schemas.openxmlformats.org/officeDocument/2006/relationships/hyperlink" Target="https://understat.com/team/Real_Madrid/2022" TargetMode="External"/><Relationship Id="rId656" Type="http://schemas.openxmlformats.org/officeDocument/2006/relationships/hyperlink" Target="https://understat.com/team/Espanyol/2022" TargetMode="External"/><Relationship Id="rId863" Type="http://schemas.openxmlformats.org/officeDocument/2006/relationships/hyperlink" Target="https://understat.com/team/Atletico_Madrid/2022" TargetMode="External"/><Relationship Id="rId1079" Type="http://schemas.openxmlformats.org/officeDocument/2006/relationships/hyperlink" Target="https://understat.com/team/Almeria/2022" TargetMode="External"/><Relationship Id="rId1286" Type="http://schemas.openxmlformats.org/officeDocument/2006/relationships/hyperlink" Target="https://understat.com/team/Girona/2022" TargetMode="External"/><Relationship Id="rId211" Type="http://schemas.openxmlformats.org/officeDocument/2006/relationships/hyperlink" Target="https://understat.com/team/Mallorca/2022" TargetMode="External"/><Relationship Id="rId295" Type="http://schemas.openxmlformats.org/officeDocument/2006/relationships/hyperlink" Target="https://understat.com/team/Celta_Vigo/2022" TargetMode="External"/><Relationship Id="rId309" Type="http://schemas.openxmlformats.org/officeDocument/2006/relationships/hyperlink" Target="https://understat.com/team/Sevilla/2022" TargetMode="External"/><Relationship Id="rId516" Type="http://schemas.openxmlformats.org/officeDocument/2006/relationships/hyperlink" Target="https://understat.com/team/Real_Valladolid/2022" TargetMode="External"/><Relationship Id="rId1146" Type="http://schemas.openxmlformats.org/officeDocument/2006/relationships/hyperlink" Target="https://understat.com/team/Rayo_Vallecano/2022" TargetMode="External"/><Relationship Id="rId723" Type="http://schemas.openxmlformats.org/officeDocument/2006/relationships/hyperlink" Target="https://understat.com/team/Real_Madrid/2022" TargetMode="External"/><Relationship Id="rId930" Type="http://schemas.openxmlformats.org/officeDocument/2006/relationships/hyperlink" Target="https://understat.com/team/Valencia/2022" TargetMode="External"/><Relationship Id="rId1006" Type="http://schemas.openxmlformats.org/officeDocument/2006/relationships/hyperlink" Target="https://understat.com/team/Athletic_Club/2022" TargetMode="External"/><Relationship Id="rId155" Type="http://schemas.openxmlformats.org/officeDocument/2006/relationships/hyperlink" Target="https://understat.com/team/Girona/2022" TargetMode="External"/><Relationship Id="rId362" Type="http://schemas.openxmlformats.org/officeDocument/2006/relationships/hyperlink" Target="https://understat.com/team/Real_Madrid/2022" TargetMode="External"/><Relationship Id="rId1213" Type="http://schemas.openxmlformats.org/officeDocument/2006/relationships/hyperlink" Target="https://understat.com/team/Valencia/2022" TargetMode="External"/><Relationship Id="rId1297" Type="http://schemas.openxmlformats.org/officeDocument/2006/relationships/hyperlink" Target="https://understat.com/team/Getafe/2022" TargetMode="External"/><Relationship Id="rId222" Type="http://schemas.openxmlformats.org/officeDocument/2006/relationships/hyperlink" Target="https://understat.com/team/Real_Madrid/2022" TargetMode="External"/><Relationship Id="rId667" Type="http://schemas.openxmlformats.org/officeDocument/2006/relationships/hyperlink" Target="https://understat.com/team/Sevilla/2022" TargetMode="External"/><Relationship Id="rId874" Type="http://schemas.openxmlformats.org/officeDocument/2006/relationships/hyperlink" Target="https://understat.com/team/Valencia/2022" TargetMode="External"/><Relationship Id="rId17" Type="http://schemas.openxmlformats.org/officeDocument/2006/relationships/hyperlink" Target="https://understat.com/team/Celta_Vigo/2022" TargetMode="External"/><Relationship Id="rId527" Type="http://schemas.openxmlformats.org/officeDocument/2006/relationships/hyperlink" Target="https://understat.com/team/Girona/2022" TargetMode="External"/><Relationship Id="rId734" Type="http://schemas.openxmlformats.org/officeDocument/2006/relationships/hyperlink" Target="https://understat.com/team/Atletico_Madrid/2022" TargetMode="External"/><Relationship Id="rId941" Type="http://schemas.openxmlformats.org/officeDocument/2006/relationships/hyperlink" Target="https://understat.com/team/Barcelona/2022" TargetMode="External"/><Relationship Id="rId1157" Type="http://schemas.openxmlformats.org/officeDocument/2006/relationships/hyperlink" Target="https://understat.com/team/Girona/2022" TargetMode="External"/><Relationship Id="rId70" Type="http://schemas.openxmlformats.org/officeDocument/2006/relationships/hyperlink" Target="https://understat.com/team/Rayo_Vallecano/2022" TargetMode="External"/><Relationship Id="rId166" Type="http://schemas.openxmlformats.org/officeDocument/2006/relationships/hyperlink" Target="https://understat.com/team/Real_Betis/2022" TargetMode="External"/><Relationship Id="rId373" Type="http://schemas.openxmlformats.org/officeDocument/2006/relationships/hyperlink" Target="https://understat.com/team/Osasuna/2022" TargetMode="External"/><Relationship Id="rId580" Type="http://schemas.openxmlformats.org/officeDocument/2006/relationships/hyperlink" Target="https://understat.com/team/Cadiz/2022" TargetMode="External"/><Relationship Id="rId801" Type="http://schemas.openxmlformats.org/officeDocument/2006/relationships/hyperlink" Target="https://understat.com/team/Real_Madrid/2022" TargetMode="External"/><Relationship Id="rId1017" Type="http://schemas.openxmlformats.org/officeDocument/2006/relationships/hyperlink" Target="https://understat.com/team/Espanyol/2022" TargetMode="External"/><Relationship Id="rId1224" Type="http://schemas.openxmlformats.org/officeDocument/2006/relationships/hyperlink" Target="https://understat.com/team/Atletico_Madrid/2022" TargetMode="External"/><Relationship Id="rId1" Type="http://schemas.openxmlformats.org/officeDocument/2006/relationships/hyperlink" Target="https://understat.com/team/Barcelona/2022" TargetMode="External"/><Relationship Id="rId233" Type="http://schemas.openxmlformats.org/officeDocument/2006/relationships/hyperlink" Target="https://understat.com/team/Espanyol/2022" TargetMode="External"/><Relationship Id="rId440" Type="http://schemas.openxmlformats.org/officeDocument/2006/relationships/hyperlink" Target="https://understat.com/team/Elche/2022" TargetMode="External"/><Relationship Id="rId678" Type="http://schemas.openxmlformats.org/officeDocument/2006/relationships/hyperlink" Target="https://understat.com/team/Girona/2022" TargetMode="External"/><Relationship Id="rId885" Type="http://schemas.openxmlformats.org/officeDocument/2006/relationships/hyperlink" Target="https://understat.com/team/Almeria/2022" TargetMode="External"/><Relationship Id="rId1070" Type="http://schemas.openxmlformats.org/officeDocument/2006/relationships/hyperlink" Target="https://understat.com/team/Osasuna/2022" TargetMode="External"/><Relationship Id="rId28" Type="http://schemas.openxmlformats.org/officeDocument/2006/relationships/hyperlink" Target="https://understat.com/team/Rayo_Vallecano/2022" TargetMode="External"/><Relationship Id="rId300" Type="http://schemas.openxmlformats.org/officeDocument/2006/relationships/hyperlink" Target="https://understat.com/team/Elche/2022" TargetMode="External"/><Relationship Id="rId538" Type="http://schemas.openxmlformats.org/officeDocument/2006/relationships/hyperlink" Target="https://understat.com/team/Elche/2022" TargetMode="External"/><Relationship Id="rId745" Type="http://schemas.openxmlformats.org/officeDocument/2006/relationships/hyperlink" Target="https://understat.com/team/Athletic_Club/2022" TargetMode="External"/><Relationship Id="rId952" Type="http://schemas.openxmlformats.org/officeDocument/2006/relationships/hyperlink" Target="https://understat.com/team/Espanyol/2022" TargetMode="External"/><Relationship Id="rId1168" Type="http://schemas.openxmlformats.org/officeDocument/2006/relationships/hyperlink" Target="https://understat.com/team/Almeria/2022" TargetMode="External"/><Relationship Id="rId81" Type="http://schemas.openxmlformats.org/officeDocument/2006/relationships/hyperlink" Target="https://understat.com/team/Barcelona/2022" TargetMode="External"/><Relationship Id="rId177" Type="http://schemas.openxmlformats.org/officeDocument/2006/relationships/hyperlink" Target="https://understat.com/team/Real_Valladolid/2022" TargetMode="External"/><Relationship Id="rId384" Type="http://schemas.openxmlformats.org/officeDocument/2006/relationships/hyperlink" Target="https://understat.com/team/Real_Sociedad/2022" TargetMode="External"/><Relationship Id="rId591" Type="http://schemas.openxmlformats.org/officeDocument/2006/relationships/hyperlink" Target="https://understat.com/team/Mallorca/2022" TargetMode="External"/><Relationship Id="rId605" Type="http://schemas.openxmlformats.org/officeDocument/2006/relationships/hyperlink" Target="https://understat.com/team/Osasuna/2022" TargetMode="External"/><Relationship Id="rId812" Type="http://schemas.openxmlformats.org/officeDocument/2006/relationships/hyperlink" Target="https://understat.com/team/Getafe/2022" TargetMode="External"/><Relationship Id="rId1028" Type="http://schemas.openxmlformats.org/officeDocument/2006/relationships/hyperlink" Target="https://understat.com/team/Mallorca/2022" TargetMode="External"/><Relationship Id="rId1235" Type="http://schemas.openxmlformats.org/officeDocument/2006/relationships/hyperlink" Target="https://understat.com/team/Getafe/2022" TargetMode="External"/><Relationship Id="rId244" Type="http://schemas.openxmlformats.org/officeDocument/2006/relationships/hyperlink" Target="https://understat.com/team/Real_Sociedad/2022" TargetMode="External"/><Relationship Id="rId689" Type="http://schemas.openxmlformats.org/officeDocument/2006/relationships/hyperlink" Target="https://understat.com/team/Valencia/2022" TargetMode="External"/><Relationship Id="rId896" Type="http://schemas.openxmlformats.org/officeDocument/2006/relationships/hyperlink" Target="https://understat.com/team/Mallorca/2022" TargetMode="External"/><Relationship Id="rId1081" Type="http://schemas.openxmlformats.org/officeDocument/2006/relationships/hyperlink" Target="https://understat.com/team/Barcelona/2022" TargetMode="External"/><Relationship Id="rId1302" Type="http://schemas.openxmlformats.org/officeDocument/2006/relationships/hyperlink" Target="https://understat.com/team/Atletico_Madrid/2022" TargetMode="External"/><Relationship Id="rId39" Type="http://schemas.openxmlformats.org/officeDocument/2006/relationships/hyperlink" Target="https://understat.com/team/Almeria/2022" TargetMode="External"/><Relationship Id="rId451" Type="http://schemas.openxmlformats.org/officeDocument/2006/relationships/hyperlink" Target="https://understat.com/team/Real_Valladolid/2022" TargetMode="External"/><Relationship Id="rId549" Type="http://schemas.openxmlformats.org/officeDocument/2006/relationships/hyperlink" Target="https://understat.com/team/Sevilla/2022" TargetMode="External"/><Relationship Id="rId756" Type="http://schemas.openxmlformats.org/officeDocument/2006/relationships/hyperlink" Target="https://understat.com/team/Cadiz/2022" TargetMode="External"/><Relationship Id="rId1179" Type="http://schemas.openxmlformats.org/officeDocument/2006/relationships/hyperlink" Target="https://understat.com/team/Espanyol/2022" TargetMode="External"/><Relationship Id="rId104" Type="http://schemas.openxmlformats.org/officeDocument/2006/relationships/hyperlink" Target="https://understat.com/team/Real_Sociedad/2022" TargetMode="External"/><Relationship Id="rId188" Type="http://schemas.openxmlformats.org/officeDocument/2006/relationships/hyperlink" Target="https://understat.com/team/Real_Betis/2022" TargetMode="External"/><Relationship Id="rId311" Type="http://schemas.openxmlformats.org/officeDocument/2006/relationships/hyperlink" Target="https://understat.com/team/Celta_Vigo/2022" TargetMode="External"/><Relationship Id="rId395" Type="http://schemas.openxmlformats.org/officeDocument/2006/relationships/hyperlink" Target="https://understat.com/team/Cadiz/2022" TargetMode="External"/><Relationship Id="rId409" Type="http://schemas.openxmlformats.org/officeDocument/2006/relationships/hyperlink" Target="https://understat.com/team/Elche/2022" TargetMode="External"/><Relationship Id="rId963" Type="http://schemas.openxmlformats.org/officeDocument/2006/relationships/hyperlink" Target="https://understat.com/team/Real_Madrid/2022" TargetMode="External"/><Relationship Id="rId1039" Type="http://schemas.openxmlformats.org/officeDocument/2006/relationships/hyperlink" Target="https://understat.com/team/Almeria/2022" TargetMode="External"/><Relationship Id="rId1246" Type="http://schemas.openxmlformats.org/officeDocument/2006/relationships/hyperlink" Target="https://understat.com/team/Girona/2022" TargetMode="External"/><Relationship Id="rId92" Type="http://schemas.openxmlformats.org/officeDocument/2006/relationships/hyperlink" Target="https://understat.com/team/Rayo_Vallecano/2022" TargetMode="External"/><Relationship Id="rId616" Type="http://schemas.openxmlformats.org/officeDocument/2006/relationships/hyperlink" Target="https://understat.com/team/Getafe/2022" TargetMode="External"/><Relationship Id="rId823" Type="http://schemas.openxmlformats.org/officeDocument/2006/relationships/hyperlink" Target="https://understat.com/team/Osasuna/2022" TargetMode="External"/><Relationship Id="rId255" Type="http://schemas.openxmlformats.org/officeDocument/2006/relationships/hyperlink" Target="https://understat.com/team/Valencia/2022" TargetMode="External"/><Relationship Id="rId462" Type="http://schemas.openxmlformats.org/officeDocument/2006/relationships/hyperlink" Target="https://understat.com/team/Villarreal/2022" TargetMode="External"/><Relationship Id="rId1092" Type="http://schemas.openxmlformats.org/officeDocument/2006/relationships/hyperlink" Target="https://understat.com/team/Real_Valladolid/2022" TargetMode="External"/><Relationship Id="rId1106" Type="http://schemas.openxmlformats.org/officeDocument/2006/relationships/hyperlink" Target="https://understat.com/team/Real_Betis/2022" TargetMode="External"/><Relationship Id="rId1313" Type="http://schemas.openxmlformats.org/officeDocument/2006/relationships/hyperlink" Target="https://understat.com/team/Sevilla/2022" TargetMode="External"/><Relationship Id="rId115" Type="http://schemas.openxmlformats.org/officeDocument/2006/relationships/hyperlink" Target="https://understat.com/team/Sevilla/2022" TargetMode="External"/><Relationship Id="rId322" Type="http://schemas.openxmlformats.org/officeDocument/2006/relationships/hyperlink" Target="https://understat.com/team/Real_Madrid/2022" TargetMode="External"/><Relationship Id="rId767" Type="http://schemas.openxmlformats.org/officeDocument/2006/relationships/hyperlink" Target="https://understat.com/team/Villarreal/2022" TargetMode="External"/><Relationship Id="rId974" Type="http://schemas.openxmlformats.org/officeDocument/2006/relationships/hyperlink" Target="https://understat.com/team/Mallorca/2022" TargetMode="External"/><Relationship Id="rId199" Type="http://schemas.openxmlformats.org/officeDocument/2006/relationships/hyperlink" Target="https://understat.com/team/Espanyol/2022" TargetMode="External"/><Relationship Id="rId627" Type="http://schemas.openxmlformats.org/officeDocument/2006/relationships/hyperlink" Target="https://understat.com/team/Espanyol/2022" TargetMode="External"/><Relationship Id="rId834" Type="http://schemas.openxmlformats.org/officeDocument/2006/relationships/hyperlink" Target="https://understat.com/team/Celta_Vigo/2022" TargetMode="External"/><Relationship Id="rId1257" Type="http://schemas.openxmlformats.org/officeDocument/2006/relationships/hyperlink" Target="https://understat.com/team/Getafe/2022" TargetMode="External"/><Relationship Id="rId266" Type="http://schemas.openxmlformats.org/officeDocument/2006/relationships/hyperlink" Target="https://understat.com/team/Villarreal/2022" TargetMode="External"/><Relationship Id="rId473" Type="http://schemas.openxmlformats.org/officeDocument/2006/relationships/hyperlink" Target="https://understat.com/team/Girona/2022" TargetMode="External"/><Relationship Id="rId680" Type="http://schemas.openxmlformats.org/officeDocument/2006/relationships/hyperlink" Target="https://understat.com/team/Elche/2022" TargetMode="External"/><Relationship Id="rId901" Type="http://schemas.openxmlformats.org/officeDocument/2006/relationships/hyperlink" Target="https://understat.com/team/Real_Madrid/2022" TargetMode="External"/><Relationship Id="rId1117" Type="http://schemas.openxmlformats.org/officeDocument/2006/relationships/hyperlink" Target="https://understat.com/team/Girona/2022" TargetMode="External"/><Relationship Id="rId30" Type="http://schemas.openxmlformats.org/officeDocument/2006/relationships/hyperlink" Target="https://understat.com/team/Espanyol/2022" TargetMode="External"/><Relationship Id="rId126" Type="http://schemas.openxmlformats.org/officeDocument/2006/relationships/hyperlink" Target="https://understat.com/team/Girona/2022" TargetMode="External"/><Relationship Id="rId333" Type="http://schemas.openxmlformats.org/officeDocument/2006/relationships/hyperlink" Target="https://understat.com/team/Valencia/2022" TargetMode="External"/><Relationship Id="rId540" Type="http://schemas.openxmlformats.org/officeDocument/2006/relationships/hyperlink" Target="https://understat.com/team/Cadiz/2022" TargetMode="External"/><Relationship Id="rId778" Type="http://schemas.openxmlformats.org/officeDocument/2006/relationships/hyperlink" Target="https://understat.com/team/Getafe/2022" TargetMode="External"/><Relationship Id="rId985" Type="http://schemas.openxmlformats.org/officeDocument/2006/relationships/hyperlink" Target="https://understat.com/team/Rayo_Vallecano/2022" TargetMode="External"/><Relationship Id="rId1170" Type="http://schemas.openxmlformats.org/officeDocument/2006/relationships/hyperlink" Target="https://understat.com/team/Rayo_Vallecano/2022" TargetMode="External"/><Relationship Id="rId638" Type="http://schemas.openxmlformats.org/officeDocument/2006/relationships/hyperlink" Target="https://understat.com/team/Girona/2022" TargetMode="External"/><Relationship Id="rId845" Type="http://schemas.openxmlformats.org/officeDocument/2006/relationships/hyperlink" Target="https://understat.com/team/Almeria/2022" TargetMode="External"/><Relationship Id="rId1030" Type="http://schemas.openxmlformats.org/officeDocument/2006/relationships/hyperlink" Target="https://understat.com/team/Osasuna/2022" TargetMode="External"/><Relationship Id="rId1268" Type="http://schemas.openxmlformats.org/officeDocument/2006/relationships/hyperlink" Target="https://understat.com/team/Osasuna/2022" TargetMode="External"/><Relationship Id="rId277" Type="http://schemas.openxmlformats.org/officeDocument/2006/relationships/hyperlink" Target="https://understat.com/team/Real_Valladolid/2022" TargetMode="External"/><Relationship Id="rId400" Type="http://schemas.openxmlformats.org/officeDocument/2006/relationships/hyperlink" Target="https://understat.com/team/Elche/2022" TargetMode="External"/><Relationship Id="rId484" Type="http://schemas.openxmlformats.org/officeDocument/2006/relationships/hyperlink" Target="https://understat.com/team/Real_Madrid/2022" TargetMode="External"/><Relationship Id="rId705" Type="http://schemas.openxmlformats.org/officeDocument/2006/relationships/hyperlink" Target="https://understat.com/team/Real_Madrid/2022" TargetMode="External"/><Relationship Id="rId1128" Type="http://schemas.openxmlformats.org/officeDocument/2006/relationships/hyperlink" Target="https://understat.com/team/Real_Betis/2022" TargetMode="External"/><Relationship Id="rId137" Type="http://schemas.openxmlformats.org/officeDocument/2006/relationships/hyperlink" Target="https://understat.com/team/Sevilla/2022" TargetMode="External"/><Relationship Id="rId344" Type="http://schemas.openxmlformats.org/officeDocument/2006/relationships/hyperlink" Target="https://understat.com/team/Real_Sociedad/2022" TargetMode="External"/><Relationship Id="rId691" Type="http://schemas.openxmlformats.org/officeDocument/2006/relationships/hyperlink" Target="https://understat.com/team/Rayo_Vallecano/2022" TargetMode="External"/><Relationship Id="rId789" Type="http://schemas.openxmlformats.org/officeDocument/2006/relationships/hyperlink" Target="https://understat.com/team/Villarreal/2022" TargetMode="External"/><Relationship Id="rId912" Type="http://schemas.openxmlformats.org/officeDocument/2006/relationships/hyperlink" Target="https://understat.com/team/Osasuna/2022" TargetMode="External"/><Relationship Id="rId996" Type="http://schemas.openxmlformats.org/officeDocument/2006/relationships/hyperlink" Target="https://understat.com/team/Valencia/2022" TargetMode="External"/><Relationship Id="rId41" Type="http://schemas.openxmlformats.org/officeDocument/2006/relationships/hyperlink" Target="https://understat.com/team/Barcelona/2022" TargetMode="External"/><Relationship Id="rId551" Type="http://schemas.openxmlformats.org/officeDocument/2006/relationships/hyperlink" Target="https://understat.com/team/Real_Betis/2022" TargetMode="External"/><Relationship Id="rId649" Type="http://schemas.openxmlformats.org/officeDocument/2006/relationships/hyperlink" Target="https://understat.com/team/Rayo_Vallecano/2022" TargetMode="External"/><Relationship Id="rId856" Type="http://schemas.openxmlformats.org/officeDocument/2006/relationships/hyperlink" Target="https://understat.com/team/Getafe/2022" TargetMode="External"/><Relationship Id="rId1181" Type="http://schemas.openxmlformats.org/officeDocument/2006/relationships/hyperlink" Target="https://understat.com/team/Barcelona/2022" TargetMode="External"/><Relationship Id="rId1279" Type="http://schemas.openxmlformats.org/officeDocument/2006/relationships/hyperlink" Target="https://understat.com/team/Elche/2022" TargetMode="External"/><Relationship Id="rId190" Type="http://schemas.openxmlformats.org/officeDocument/2006/relationships/hyperlink" Target="https://understat.com/team/Osasuna/2022" TargetMode="External"/><Relationship Id="rId204" Type="http://schemas.openxmlformats.org/officeDocument/2006/relationships/hyperlink" Target="https://understat.com/team/Girona/2022" TargetMode="External"/><Relationship Id="rId288" Type="http://schemas.openxmlformats.org/officeDocument/2006/relationships/hyperlink" Target="https://understat.com/team/Rayo_Vallecano/2022" TargetMode="External"/><Relationship Id="rId411" Type="http://schemas.openxmlformats.org/officeDocument/2006/relationships/hyperlink" Target="https://understat.com/team/Getafe/2022" TargetMode="External"/><Relationship Id="rId509" Type="http://schemas.openxmlformats.org/officeDocument/2006/relationships/hyperlink" Target="https://understat.com/team/Mallorca/2022" TargetMode="External"/><Relationship Id="rId1041" Type="http://schemas.openxmlformats.org/officeDocument/2006/relationships/hyperlink" Target="https://understat.com/team/Barcelona/2022" TargetMode="External"/><Relationship Id="rId1139" Type="http://schemas.openxmlformats.org/officeDocument/2006/relationships/hyperlink" Target="https://understat.com/team/Espanyol/2022" TargetMode="External"/><Relationship Id="rId495" Type="http://schemas.openxmlformats.org/officeDocument/2006/relationships/hyperlink" Target="https://understat.com/team/Mallorca/2022" TargetMode="External"/><Relationship Id="rId716" Type="http://schemas.openxmlformats.org/officeDocument/2006/relationships/hyperlink" Target="https://understat.com/team/Mallorca/2022" TargetMode="External"/><Relationship Id="rId923" Type="http://schemas.openxmlformats.org/officeDocument/2006/relationships/hyperlink" Target="https://understat.com/team/Athletic_Club/2022" TargetMode="External"/><Relationship Id="rId52" Type="http://schemas.openxmlformats.org/officeDocument/2006/relationships/hyperlink" Target="https://understat.com/team/Sevilla/2022" TargetMode="External"/><Relationship Id="rId148" Type="http://schemas.openxmlformats.org/officeDocument/2006/relationships/hyperlink" Target="https://understat.com/team/Athletic_Club/2022" TargetMode="External"/><Relationship Id="rId355" Type="http://schemas.openxmlformats.org/officeDocument/2006/relationships/hyperlink" Target="https://understat.com/team/Cadiz/2022" TargetMode="External"/><Relationship Id="rId562" Type="http://schemas.openxmlformats.org/officeDocument/2006/relationships/hyperlink" Target="https://understat.com/team/Athletic_Club/2022" TargetMode="External"/><Relationship Id="rId1192" Type="http://schemas.openxmlformats.org/officeDocument/2006/relationships/hyperlink" Target="https://understat.com/team/Celta_Vigo/2022" TargetMode="External"/><Relationship Id="rId1206" Type="http://schemas.openxmlformats.org/officeDocument/2006/relationships/hyperlink" Target="https://understat.com/team/Athletic_Club/2022" TargetMode="External"/><Relationship Id="rId215" Type="http://schemas.openxmlformats.org/officeDocument/2006/relationships/hyperlink" Target="https://understat.com/team/Celta_Vigo/2022" TargetMode="External"/><Relationship Id="rId422" Type="http://schemas.openxmlformats.org/officeDocument/2006/relationships/hyperlink" Target="https://understat.com/team/Villarreal/2022" TargetMode="External"/><Relationship Id="rId867" Type="http://schemas.openxmlformats.org/officeDocument/2006/relationships/hyperlink" Target="https://understat.com/team/Athletic_Club/2022" TargetMode="External"/><Relationship Id="rId1052" Type="http://schemas.openxmlformats.org/officeDocument/2006/relationships/hyperlink" Target="https://understat.com/team/Atletico_Madrid/2022" TargetMode="External"/><Relationship Id="rId299" Type="http://schemas.openxmlformats.org/officeDocument/2006/relationships/hyperlink" Target="https://understat.com/team/Espanyol/2022" TargetMode="External"/><Relationship Id="rId727" Type="http://schemas.openxmlformats.org/officeDocument/2006/relationships/hyperlink" Target="https://understat.com/team/Rayo_Vallecano/2022" TargetMode="External"/><Relationship Id="rId934" Type="http://schemas.openxmlformats.org/officeDocument/2006/relationships/hyperlink" Target="https://understat.com/team/Mallorca/2022" TargetMode="External"/><Relationship Id="rId63" Type="http://schemas.openxmlformats.org/officeDocument/2006/relationships/hyperlink" Target="https://understat.com/team/Real_Madrid/2022" TargetMode="External"/><Relationship Id="rId159" Type="http://schemas.openxmlformats.org/officeDocument/2006/relationships/hyperlink" Target="https://understat.com/team/Elche/2022" TargetMode="External"/><Relationship Id="rId366" Type="http://schemas.openxmlformats.org/officeDocument/2006/relationships/hyperlink" Target="https://understat.com/team/Real_Sociedad/2022" TargetMode="External"/><Relationship Id="rId573" Type="http://schemas.openxmlformats.org/officeDocument/2006/relationships/hyperlink" Target="https://understat.com/team/Getafe/2022" TargetMode="External"/><Relationship Id="rId780" Type="http://schemas.openxmlformats.org/officeDocument/2006/relationships/hyperlink" Target="https://understat.com/team/Elche/2022" TargetMode="External"/><Relationship Id="rId1217" Type="http://schemas.openxmlformats.org/officeDocument/2006/relationships/hyperlink" Target="https://understat.com/team/Sevilla/2022" TargetMode="External"/><Relationship Id="rId226" Type="http://schemas.openxmlformats.org/officeDocument/2006/relationships/hyperlink" Target="https://understat.com/team/Real_Betis/2022" TargetMode="External"/><Relationship Id="rId433" Type="http://schemas.openxmlformats.org/officeDocument/2006/relationships/hyperlink" Target="https://understat.com/team/Real_Valladolid/2022" TargetMode="External"/><Relationship Id="rId878" Type="http://schemas.openxmlformats.org/officeDocument/2006/relationships/hyperlink" Target="https://understat.com/team/Celta_Vigo/2022" TargetMode="External"/><Relationship Id="rId1063" Type="http://schemas.openxmlformats.org/officeDocument/2006/relationships/hyperlink" Target="https://understat.com/team/Real_Sociedad/2022" TargetMode="External"/><Relationship Id="rId1270" Type="http://schemas.openxmlformats.org/officeDocument/2006/relationships/hyperlink" Target="https://understat.com/team/Athletic_Club/2022" TargetMode="External"/><Relationship Id="rId640" Type="http://schemas.openxmlformats.org/officeDocument/2006/relationships/hyperlink" Target="https://understat.com/team/Elche/2022" TargetMode="External"/><Relationship Id="rId738" Type="http://schemas.openxmlformats.org/officeDocument/2006/relationships/hyperlink" Target="https://understat.com/team/Sevilla/2022" TargetMode="External"/><Relationship Id="rId945" Type="http://schemas.openxmlformats.org/officeDocument/2006/relationships/hyperlink" Target="https://understat.com/team/Villarreal/2022" TargetMode="External"/><Relationship Id="rId74" Type="http://schemas.openxmlformats.org/officeDocument/2006/relationships/hyperlink" Target="https://understat.com/team/Espanyol/2022" TargetMode="External"/><Relationship Id="rId377" Type="http://schemas.openxmlformats.org/officeDocument/2006/relationships/hyperlink" Target="https://understat.com/team/Getafe/2022" TargetMode="External"/><Relationship Id="rId500" Type="http://schemas.openxmlformats.org/officeDocument/2006/relationships/hyperlink" Target="https://understat.com/team/Cadiz/2022" TargetMode="External"/><Relationship Id="rId584" Type="http://schemas.openxmlformats.org/officeDocument/2006/relationships/hyperlink" Target="https://understat.com/team/Real_Sociedad/2022" TargetMode="External"/><Relationship Id="rId805" Type="http://schemas.openxmlformats.org/officeDocument/2006/relationships/hyperlink" Target="https://understat.com/team/Mallorca/2022" TargetMode="External"/><Relationship Id="rId1130" Type="http://schemas.openxmlformats.org/officeDocument/2006/relationships/hyperlink" Target="https://understat.com/team/Mallorca/2022" TargetMode="External"/><Relationship Id="rId1228" Type="http://schemas.openxmlformats.org/officeDocument/2006/relationships/hyperlink" Target="https://understat.com/team/Espanyol/2022" TargetMode="External"/><Relationship Id="rId5" Type="http://schemas.openxmlformats.org/officeDocument/2006/relationships/hyperlink" Target="https://understat.com/team/Athletic_Club/2022" TargetMode="External"/><Relationship Id="rId237" Type="http://schemas.openxmlformats.org/officeDocument/2006/relationships/hyperlink" Target="https://understat.com/team/Real_Valladolid/2022" TargetMode="External"/><Relationship Id="rId791" Type="http://schemas.openxmlformats.org/officeDocument/2006/relationships/hyperlink" Target="https://understat.com/team/Sevilla/2022" TargetMode="External"/><Relationship Id="rId889" Type="http://schemas.openxmlformats.org/officeDocument/2006/relationships/hyperlink" Target="https://understat.com/team/Valencia/2022" TargetMode="External"/><Relationship Id="rId1074" Type="http://schemas.openxmlformats.org/officeDocument/2006/relationships/hyperlink" Target="https://understat.com/team/Cadiz/2022" TargetMode="External"/><Relationship Id="rId444" Type="http://schemas.openxmlformats.org/officeDocument/2006/relationships/hyperlink" Target="https://understat.com/team/Barcelona/2022" TargetMode="External"/><Relationship Id="rId651" Type="http://schemas.openxmlformats.org/officeDocument/2006/relationships/hyperlink" Target="https://understat.com/team/Atletico_Madrid/2022" TargetMode="External"/><Relationship Id="rId749" Type="http://schemas.openxmlformats.org/officeDocument/2006/relationships/hyperlink" Target="https://understat.com/team/Espanyol/2022" TargetMode="External"/><Relationship Id="rId1281" Type="http://schemas.openxmlformats.org/officeDocument/2006/relationships/hyperlink" Target="https://understat.com/team/Real_Madrid/2022" TargetMode="External"/><Relationship Id="rId290" Type="http://schemas.openxmlformats.org/officeDocument/2006/relationships/hyperlink" Target="https://understat.com/team/Mallorca/2022" TargetMode="External"/><Relationship Id="rId304" Type="http://schemas.openxmlformats.org/officeDocument/2006/relationships/hyperlink" Target="https://understat.com/team/Real_Sociedad/2022" TargetMode="External"/><Relationship Id="rId388" Type="http://schemas.openxmlformats.org/officeDocument/2006/relationships/hyperlink" Target="https://understat.com/team/Osasuna/2022" TargetMode="External"/><Relationship Id="rId511" Type="http://schemas.openxmlformats.org/officeDocument/2006/relationships/hyperlink" Target="https://understat.com/team/Osasuna/2022" TargetMode="External"/><Relationship Id="rId609" Type="http://schemas.openxmlformats.org/officeDocument/2006/relationships/hyperlink" Target="https://understat.com/team/Atletico_Madrid/2022" TargetMode="External"/><Relationship Id="rId956" Type="http://schemas.openxmlformats.org/officeDocument/2006/relationships/hyperlink" Target="https://understat.com/team/Valencia/2022" TargetMode="External"/><Relationship Id="rId1141" Type="http://schemas.openxmlformats.org/officeDocument/2006/relationships/hyperlink" Target="https://understat.com/team/Barcelona/2022" TargetMode="External"/><Relationship Id="rId1239" Type="http://schemas.openxmlformats.org/officeDocument/2006/relationships/hyperlink" Target="https://understat.com/team/Almeria/2022" TargetMode="External"/><Relationship Id="rId85" Type="http://schemas.openxmlformats.org/officeDocument/2006/relationships/hyperlink" Target="https://understat.com/team/Villarreal/2022" TargetMode="External"/><Relationship Id="rId150" Type="http://schemas.openxmlformats.org/officeDocument/2006/relationships/hyperlink" Target="https://understat.com/team/Celta_Vigo/2022" TargetMode="External"/><Relationship Id="rId595" Type="http://schemas.openxmlformats.org/officeDocument/2006/relationships/hyperlink" Target="https://understat.com/team/Cadiz/2022" TargetMode="External"/><Relationship Id="rId816" Type="http://schemas.openxmlformats.org/officeDocument/2006/relationships/hyperlink" Target="https://understat.com/team/Cadiz/2022" TargetMode="External"/><Relationship Id="rId1001" Type="http://schemas.openxmlformats.org/officeDocument/2006/relationships/hyperlink" Target="https://understat.com/team/Barcelona/2022" TargetMode="External"/><Relationship Id="rId248" Type="http://schemas.openxmlformats.org/officeDocument/2006/relationships/hyperlink" Target="https://understat.com/team/Almeria/2022" TargetMode="External"/><Relationship Id="rId455" Type="http://schemas.openxmlformats.org/officeDocument/2006/relationships/hyperlink" Target="https://understat.com/team/Sevilla/2022" TargetMode="External"/><Relationship Id="rId662" Type="http://schemas.openxmlformats.org/officeDocument/2006/relationships/hyperlink" Target="https://understat.com/team/Atletico_Madrid/2022" TargetMode="External"/><Relationship Id="rId1085" Type="http://schemas.openxmlformats.org/officeDocument/2006/relationships/hyperlink" Target="https://understat.com/team/Almeria/2022" TargetMode="External"/><Relationship Id="rId1292" Type="http://schemas.openxmlformats.org/officeDocument/2006/relationships/hyperlink" Target="https://understat.com/team/Rayo_Vallecano/2022" TargetMode="External"/><Relationship Id="rId1306" Type="http://schemas.openxmlformats.org/officeDocument/2006/relationships/hyperlink" Target="https://understat.com/team/Villarreal/2022" TargetMode="External"/><Relationship Id="rId12" Type="http://schemas.openxmlformats.org/officeDocument/2006/relationships/hyperlink" Target="https://understat.com/team/Girona/2022" TargetMode="External"/><Relationship Id="rId108" Type="http://schemas.openxmlformats.org/officeDocument/2006/relationships/hyperlink" Target="https://understat.com/team/Rayo_Vallecano/2022" TargetMode="External"/><Relationship Id="rId315" Type="http://schemas.openxmlformats.org/officeDocument/2006/relationships/hyperlink" Target="https://understat.com/team/Girona/2022" TargetMode="External"/><Relationship Id="rId522" Type="http://schemas.openxmlformats.org/officeDocument/2006/relationships/hyperlink" Target="https://understat.com/team/Valencia/2022" TargetMode="External"/><Relationship Id="rId967" Type="http://schemas.openxmlformats.org/officeDocument/2006/relationships/hyperlink" Target="https://understat.com/team/Villarreal/2022" TargetMode="External"/><Relationship Id="rId1152" Type="http://schemas.openxmlformats.org/officeDocument/2006/relationships/hyperlink" Target="https://understat.com/team/Celta_Vigo/2022" TargetMode="External"/><Relationship Id="rId96" Type="http://schemas.openxmlformats.org/officeDocument/2006/relationships/hyperlink" Target="https://understat.com/team/Osasuna/2022" TargetMode="External"/><Relationship Id="rId161" Type="http://schemas.openxmlformats.org/officeDocument/2006/relationships/hyperlink" Target="https://understat.com/team/Barcelona/2022" TargetMode="External"/><Relationship Id="rId399" Type="http://schemas.openxmlformats.org/officeDocument/2006/relationships/hyperlink" Target="https://understat.com/team/Almeria/2022" TargetMode="External"/><Relationship Id="rId827" Type="http://schemas.openxmlformats.org/officeDocument/2006/relationships/hyperlink" Target="https://understat.com/team/Real_Valladolid/2022" TargetMode="External"/><Relationship Id="rId1012" Type="http://schemas.openxmlformats.org/officeDocument/2006/relationships/hyperlink" Target="https://understat.com/team/Rayo_Vallecano/2022" TargetMode="External"/><Relationship Id="rId259" Type="http://schemas.openxmlformats.org/officeDocument/2006/relationships/hyperlink" Target="https://understat.com/team/Espanyol/2022" TargetMode="External"/><Relationship Id="rId466" Type="http://schemas.openxmlformats.org/officeDocument/2006/relationships/hyperlink" Target="https://understat.com/team/Mallorca/2022" TargetMode="External"/><Relationship Id="rId673" Type="http://schemas.openxmlformats.org/officeDocument/2006/relationships/hyperlink" Target="https://understat.com/team/Rayo_Vallecano/2022" TargetMode="External"/><Relationship Id="rId880" Type="http://schemas.openxmlformats.org/officeDocument/2006/relationships/hyperlink" Target="https://understat.com/team/Almeria/2022" TargetMode="External"/><Relationship Id="rId1096" Type="http://schemas.openxmlformats.org/officeDocument/2006/relationships/hyperlink" Target="https://understat.com/team/Sevilla/2022" TargetMode="External"/><Relationship Id="rId1317" Type="http://schemas.openxmlformats.org/officeDocument/2006/relationships/hyperlink" Target="https://understat.com/team/Valencia/2022" TargetMode="External"/><Relationship Id="rId23" Type="http://schemas.openxmlformats.org/officeDocument/2006/relationships/hyperlink" Target="https://understat.com/team/Atletico_Madrid/2022" TargetMode="External"/><Relationship Id="rId119" Type="http://schemas.openxmlformats.org/officeDocument/2006/relationships/hyperlink" Target="https://understat.com/team/Elche/2022" TargetMode="External"/><Relationship Id="rId326" Type="http://schemas.openxmlformats.org/officeDocument/2006/relationships/hyperlink" Target="https://understat.com/team/Almeria/2022" TargetMode="External"/><Relationship Id="rId533" Type="http://schemas.openxmlformats.org/officeDocument/2006/relationships/hyperlink" Target="https://understat.com/team/Atletico_Madrid/2022" TargetMode="External"/><Relationship Id="rId978" Type="http://schemas.openxmlformats.org/officeDocument/2006/relationships/hyperlink" Target="https://understat.com/team/Espanyol/2022" TargetMode="External"/><Relationship Id="rId1163" Type="http://schemas.openxmlformats.org/officeDocument/2006/relationships/hyperlink" Target="https://understat.com/team/Girona/2022" TargetMode="External"/><Relationship Id="rId740" Type="http://schemas.openxmlformats.org/officeDocument/2006/relationships/hyperlink" Target="https://understat.com/team/Elche/2022" TargetMode="External"/><Relationship Id="rId838" Type="http://schemas.openxmlformats.org/officeDocument/2006/relationships/hyperlink" Target="https://understat.com/team/Espanyol/2022" TargetMode="External"/><Relationship Id="rId1023" Type="http://schemas.openxmlformats.org/officeDocument/2006/relationships/hyperlink" Target="https://understat.com/team/Real_Sociedad/2022" TargetMode="External"/><Relationship Id="rId172" Type="http://schemas.openxmlformats.org/officeDocument/2006/relationships/hyperlink" Target="https://understat.com/team/Sevilla/2022" TargetMode="External"/><Relationship Id="rId477" Type="http://schemas.openxmlformats.org/officeDocument/2006/relationships/hyperlink" Target="https://understat.com/team/Sevilla/2022" TargetMode="External"/><Relationship Id="rId600" Type="http://schemas.openxmlformats.org/officeDocument/2006/relationships/hyperlink" Target="https://understat.com/team/Elche/2022" TargetMode="External"/><Relationship Id="rId684" Type="http://schemas.openxmlformats.org/officeDocument/2006/relationships/hyperlink" Target="https://understat.com/team/Real_Sociedad/2022" TargetMode="External"/><Relationship Id="rId1230" Type="http://schemas.openxmlformats.org/officeDocument/2006/relationships/hyperlink" Target="https://understat.com/team/Villarreal/2022" TargetMode="External"/><Relationship Id="rId337" Type="http://schemas.openxmlformats.org/officeDocument/2006/relationships/hyperlink" Target="https://understat.com/team/Cadiz/2022" TargetMode="External"/><Relationship Id="rId891" Type="http://schemas.openxmlformats.org/officeDocument/2006/relationships/hyperlink" Target="https://understat.com/team/Real_Valladolid/2022" TargetMode="External"/><Relationship Id="rId905" Type="http://schemas.openxmlformats.org/officeDocument/2006/relationships/hyperlink" Target="https://understat.com/team/Villarreal/2022" TargetMode="External"/><Relationship Id="rId989" Type="http://schemas.openxmlformats.org/officeDocument/2006/relationships/hyperlink" Target="https://understat.com/team/Mallorca/2022" TargetMode="External"/><Relationship Id="rId34" Type="http://schemas.openxmlformats.org/officeDocument/2006/relationships/hyperlink" Target="https://understat.com/team/Valencia/2022" TargetMode="External"/><Relationship Id="rId544" Type="http://schemas.openxmlformats.org/officeDocument/2006/relationships/hyperlink" Target="https://understat.com/team/Villarreal/2022" TargetMode="External"/><Relationship Id="rId751" Type="http://schemas.openxmlformats.org/officeDocument/2006/relationships/hyperlink" Target="https://understat.com/team/Real_Betis/2022" TargetMode="External"/><Relationship Id="rId849" Type="http://schemas.openxmlformats.org/officeDocument/2006/relationships/hyperlink" Target="https://understat.com/team/Real_Valladolid/2022" TargetMode="External"/><Relationship Id="rId1174" Type="http://schemas.openxmlformats.org/officeDocument/2006/relationships/hyperlink" Target="https://understat.com/team/Sevilla/2022" TargetMode="External"/><Relationship Id="rId183" Type="http://schemas.openxmlformats.org/officeDocument/2006/relationships/hyperlink" Target="https://understat.com/team/Atletico_Madrid/2022" TargetMode="External"/><Relationship Id="rId390" Type="http://schemas.openxmlformats.org/officeDocument/2006/relationships/hyperlink" Target="https://understat.com/team/Rayo_Vallecano/2022" TargetMode="External"/><Relationship Id="rId404" Type="http://schemas.openxmlformats.org/officeDocument/2006/relationships/hyperlink" Target="https://understat.com/team/Athletic_Club/2022" TargetMode="External"/><Relationship Id="rId611" Type="http://schemas.openxmlformats.org/officeDocument/2006/relationships/hyperlink" Target="https://understat.com/team/Girona/2022" TargetMode="External"/><Relationship Id="rId1034" Type="http://schemas.openxmlformats.org/officeDocument/2006/relationships/hyperlink" Target="https://understat.com/team/Cadiz/2022" TargetMode="External"/><Relationship Id="rId1241" Type="http://schemas.openxmlformats.org/officeDocument/2006/relationships/hyperlink" Target="https://understat.com/team/Barcelona/2022" TargetMode="External"/><Relationship Id="rId250" Type="http://schemas.openxmlformats.org/officeDocument/2006/relationships/hyperlink" Target="https://understat.com/team/Osasuna/2022" TargetMode="External"/><Relationship Id="rId488" Type="http://schemas.openxmlformats.org/officeDocument/2006/relationships/hyperlink" Target="https://understat.com/team/Athletic_Club/2022" TargetMode="External"/><Relationship Id="rId695" Type="http://schemas.openxmlformats.org/officeDocument/2006/relationships/hyperlink" Target="https://understat.com/team/Cadiz/2022" TargetMode="External"/><Relationship Id="rId709" Type="http://schemas.openxmlformats.org/officeDocument/2006/relationships/hyperlink" Target="https://understat.com/team/Villarreal/2022" TargetMode="External"/><Relationship Id="rId916" Type="http://schemas.openxmlformats.org/officeDocument/2006/relationships/hyperlink" Target="https://understat.com/team/Cadiz/2022" TargetMode="External"/><Relationship Id="rId1101" Type="http://schemas.openxmlformats.org/officeDocument/2006/relationships/hyperlink" Target="https://understat.com/team/Barcelona/2022" TargetMode="External"/><Relationship Id="rId45" Type="http://schemas.openxmlformats.org/officeDocument/2006/relationships/hyperlink" Target="https://understat.com/team/Villarreal/2022" TargetMode="External"/><Relationship Id="rId110" Type="http://schemas.openxmlformats.org/officeDocument/2006/relationships/hyperlink" Target="https://understat.com/team/Celta_Vigo/2022" TargetMode="External"/><Relationship Id="rId348" Type="http://schemas.openxmlformats.org/officeDocument/2006/relationships/hyperlink" Target="https://understat.com/team/Osasuna/2022" TargetMode="External"/><Relationship Id="rId555" Type="http://schemas.openxmlformats.org/officeDocument/2006/relationships/hyperlink" Target="https://understat.com/team/Celta_Vigo/2022" TargetMode="External"/><Relationship Id="rId762" Type="http://schemas.openxmlformats.org/officeDocument/2006/relationships/hyperlink" Target="https://understat.com/team/Real_Betis/2022" TargetMode="External"/><Relationship Id="rId1185" Type="http://schemas.openxmlformats.org/officeDocument/2006/relationships/hyperlink" Target="https://understat.com/team/Real_Betis/2022" TargetMode="External"/><Relationship Id="rId194" Type="http://schemas.openxmlformats.org/officeDocument/2006/relationships/hyperlink" Target="https://understat.com/team/Celta_Vigo/2022" TargetMode="External"/><Relationship Id="rId208" Type="http://schemas.openxmlformats.org/officeDocument/2006/relationships/hyperlink" Target="https://understat.com/team/Real_Sociedad/2022" TargetMode="External"/><Relationship Id="rId415" Type="http://schemas.openxmlformats.org/officeDocument/2006/relationships/hyperlink" Target="https://understat.com/team/Atletico_Madrid/2022" TargetMode="External"/><Relationship Id="rId622" Type="http://schemas.openxmlformats.org/officeDocument/2006/relationships/hyperlink" Target="https://understat.com/team/Barcelona/2022" TargetMode="External"/><Relationship Id="rId1045" Type="http://schemas.openxmlformats.org/officeDocument/2006/relationships/hyperlink" Target="https://understat.com/team/Osasuna/2022" TargetMode="External"/><Relationship Id="rId1252" Type="http://schemas.openxmlformats.org/officeDocument/2006/relationships/hyperlink" Target="https://understat.com/team/Real_Sociedad/2022" TargetMode="External"/><Relationship Id="rId261" Type="http://schemas.openxmlformats.org/officeDocument/2006/relationships/hyperlink" Target="https://understat.com/team/Barcelona/2022" TargetMode="External"/><Relationship Id="rId499" Type="http://schemas.openxmlformats.org/officeDocument/2006/relationships/hyperlink" Target="https://understat.com/team/Espanyol/2022" TargetMode="External"/><Relationship Id="rId927" Type="http://schemas.openxmlformats.org/officeDocument/2006/relationships/hyperlink" Target="https://understat.com/team/Osasuna/2022" TargetMode="External"/><Relationship Id="rId1112" Type="http://schemas.openxmlformats.org/officeDocument/2006/relationships/hyperlink" Target="https://understat.com/team/Athletic_Club/2022" TargetMode="External"/><Relationship Id="rId56" Type="http://schemas.openxmlformats.org/officeDocument/2006/relationships/hyperlink" Target="https://understat.com/team/Celta_Vigo/2022" TargetMode="External"/><Relationship Id="rId359" Type="http://schemas.openxmlformats.org/officeDocument/2006/relationships/hyperlink" Target="https://understat.com/team/Almeria/2022" TargetMode="External"/><Relationship Id="rId566" Type="http://schemas.openxmlformats.org/officeDocument/2006/relationships/hyperlink" Target="https://understat.com/team/Real_Madrid/2022" TargetMode="External"/><Relationship Id="rId773" Type="http://schemas.openxmlformats.org/officeDocument/2006/relationships/hyperlink" Target="https://understat.com/team/Celta_Vigo/2022" TargetMode="External"/><Relationship Id="rId1196" Type="http://schemas.openxmlformats.org/officeDocument/2006/relationships/hyperlink" Target="https://understat.com/team/Real_Valladolid/2022" TargetMode="External"/><Relationship Id="rId121" Type="http://schemas.openxmlformats.org/officeDocument/2006/relationships/hyperlink" Target="https://understat.com/team/Barcelona/2022" TargetMode="External"/><Relationship Id="rId219" Type="http://schemas.openxmlformats.org/officeDocument/2006/relationships/hyperlink" Target="https://understat.com/team/Espanyol/2022" TargetMode="External"/><Relationship Id="rId426" Type="http://schemas.openxmlformats.org/officeDocument/2006/relationships/hyperlink" Target="https://understat.com/team/Mallorca/2022" TargetMode="External"/><Relationship Id="rId633" Type="http://schemas.openxmlformats.org/officeDocument/2006/relationships/hyperlink" Target="https://understat.com/team/Rayo_Vallecano/2022" TargetMode="External"/><Relationship Id="rId980" Type="http://schemas.openxmlformats.org/officeDocument/2006/relationships/hyperlink" Target="https://understat.com/team/Elche/2022" TargetMode="External"/><Relationship Id="rId1056" Type="http://schemas.openxmlformats.org/officeDocument/2006/relationships/hyperlink" Target="https://understat.com/team/Sevilla/2022" TargetMode="External"/><Relationship Id="rId1263" Type="http://schemas.openxmlformats.org/officeDocument/2006/relationships/hyperlink" Target="https://understat.com/team/Real_Sociedad/2022" TargetMode="External"/><Relationship Id="rId840" Type="http://schemas.openxmlformats.org/officeDocument/2006/relationships/hyperlink" Target="https://understat.com/team/Elche/2022" TargetMode="External"/><Relationship Id="rId938" Type="http://schemas.openxmlformats.org/officeDocument/2006/relationships/hyperlink" Target="https://understat.com/team/Espanyol/2022" TargetMode="External"/><Relationship Id="rId67" Type="http://schemas.openxmlformats.org/officeDocument/2006/relationships/hyperlink" Target="https://understat.com/team/Villarreal/2022" TargetMode="External"/><Relationship Id="rId272" Type="http://schemas.openxmlformats.org/officeDocument/2006/relationships/hyperlink" Target="https://understat.com/team/Mallorca/2022" TargetMode="External"/><Relationship Id="rId577" Type="http://schemas.openxmlformats.org/officeDocument/2006/relationships/hyperlink" Target="https://understat.com/team/Elche/2022" TargetMode="External"/><Relationship Id="rId700" Type="http://schemas.openxmlformats.org/officeDocument/2006/relationships/hyperlink" Target="https://understat.com/team/Elche/2022" TargetMode="External"/><Relationship Id="rId1123" Type="http://schemas.openxmlformats.org/officeDocument/2006/relationships/hyperlink" Target="https://understat.com/team/Athletic_Club/2022" TargetMode="External"/><Relationship Id="rId132" Type="http://schemas.openxmlformats.org/officeDocument/2006/relationships/hyperlink" Target="https://understat.com/team/Celta_Vigo/2022" TargetMode="External"/><Relationship Id="rId784" Type="http://schemas.openxmlformats.org/officeDocument/2006/relationships/hyperlink" Target="https://understat.com/team/Real_Sociedad/2022" TargetMode="External"/><Relationship Id="rId991" Type="http://schemas.openxmlformats.org/officeDocument/2006/relationships/hyperlink" Target="https://understat.com/team/Sevilla/2022" TargetMode="External"/><Relationship Id="rId1067" Type="http://schemas.openxmlformats.org/officeDocument/2006/relationships/hyperlink" Target="https://understat.com/team/Villarreal/2022" TargetMode="External"/><Relationship Id="rId437" Type="http://schemas.openxmlformats.org/officeDocument/2006/relationships/hyperlink" Target="https://understat.com/team/Sevilla/2022" TargetMode="External"/><Relationship Id="rId644" Type="http://schemas.openxmlformats.org/officeDocument/2006/relationships/hyperlink" Target="https://understat.com/team/Real_Madrid/2022" TargetMode="External"/><Relationship Id="rId851" Type="http://schemas.openxmlformats.org/officeDocument/2006/relationships/hyperlink" Target="https://understat.com/team/Real_Sociedad/2022" TargetMode="External"/><Relationship Id="rId1274" Type="http://schemas.openxmlformats.org/officeDocument/2006/relationships/hyperlink" Target="https://understat.com/team/Girona/2022" TargetMode="External"/><Relationship Id="rId283" Type="http://schemas.openxmlformats.org/officeDocument/2006/relationships/hyperlink" Target="https://understat.com/team/Atletico_Madrid/2022" TargetMode="External"/><Relationship Id="rId490" Type="http://schemas.openxmlformats.org/officeDocument/2006/relationships/hyperlink" Target="https://understat.com/team/Villarreal/2022" TargetMode="External"/><Relationship Id="rId504" Type="http://schemas.openxmlformats.org/officeDocument/2006/relationships/hyperlink" Target="https://understat.com/team/Villarreal/2022" TargetMode="External"/><Relationship Id="rId711" Type="http://schemas.openxmlformats.org/officeDocument/2006/relationships/hyperlink" Target="https://understat.com/team/Girona/2022" TargetMode="External"/><Relationship Id="rId949" Type="http://schemas.openxmlformats.org/officeDocument/2006/relationships/hyperlink" Target="https://understat.com/team/Rayo_Vallecano/2022" TargetMode="External"/><Relationship Id="rId1134" Type="http://schemas.openxmlformats.org/officeDocument/2006/relationships/hyperlink" Target="https://understat.com/team/Sevilla/2022" TargetMode="External"/><Relationship Id="rId78" Type="http://schemas.openxmlformats.org/officeDocument/2006/relationships/hyperlink" Target="https://understat.com/team/Valencia/2022" TargetMode="External"/><Relationship Id="rId143" Type="http://schemas.openxmlformats.org/officeDocument/2006/relationships/hyperlink" Target="https://understat.com/team/Atletico_Madrid/2022" TargetMode="External"/><Relationship Id="rId350" Type="http://schemas.openxmlformats.org/officeDocument/2006/relationships/hyperlink" Target="https://understat.com/team/Rayo_Vallecano/2022" TargetMode="External"/><Relationship Id="rId588" Type="http://schemas.openxmlformats.org/officeDocument/2006/relationships/hyperlink" Target="https://understat.com/team/Espanyol/2022" TargetMode="External"/><Relationship Id="rId795" Type="http://schemas.openxmlformats.org/officeDocument/2006/relationships/hyperlink" Target="https://understat.com/team/Real_Valladolid/2022" TargetMode="External"/><Relationship Id="rId809" Type="http://schemas.openxmlformats.org/officeDocument/2006/relationships/hyperlink" Target="https://understat.com/team/Villarreal/2022" TargetMode="External"/><Relationship Id="rId1201" Type="http://schemas.openxmlformats.org/officeDocument/2006/relationships/hyperlink" Target="https://understat.com/team/Barcelona/2022" TargetMode="External"/><Relationship Id="rId9" Type="http://schemas.openxmlformats.org/officeDocument/2006/relationships/hyperlink" Target="https://understat.com/team/Osasuna/2022" TargetMode="External"/><Relationship Id="rId210" Type="http://schemas.openxmlformats.org/officeDocument/2006/relationships/hyperlink" Target="https://understat.com/team/Rayo_Vallecano/2022" TargetMode="External"/><Relationship Id="rId448" Type="http://schemas.openxmlformats.org/officeDocument/2006/relationships/hyperlink" Target="https://understat.com/team/Girona/2022" TargetMode="External"/><Relationship Id="rId655" Type="http://schemas.openxmlformats.org/officeDocument/2006/relationships/hyperlink" Target="https://understat.com/team/Real_Valladolid/2022" TargetMode="External"/><Relationship Id="rId862" Type="http://schemas.openxmlformats.org/officeDocument/2006/relationships/hyperlink" Target="https://understat.com/team/Real_Madrid/2022" TargetMode="External"/><Relationship Id="rId1078" Type="http://schemas.openxmlformats.org/officeDocument/2006/relationships/hyperlink" Target="https://understat.com/team/Real_Valladolid/2022" TargetMode="External"/><Relationship Id="rId1285" Type="http://schemas.openxmlformats.org/officeDocument/2006/relationships/hyperlink" Target="https://understat.com/team/Real_Betis/2022" TargetMode="External"/><Relationship Id="rId294" Type="http://schemas.openxmlformats.org/officeDocument/2006/relationships/hyperlink" Target="https://understat.com/team/Real_Valladolid/2022" TargetMode="External"/><Relationship Id="rId308" Type="http://schemas.openxmlformats.org/officeDocument/2006/relationships/hyperlink" Target="https://understat.com/team/Osasuna/2022" TargetMode="External"/><Relationship Id="rId515" Type="http://schemas.openxmlformats.org/officeDocument/2006/relationships/hyperlink" Target="https://understat.com/team/Girona/2022" TargetMode="External"/><Relationship Id="rId722" Type="http://schemas.openxmlformats.org/officeDocument/2006/relationships/hyperlink" Target="https://understat.com/team/Real_Betis/2022" TargetMode="External"/><Relationship Id="rId1145" Type="http://schemas.openxmlformats.org/officeDocument/2006/relationships/hyperlink" Target="https://understat.com/team/Real_Betis/2022" TargetMode="External"/><Relationship Id="rId89" Type="http://schemas.openxmlformats.org/officeDocument/2006/relationships/hyperlink" Target="https://understat.com/team/Mallorca/2022" TargetMode="External"/><Relationship Id="rId154" Type="http://schemas.openxmlformats.org/officeDocument/2006/relationships/hyperlink" Target="https://understat.com/team/Mallorca/2022" TargetMode="External"/><Relationship Id="rId361" Type="http://schemas.openxmlformats.org/officeDocument/2006/relationships/hyperlink" Target="https://understat.com/team/Barcelona/2022" TargetMode="External"/><Relationship Id="rId599" Type="http://schemas.openxmlformats.org/officeDocument/2006/relationships/hyperlink" Target="https://understat.com/team/Almeria/2022" TargetMode="External"/><Relationship Id="rId1005" Type="http://schemas.openxmlformats.org/officeDocument/2006/relationships/hyperlink" Target="https://understat.com/team/Real_Betis/2022" TargetMode="External"/><Relationship Id="rId1212" Type="http://schemas.openxmlformats.org/officeDocument/2006/relationships/hyperlink" Target="https://understat.com/team/Osasuna/2022" TargetMode="External"/><Relationship Id="rId459" Type="http://schemas.openxmlformats.org/officeDocument/2006/relationships/hyperlink" Target="https://understat.com/team/Espanyol/2022" TargetMode="External"/><Relationship Id="rId666" Type="http://schemas.openxmlformats.org/officeDocument/2006/relationships/hyperlink" Target="https://understat.com/team/Athletic_Club/2022" TargetMode="External"/><Relationship Id="rId873" Type="http://schemas.openxmlformats.org/officeDocument/2006/relationships/hyperlink" Target="https://understat.com/team/Espanyol/2022" TargetMode="External"/><Relationship Id="rId1089" Type="http://schemas.openxmlformats.org/officeDocument/2006/relationships/hyperlink" Target="https://understat.com/team/Rayo_Vallecano/2022" TargetMode="External"/><Relationship Id="rId1296" Type="http://schemas.openxmlformats.org/officeDocument/2006/relationships/hyperlink" Target="https://understat.com/team/Cadiz/2022" TargetMode="External"/><Relationship Id="rId16" Type="http://schemas.openxmlformats.org/officeDocument/2006/relationships/hyperlink" Target="https://understat.com/team/Espanyol/2022" TargetMode="External"/><Relationship Id="rId221" Type="http://schemas.openxmlformats.org/officeDocument/2006/relationships/hyperlink" Target="https://understat.com/team/Barcelona/2022" TargetMode="External"/><Relationship Id="rId319" Type="http://schemas.openxmlformats.org/officeDocument/2006/relationships/hyperlink" Target="https://understat.com/team/Almeria/2022" TargetMode="External"/><Relationship Id="rId526" Type="http://schemas.openxmlformats.org/officeDocument/2006/relationships/hyperlink" Target="https://understat.com/team/Real_Madrid/2022" TargetMode="External"/><Relationship Id="rId1156" Type="http://schemas.openxmlformats.org/officeDocument/2006/relationships/hyperlink" Target="https://understat.com/team/Real_Valladolid/2022" TargetMode="External"/><Relationship Id="rId733" Type="http://schemas.openxmlformats.org/officeDocument/2006/relationships/hyperlink" Target="https://understat.com/team/Celta_Vigo/2022" TargetMode="External"/><Relationship Id="rId940" Type="http://schemas.openxmlformats.org/officeDocument/2006/relationships/hyperlink" Target="https://understat.com/team/Elche/2022" TargetMode="External"/><Relationship Id="rId1016" Type="http://schemas.openxmlformats.org/officeDocument/2006/relationships/hyperlink" Target="https://understat.com/team/Getafe/2022" TargetMode="External"/><Relationship Id="rId165" Type="http://schemas.openxmlformats.org/officeDocument/2006/relationships/hyperlink" Target="https://understat.com/team/Villarreal/2022" TargetMode="External"/><Relationship Id="rId372" Type="http://schemas.openxmlformats.org/officeDocument/2006/relationships/hyperlink" Target="https://understat.com/team/Sevilla/2022" TargetMode="External"/><Relationship Id="rId677" Type="http://schemas.openxmlformats.org/officeDocument/2006/relationships/hyperlink" Target="https://understat.com/team/Celta_Vigo/2022" TargetMode="External"/><Relationship Id="rId800" Type="http://schemas.openxmlformats.org/officeDocument/2006/relationships/hyperlink" Target="https://understat.com/team/Almeria/2022" TargetMode="External"/><Relationship Id="rId1223" Type="http://schemas.openxmlformats.org/officeDocument/2006/relationships/hyperlink" Target="https://understat.com/team/Real_Sociedad/2022" TargetMode="External"/><Relationship Id="rId232" Type="http://schemas.openxmlformats.org/officeDocument/2006/relationships/hyperlink" Target="https://understat.com/team/Mallorca/2022" TargetMode="External"/><Relationship Id="rId884" Type="http://schemas.openxmlformats.org/officeDocument/2006/relationships/hyperlink" Target="https://understat.com/team/Athletic_Club/2022" TargetMode="External"/><Relationship Id="rId27" Type="http://schemas.openxmlformats.org/officeDocument/2006/relationships/hyperlink" Target="https://understat.com/team/Athletic_Club/2022" TargetMode="External"/><Relationship Id="rId537" Type="http://schemas.openxmlformats.org/officeDocument/2006/relationships/hyperlink" Target="https://understat.com/team/Sevilla/2022" TargetMode="External"/><Relationship Id="rId744" Type="http://schemas.openxmlformats.org/officeDocument/2006/relationships/hyperlink" Target="https://understat.com/team/Real_Sociedad/2022" TargetMode="External"/><Relationship Id="rId951" Type="http://schemas.openxmlformats.org/officeDocument/2006/relationships/hyperlink" Target="https://understat.com/team/Osasuna/2022" TargetMode="External"/><Relationship Id="rId1167" Type="http://schemas.openxmlformats.org/officeDocument/2006/relationships/hyperlink" Target="https://understat.com/team/Villarreal/2022" TargetMode="External"/><Relationship Id="rId80" Type="http://schemas.openxmlformats.org/officeDocument/2006/relationships/hyperlink" Target="https://understat.com/team/Elche/2022" TargetMode="External"/><Relationship Id="rId176" Type="http://schemas.openxmlformats.org/officeDocument/2006/relationships/hyperlink" Target="https://understat.com/team/Getafe/2022" TargetMode="External"/><Relationship Id="rId383" Type="http://schemas.openxmlformats.org/officeDocument/2006/relationships/hyperlink" Target="https://understat.com/team/Real_Madrid/2022" TargetMode="External"/><Relationship Id="rId590" Type="http://schemas.openxmlformats.org/officeDocument/2006/relationships/hyperlink" Target="https://understat.com/team/Sevilla/2022" TargetMode="External"/><Relationship Id="rId604" Type="http://schemas.openxmlformats.org/officeDocument/2006/relationships/hyperlink" Target="https://understat.com/team/Valencia/2022" TargetMode="External"/><Relationship Id="rId811" Type="http://schemas.openxmlformats.org/officeDocument/2006/relationships/hyperlink" Target="https://understat.com/team/Sevilla/2022" TargetMode="External"/><Relationship Id="rId1027" Type="http://schemas.openxmlformats.org/officeDocument/2006/relationships/hyperlink" Target="https://understat.com/team/Espanyol/2022" TargetMode="External"/><Relationship Id="rId1234" Type="http://schemas.openxmlformats.org/officeDocument/2006/relationships/hyperlink" Target="https://understat.com/team/Girona/2022" TargetMode="External"/><Relationship Id="rId243" Type="http://schemas.openxmlformats.org/officeDocument/2006/relationships/hyperlink" Target="https://understat.com/team/Atletico_Madrid/2022" TargetMode="External"/><Relationship Id="rId450" Type="http://schemas.openxmlformats.org/officeDocument/2006/relationships/hyperlink" Target="https://understat.com/team/Almeria/2022" TargetMode="External"/><Relationship Id="rId688" Type="http://schemas.openxmlformats.org/officeDocument/2006/relationships/hyperlink" Target="https://understat.com/team/Espanyol/2022" TargetMode="External"/><Relationship Id="rId895" Type="http://schemas.openxmlformats.org/officeDocument/2006/relationships/hyperlink" Target="https://understat.com/team/Getafe/2022" TargetMode="External"/><Relationship Id="rId909" Type="http://schemas.openxmlformats.org/officeDocument/2006/relationships/hyperlink" Target="https://understat.com/team/Sevilla/2022" TargetMode="External"/><Relationship Id="rId1080" Type="http://schemas.openxmlformats.org/officeDocument/2006/relationships/hyperlink" Target="https://understat.com/team/Elche/2022" TargetMode="External"/><Relationship Id="rId1301" Type="http://schemas.openxmlformats.org/officeDocument/2006/relationships/hyperlink" Target="https://understat.com/team/Real_Madrid/2022" TargetMode="External"/><Relationship Id="rId38" Type="http://schemas.openxmlformats.org/officeDocument/2006/relationships/hyperlink" Target="https://understat.com/team/Celta_Vigo/2022" TargetMode="External"/><Relationship Id="rId103" Type="http://schemas.openxmlformats.org/officeDocument/2006/relationships/hyperlink" Target="https://understat.com/team/Atletico_Madrid/2022" TargetMode="External"/><Relationship Id="rId310" Type="http://schemas.openxmlformats.org/officeDocument/2006/relationships/hyperlink" Target="https://understat.com/team/Rayo_Vallecano/2022" TargetMode="External"/><Relationship Id="rId548" Type="http://schemas.openxmlformats.org/officeDocument/2006/relationships/hyperlink" Target="https://understat.com/team/Espanyol/2022" TargetMode="External"/><Relationship Id="rId755" Type="http://schemas.openxmlformats.org/officeDocument/2006/relationships/hyperlink" Target="https://understat.com/team/Real_Valladolid/2022" TargetMode="External"/><Relationship Id="rId962" Type="http://schemas.openxmlformats.org/officeDocument/2006/relationships/hyperlink" Target="https://understat.com/team/Osasuna/2022" TargetMode="External"/><Relationship Id="rId1178" Type="http://schemas.openxmlformats.org/officeDocument/2006/relationships/hyperlink" Target="https://understat.com/team/Getafe/2022" TargetMode="External"/><Relationship Id="rId91" Type="http://schemas.openxmlformats.org/officeDocument/2006/relationships/hyperlink" Target="https://understat.com/team/Athletic_Club/2022" TargetMode="External"/><Relationship Id="rId187" Type="http://schemas.openxmlformats.org/officeDocument/2006/relationships/hyperlink" Target="https://understat.com/team/Girona/2022" TargetMode="External"/><Relationship Id="rId394" Type="http://schemas.openxmlformats.org/officeDocument/2006/relationships/hyperlink" Target="https://understat.com/team/Espanyol/2022" TargetMode="External"/><Relationship Id="rId408" Type="http://schemas.openxmlformats.org/officeDocument/2006/relationships/hyperlink" Target="https://understat.com/team/Sevilla/2022" TargetMode="External"/><Relationship Id="rId615" Type="http://schemas.openxmlformats.org/officeDocument/2006/relationships/hyperlink" Target="https://understat.com/team/Real_Valladolid/2022" TargetMode="External"/><Relationship Id="rId822" Type="http://schemas.openxmlformats.org/officeDocument/2006/relationships/hyperlink" Target="https://understat.com/team/Real_Betis/2022" TargetMode="External"/><Relationship Id="rId1038" Type="http://schemas.openxmlformats.org/officeDocument/2006/relationships/hyperlink" Target="https://understat.com/team/Real_Valladolid/2022" TargetMode="External"/><Relationship Id="rId1245" Type="http://schemas.openxmlformats.org/officeDocument/2006/relationships/hyperlink" Target="https://understat.com/team/Atletico_Madrid/2022" TargetMode="External"/><Relationship Id="rId254" Type="http://schemas.openxmlformats.org/officeDocument/2006/relationships/hyperlink" Target="https://understat.com/team/Sevilla/2022" TargetMode="External"/><Relationship Id="rId699" Type="http://schemas.openxmlformats.org/officeDocument/2006/relationships/hyperlink" Target="https://understat.com/team/Almeria/2022" TargetMode="External"/><Relationship Id="rId1091" Type="http://schemas.openxmlformats.org/officeDocument/2006/relationships/hyperlink" Target="https://understat.com/team/Real_Sociedad/2022" TargetMode="External"/><Relationship Id="rId1105" Type="http://schemas.openxmlformats.org/officeDocument/2006/relationships/hyperlink" Target="https://understat.com/team/Rayo_Vallecano/2022" TargetMode="External"/><Relationship Id="rId1312" Type="http://schemas.openxmlformats.org/officeDocument/2006/relationships/hyperlink" Target="https://understat.com/team/Getafe/2022" TargetMode="External"/><Relationship Id="rId49" Type="http://schemas.openxmlformats.org/officeDocument/2006/relationships/hyperlink" Target="https://understat.com/team/Real_Betis/2022" TargetMode="External"/><Relationship Id="rId114" Type="http://schemas.openxmlformats.org/officeDocument/2006/relationships/hyperlink" Target="https://understat.com/team/Getafe/2022" TargetMode="External"/><Relationship Id="rId461" Type="http://schemas.openxmlformats.org/officeDocument/2006/relationships/hyperlink" Target="https://understat.com/team/Real_Madrid/2022" TargetMode="External"/><Relationship Id="rId559" Type="http://schemas.openxmlformats.org/officeDocument/2006/relationships/hyperlink" Target="https://understat.com/team/Valencia/2022" TargetMode="External"/><Relationship Id="rId766" Type="http://schemas.openxmlformats.org/officeDocument/2006/relationships/hyperlink" Target="https://understat.com/team/Almeria/2022" TargetMode="External"/><Relationship Id="rId1189" Type="http://schemas.openxmlformats.org/officeDocument/2006/relationships/hyperlink" Target="https://understat.com/team/Osasuna/2022" TargetMode="External"/><Relationship Id="rId198" Type="http://schemas.openxmlformats.org/officeDocument/2006/relationships/hyperlink" Target="https://understat.com/team/Cadiz/2022" TargetMode="External"/><Relationship Id="rId321" Type="http://schemas.openxmlformats.org/officeDocument/2006/relationships/hyperlink" Target="https://understat.com/team/Barcelona/2022" TargetMode="External"/><Relationship Id="rId419" Type="http://schemas.openxmlformats.org/officeDocument/2006/relationships/hyperlink" Target="https://understat.com/team/Espanyol/2022" TargetMode="External"/><Relationship Id="rId626" Type="http://schemas.openxmlformats.org/officeDocument/2006/relationships/hyperlink" Target="https://understat.com/team/Athletic_Club/2022" TargetMode="External"/><Relationship Id="rId973" Type="http://schemas.openxmlformats.org/officeDocument/2006/relationships/hyperlink" Target="https://understat.com/team/Atletico_Madrid/2022" TargetMode="External"/><Relationship Id="rId1049" Type="http://schemas.openxmlformats.org/officeDocument/2006/relationships/hyperlink" Target="https://understat.com/team/Real_Valladolid/2022" TargetMode="External"/><Relationship Id="rId1256" Type="http://schemas.openxmlformats.org/officeDocument/2006/relationships/hyperlink" Target="https://understat.com/team/Celta_Vigo/2022" TargetMode="External"/><Relationship Id="rId833" Type="http://schemas.openxmlformats.org/officeDocument/2006/relationships/hyperlink" Target="https://understat.com/team/Atletico_Madrid/2022" TargetMode="External"/><Relationship Id="rId1116" Type="http://schemas.openxmlformats.org/officeDocument/2006/relationships/hyperlink" Target="https://understat.com/team/Real_Valladolid/2022" TargetMode="External"/><Relationship Id="rId265" Type="http://schemas.openxmlformats.org/officeDocument/2006/relationships/hyperlink" Target="https://understat.com/team/Athletic_Club/2022" TargetMode="External"/><Relationship Id="rId472" Type="http://schemas.openxmlformats.org/officeDocument/2006/relationships/hyperlink" Target="https://understat.com/team/Almeria/2022" TargetMode="External"/><Relationship Id="rId900" Type="http://schemas.openxmlformats.org/officeDocument/2006/relationships/hyperlink" Target="https://understat.com/team/Elche/2022" TargetMode="External"/><Relationship Id="rId125" Type="http://schemas.openxmlformats.org/officeDocument/2006/relationships/hyperlink" Target="https://understat.com/team/Real_Betis/2022" TargetMode="External"/><Relationship Id="rId332" Type="http://schemas.openxmlformats.org/officeDocument/2006/relationships/hyperlink" Target="https://understat.com/team/Athletic_Club/2022" TargetMode="External"/><Relationship Id="rId777" Type="http://schemas.openxmlformats.org/officeDocument/2006/relationships/hyperlink" Target="https://understat.com/team/Espanyol/2022" TargetMode="External"/><Relationship Id="rId984" Type="http://schemas.openxmlformats.org/officeDocument/2006/relationships/hyperlink" Target="https://understat.com/team/Atletico_Madrid/2022" TargetMode="External"/><Relationship Id="rId637" Type="http://schemas.openxmlformats.org/officeDocument/2006/relationships/hyperlink" Target="https://understat.com/team/Celta_Vigo/2022" TargetMode="External"/><Relationship Id="rId844" Type="http://schemas.openxmlformats.org/officeDocument/2006/relationships/hyperlink" Target="https://understat.com/team/Real_Betis/2022" TargetMode="External"/><Relationship Id="rId1267" Type="http://schemas.openxmlformats.org/officeDocument/2006/relationships/hyperlink" Target="https://understat.com/team/Villarreal/2022" TargetMode="External"/><Relationship Id="rId276" Type="http://schemas.openxmlformats.org/officeDocument/2006/relationships/hyperlink" Target="https://understat.com/team/Getafe/2022" TargetMode="External"/><Relationship Id="rId483" Type="http://schemas.openxmlformats.org/officeDocument/2006/relationships/hyperlink" Target="https://understat.com/team/Valencia/2022" TargetMode="External"/><Relationship Id="rId690" Type="http://schemas.openxmlformats.org/officeDocument/2006/relationships/hyperlink" Target="https://understat.com/team/Real_Betis/2022" TargetMode="External"/><Relationship Id="rId704" Type="http://schemas.openxmlformats.org/officeDocument/2006/relationships/hyperlink" Target="https://understat.com/team/Valencia/2022" TargetMode="External"/><Relationship Id="rId911" Type="http://schemas.openxmlformats.org/officeDocument/2006/relationships/hyperlink" Target="https://understat.com/team/Real_Betis/2022" TargetMode="External"/><Relationship Id="rId1127" Type="http://schemas.openxmlformats.org/officeDocument/2006/relationships/hyperlink" Target="https://understat.com/team/Girona/2022" TargetMode="External"/><Relationship Id="rId40" Type="http://schemas.openxmlformats.org/officeDocument/2006/relationships/hyperlink" Target="https://understat.com/team/Elche/2022" TargetMode="External"/><Relationship Id="rId136" Type="http://schemas.openxmlformats.org/officeDocument/2006/relationships/hyperlink" Target="https://understat.com/team/Osasuna/2022" TargetMode="External"/><Relationship Id="rId343" Type="http://schemas.openxmlformats.org/officeDocument/2006/relationships/hyperlink" Target="https://understat.com/team/Real_Madrid/2022" TargetMode="External"/><Relationship Id="rId550" Type="http://schemas.openxmlformats.org/officeDocument/2006/relationships/hyperlink" Target="https://understat.com/team/Mallorca/2022" TargetMode="External"/><Relationship Id="rId788" Type="http://schemas.openxmlformats.org/officeDocument/2006/relationships/hyperlink" Target="https://understat.com/team/Mallorca/2022" TargetMode="External"/><Relationship Id="rId995" Type="http://schemas.openxmlformats.org/officeDocument/2006/relationships/hyperlink" Target="https://understat.com/team/Celta_Vigo/2022" TargetMode="External"/><Relationship Id="rId1180" Type="http://schemas.openxmlformats.org/officeDocument/2006/relationships/hyperlink" Target="https://understat.com/team/Elche/2022" TargetMode="External"/><Relationship Id="rId203" Type="http://schemas.openxmlformats.org/officeDocument/2006/relationships/hyperlink" Target="https://understat.com/team/Atletico_Madrid/2022" TargetMode="External"/><Relationship Id="rId648" Type="http://schemas.openxmlformats.org/officeDocument/2006/relationships/hyperlink" Target="https://understat.com/team/Celta_Vigo/2022" TargetMode="External"/><Relationship Id="rId855" Type="http://schemas.openxmlformats.org/officeDocument/2006/relationships/hyperlink" Target="https://understat.com/team/Mallorca/2022" TargetMode="External"/><Relationship Id="rId1040" Type="http://schemas.openxmlformats.org/officeDocument/2006/relationships/hyperlink" Target="https://understat.com/team/Elche/2022" TargetMode="External"/><Relationship Id="rId1278" Type="http://schemas.openxmlformats.org/officeDocument/2006/relationships/hyperlink" Target="https://understat.com/team/Valencia/2022" TargetMode="External"/><Relationship Id="rId287" Type="http://schemas.openxmlformats.org/officeDocument/2006/relationships/hyperlink" Target="https://understat.com/team/Real_Sociedad/2022" TargetMode="External"/><Relationship Id="rId410" Type="http://schemas.openxmlformats.org/officeDocument/2006/relationships/hyperlink" Target="https://understat.com/team/Celta_Vigo/2022" TargetMode="External"/><Relationship Id="rId494" Type="http://schemas.openxmlformats.org/officeDocument/2006/relationships/hyperlink" Target="https://understat.com/team/Real_Valladolid/2022" TargetMode="External"/><Relationship Id="rId508" Type="http://schemas.openxmlformats.org/officeDocument/2006/relationships/hyperlink" Target="https://understat.com/team/Rayo_Vallecano/2022" TargetMode="External"/><Relationship Id="rId715" Type="http://schemas.openxmlformats.org/officeDocument/2006/relationships/hyperlink" Target="https://understat.com/team/Getafe/2022" TargetMode="External"/><Relationship Id="rId922" Type="http://schemas.openxmlformats.org/officeDocument/2006/relationships/hyperlink" Target="https://understat.com/team/Real_Madrid/2022" TargetMode="External"/><Relationship Id="rId1138" Type="http://schemas.openxmlformats.org/officeDocument/2006/relationships/hyperlink" Target="https://understat.com/team/Getafe/2022" TargetMode="External"/><Relationship Id="rId147" Type="http://schemas.openxmlformats.org/officeDocument/2006/relationships/hyperlink" Target="https://understat.com/team/Rayo_Vallecano/2022" TargetMode="External"/><Relationship Id="rId354" Type="http://schemas.openxmlformats.org/officeDocument/2006/relationships/hyperlink" Target="https://understat.com/team/Espanyol/2022" TargetMode="External"/><Relationship Id="rId799" Type="http://schemas.openxmlformats.org/officeDocument/2006/relationships/hyperlink" Target="https://understat.com/team/Elche/2022" TargetMode="External"/><Relationship Id="rId1191" Type="http://schemas.openxmlformats.org/officeDocument/2006/relationships/hyperlink" Target="https://understat.com/team/Mallorca/2022" TargetMode="External"/><Relationship Id="rId1205" Type="http://schemas.openxmlformats.org/officeDocument/2006/relationships/hyperlink" Target="https://understat.com/team/Girona/2022" TargetMode="External"/><Relationship Id="rId51" Type="http://schemas.openxmlformats.org/officeDocument/2006/relationships/hyperlink" Target="https://understat.com/team/Valencia/2022" TargetMode="External"/><Relationship Id="rId561" Type="http://schemas.openxmlformats.org/officeDocument/2006/relationships/hyperlink" Target="https://understat.com/team/Real_Betis/2022" TargetMode="External"/><Relationship Id="rId659" Type="http://schemas.openxmlformats.org/officeDocument/2006/relationships/hyperlink" Target="https://understat.com/team/Sevilla/2022" TargetMode="External"/><Relationship Id="rId866" Type="http://schemas.openxmlformats.org/officeDocument/2006/relationships/hyperlink" Target="https://understat.com/team/Villarreal/2022" TargetMode="External"/><Relationship Id="rId1289" Type="http://schemas.openxmlformats.org/officeDocument/2006/relationships/hyperlink" Target="https://understat.com/team/Athletic_Club/2022" TargetMode="External"/><Relationship Id="rId214" Type="http://schemas.openxmlformats.org/officeDocument/2006/relationships/hyperlink" Target="https://understat.com/team/Real_Valladolid/2022" TargetMode="External"/><Relationship Id="rId298" Type="http://schemas.openxmlformats.org/officeDocument/2006/relationships/hyperlink" Target="https://understat.com/team/Cadiz/2022" TargetMode="External"/><Relationship Id="rId421" Type="http://schemas.openxmlformats.org/officeDocument/2006/relationships/hyperlink" Target="https://understat.com/team/Real_Madrid/2022" TargetMode="External"/><Relationship Id="rId519" Type="http://schemas.openxmlformats.org/officeDocument/2006/relationships/hyperlink" Target="https://understat.com/team/Getafe/2022" TargetMode="External"/><Relationship Id="rId1051" Type="http://schemas.openxmlformats.org/officeDocument/2006/relationships/hyperlink" Target="https://understat.com/team/Valencia/2022" TargetMode="External"/><Relationship Id="rId1149" Type="http://schemas.openxmlformats.org/officeDocument/2006/relationships/hyperlink" Target="https://understat.com/team/Osasuna/2022" TargetMode="External"/><Relationship Id="rId158" Type="http://schemas.openxmlformats.org/officeDocument/2006/relationships/hyperlink" Target="https://understat.com/team/Valencia/2022" TargetMode="External"/><Relationship Id="rId726" Type="http://schemas.openxmlformats.org/officeDocument/2006/relationships/hyperlink" Target="https://understat.com/team/Valencia/2022" TargetMode="External"/><Relationship Id="rId933" Type="http://schemas.openxmlformats.org/officeDocument/2006/relationships/hyperlink" Target="https://understat.com/team/Atletico_Madrid/2022" TargetMode="External"/><Relationship Id="rId1009" Type="http://schemas.openxmlformats.org/officeDocument/2006/relationships/hyperlink" Target="https://understat.com/team/Girona/2022" TargetMode="External"/><Relationship Id="rId62" Type="http://schemas.openxmlformats.org/officeDocument/2006/relationships/hyperlink" Target="https://understat.com/team/Atletico_Madrid/2022" TargetMode="External"/><Relationship Id="rId365" Type="http://schemas.openxmlformats.org/officeDocument/2006/relationships/hyperlink" Target="https://understat.com/team/Villarreal/2022" TargetMode="External"/><Relationship Id="rId572" Type="http://schemas.openxmlformats.org/officeDocument/2006/relationships/hyperlink" Target="https://understat.com/team/Real_Sociedad/2022" TargetMode="External"/><Relationship Id="rId1216" Type="http://schemas.openxmlformats.org/officeDocument/2006/relationships/hyperlink" Target="https://understat.com/team/Celta_Vigo/2022" TargetMode="External"/><Relationship Id="rId225" Type="http://schemas.openxmlformats.org/officeDocument/2006/relationships/hyperlink" Target="https://understat.com/team/Villarreal/2022" TargetMode="External"/><Relationship Id="rId432" Type="http://schemas.openxmlformats.org/officeDocument/2006/relationships/hyperlink" Target="https://understat.com/team/Almeria/2022" TargetMode="External"/><Relationship Id="rId877" Type="http://schemas.openxmlformats.org/officeDocument/2006/relationships/hyperlink" Target="https://understat.com/team/Real_Valladolid/2022" TargetMode="External"/><Relationship Id="rId1062" Type="http://schemas.openxmlformats.org/officeDocument/2006/relationships/hyperlink" Target="https://understat.com/team/Real_Madrid/2022" TargetMode="External"/><Relationship Id="rId737" Type="http://schemas.openxmlformats.org/officeDocument/2006/relationships/hyperlink" Target="https://understat.com/team/Mallorca/2022" TargetMode="External"/><Relationship Id="rId944" Type="http://schemas.openxmlformats.org/officeDocument/2006/relationships/hyperlink" Target="https://understat.com/team/Atletico_Madrid/2022" TargetMode="External"/><Relationship Id="rId73" Type="http://schemas.openxmlformats.org/officeDocument/2006/relationships/hyperlink" Target="https://understat.com/team/Girona/2022" TargetMode="External"/><Relationship Id="rId169" Type="http://schemas.openxmlformats.org/officeDocument/2006/relationships/hyperlink" Target="https://understat.com/team/Osasuna/2022" TargetMode="External"/><Relationship Id="rId376" Type="http://schemas.openxmlformats.org/officeDocument/2006/relationships/hyperlink" Target="https://understat.com/team/Celta_Vigo/2022" TargetMode="External"/><Relationship Id="rId583" Type="http://schemas.openxmlformats.org/officeDocument/2006/relationships/hyperlink" Target="https://understat.com/team/Atletico_Madrid/2022" TargetMode="External"/><Relationship Id="rId790" Type="http://schemas.openxmlformats.org/officeDocument/2006/relationships/hyperlink" Target="https://understat.com/team/Getafe/2022" TargetMode="External"/><Relationship Id="rId804" Type="http://schemas.openxmlformats.org/officeDocument/2006/relationships/hyperlink" Target="https://understat.com/team/Real_Sociedad/2022" TargetMode="External"/><Relationship Id="rId1227" Type="http://schemas.openxmlformats.org/officeDocument/2006/relationships/hyperlink" Target="https://understat.com/team/Osasuna/2022" TargetMode="External"/><Relationship Id="rId4" Type="http://schemas.openxmlformats.org/officeDocument/2006/relationships/hyperlink" Target="https://understat.com/team/Atletico_Madrid/2022" TargetMode="External"/><Relationship Id="rId236" Type="http://schemas.openxmlformats.org/officeDocument/2006/relationships/hyperlink" Target="https://understat.com/team/Getafe/2022" TargetMode="External"/><Relationship Id="rId443" Type="http://schemas.openxmlformats.org/officeDocument/2006/relationships/hyperlink" Target="https://understat.com/team/Real_Betis/2022" TargetMode="External"/><Relationship Id="rId650" Type="http://schemas.openxmlformats.org/officeDocument/2006/relationships/hyperlink" Target="https://understat.com/team/Real_Sociedad/2022" TargetMode="External"/><Relationship Id="rId888" Type="http://schemas.openxmlformats.org/officeDocument/2006/relationships/hyperlink" Target="https://understat.com/team/Real_Sociedad/2022" TargetMode="External"/><Relationship Id="rId1073" Type="http://schemas.openxmlformats.org/officeDocument/2006/relationships/hyperlink" Target="https://understat.com/team/Getafe/2022" TargetMode="External"/><Relationship Id="rId1280" Type="http://schemas.openxmlformats.org/officeDocument/2006/relationships/hyperlink" Target="https://understat.com/team/Almeria/2022" TargetMode="External"/><Relationship Id="rId303" Type="http://schemas.openxmlformats.org/officeDocument/2006/relationships/hyperlink" Target="https://understat.com/team/Atletico_Madrid/2022" TargetMode="External"/><Relationship Id="rId748" Type="http://schemas.openxmlformats.org/officeDocument/2006/relationships/hyperlink" Target="https://understat.com/team/Sevilla/2022" TargetMode="External"/><Relationship Id="rId955" Type="http://schemas.openxmlformats.org/officeDocument/2006/relationships/hyperlink" Target="https://understat.com/team/Celta_Vigo/2022" TargetMode="External"/><Relationship Id="rId1140" Type="http://schemas.openxmlformats.org/officeDocument/2006/relationships/hyperlink" Target="https://understat.com/team/Elche/2022" TargetMode="External"/><Relationship Id="rId84" Type="http://schemas.openxmlformats.org/officeDocument/2006/relationships/hyperlink" Target="https://understat.com/team/Real_Betis/2022" TargetMode="External"/><Relationship Id="rId387" Type="http://schemas.openxmlformats.org/officeDocument/2006/relationships/hyperlink" Target="https://understat.com/team/Villarreal/2022" TargetMode="External"/><Relationship Id="rId510" Type="http://schemas.openxmlformats.org/officeDocument/2006/relationships/hyperlink" Target="https://understat.com/team/Real_Betis/2022" TargetMode="External"/><Relationship Id="rId594" Type="http://schemas.openxmlformats.org/officeDocument/2006/relationships/hyperlink" Target="https://understat.com/team/Getafe/2022" TargetMode="External"/><Relationship Id="rId608" Type="http://schemas.openxmlformats.org/officeDocument/2006/relationships/hyperlink" Target="https://understat.com/team/Real_Sociedad/2022" TargetMode="External"/><Relationship Id="rId815" Type="http://schemas.openxmlformats.org/officeDocument/2006/relationships/hyperlink" Target="https://understat.com/team/Girona/2022" TargetMode="External"/><Relationship Id="rId1238" Type="http://schemas.openxmlformats.org/officeDocument/2006/relationships/hyperlink" Target="https://understat.com/team/Valencia/2022" TargetMode="External"/><Relationship Id="rId247" Type="http://schemas.openxmlformats.org/officeDocument/2006/relationships/hyperlink" Target="https://understat.com/team/Villarreal/2022" TargetMode="External"/><Relationship Id="rId899" Type="http://schemas.openxmlformats.org/officeDocument/2006/relationships/hyperlink" Target="https://understat.com/team/Sevilla/2022" TargetMode="External"/><Relationship Id="rId1000" Type="http://schemas.openxmlformats.org/officeDocument/2006/relationships/hyperlink" Target="https://understat.com/team/Almeria/2022" TargetMode="External"/><Relationship Id="rId1084" Type="http://schemas.openxmlformats.org/officeDocument/2006/relationships/hyperlink" Target="https://understat.com/team/Villarreal/2022" TargetMode="External"/><Relationship Id="rId1305" Type="http://schemas.openxmlformats.org/officeDocument/2006/relationships/hyperlink" Target="https://understat.com/team/Rayo_Vallecano/2022" TargetMode="External"/><Relationship Id="rId107" Type="http://schemas.openxmlformats.org/officeDocument/2006/relationships/hyperlink" Target="https://understat.com/team/Athletic_Club/2022" TargetMode="External"/><Relationship Id="rId454" Type="http://schemas.openxmlformats.org/officeDocument/2006/relationships/hyperlink" Target="https://understat.com/team/Real_Sociedad/2022" TargetMode="External"/><Relationship Id="rId661" Type="http://schemas.openxmlformats.org/officeDocument/2006/relationships/hyperlink" Target="https://understat.com/team/Real_Madrid/2022" TargetMode="External"/><Relationship Id="rId759" Type="http://schemas.openxmlformats.org/officeDocument/2006/relationships/hyperlink" Target="https://understat.com/team/Girona/2022" TargetMode="External"/><Relationship Id="rId966" Type="http://schemas.openxmlformats.org/officeDocument/2006/relationships/hyperlink" Target="https://understat.com/team/Real_Sociedad/2022" TargetMode="External"/><Relationship Id="rId1291" Type="http://schemas.openxmlformats.org/officeDocument/2006/relationships/hyperlink" Target="https://understat.com/team/Celta_Vigo/2022" TargetMode="External"/><Relationship Id="rId11" Type="http://schemas.openxmlformats.org/officeDocument/2006/relationships/hyperlink" Target="https://understat.com/team/Mallorca/2022" TargetMode="External"/><Relationship Id="rId314" Type="http://schemas.openxmlformats.org/officeDocument/2006/relationships/hyperlink" Target="https://understat.com/team/Cadiz/2022" TargetMode="External"/><Relationship Id="rId398" Type="http://schemas.openxmlformats.org/officeDocument/2006/relationships/hyperlink" Target="https://understat.com/team/Valencia/2022" TargetMode="External"/><Relationship Id="rId521" Type="http://schemas.openxmlformats.org/officeDocument/2006/relationships/hyperlink" Target="https://understat.com/team/Real_Betis/2022" TargetMode="External"/><Relationship Id="rId619" Type="http://schemas.openxmlformats.org/officeDocument/2006/relationships/hyperlink" Target="https://understat.com/team/Cadiz/2022" TargetMode="External"/><Relationship Id="rId1151" Type="http://schemas.openxmlformats.org/officeDocument/2006/relationships/hyperlink" Target="https://understat.com/team/Mallorca/2022" TargetMode="External"/><Relationship Id="rId1249" Type="http://schemas.openxmlformats.org/officeDocument/2006/relationships/hyperlink" Target="https://understat.com/team/Mallorca/2022" TargetMode="External"/><Relationship Id="rId95" Type="http://schemas.openxmlformats.org/officeDocument/2006/relationships/hyperlink" Target="https://understat.com/team/Getafe/2022" TargetMode="External"/><Relationship Id="rId160" Type="http://schemas.openxmlformats.org/officeDocument/2006/relationships/hyperlink" Target="https://understat.com/team/Almeria/2022" TargetMode="External"/><Relationship Id="rId826" Type="http://schemas.openxmlformats.org/officeDocument/2006/relationships/hyperlink" Target="https://understat.com/team/Athletic_Club/2022" TargetMode="External"/><Relationship Id="rId1011" Type="http://schemas.openxmlformats.org/officeDocument/2006/relationships/hyperlink" Target="https://understat.com/team/Atletico_Madrid/2022" TargetMode="External"/><Relationship Id="rId1109" Type="http://schemas.openxmlformats.org/officeDocument/2006/relationships/hyperlink" Target="https://understat.com/team/Osasuna/2022" TargetMode="External"/><Relationship Id="rId258" Type="http://schemas.openxmlformats.org/officeDocument/2006/relationships/hyperlink" Target="https://understat.com/team/Cadiz/2022" TargetMode="External"/><Relationship Id="rId465" Type="http://schemas.openxmlformats.org/officeDocument/2006/relationships/hyperlink" Target="https://understat.com/team/Real_Sociedad/2022" TargetMode="External"/><Relationship Id="rId672" Type="http://schemas.openxmlformats.org/officeDocument/2006/relationships/hyperlink" Target="https://understat.com/team/Real_Betis/2022" TargetMode="External"/><Relationship Id="rId1095" Type="http://schemas.openxmlformats.org/officeDocument/2006/relationships/hyperlink" Target="https://understat.com/team/Celta_Vigo/2022" TargetMode="External"/><Relationship Id="rId1316" Type="http://schemas.openxmlformats.org/officeDocument/2006/relationships/hyperlink" Target="https://understat.com/team/Real_Valladolid/2022" TargetMode="External"/><Relationship Id="rId22" Type="http://schemas.openxmlformats.org/officeDocument/2006/relationships/hyperlink" Target="https://understat.com/team/Barcelona/2022" TargetMode="External"/><Relationship Id="rId118" Type="http://schemas.openxmlformats.org/officeDocument/2006/relationships/hyperlink" Target="https://understat.com/team/Valencia/2022" TargetMode="External"/><Relationship Id="rId325" Type="http://schemas.openxmlformats.org/officeDocument/2006/relationships/hyperlink" Target="https://understat.com/team/Girona/2022" TargetMode="External"/><Relationship Id="rId532" Type="http://schemas.openxmlformats.org/officeDocument/2006/relationships/hyperlink" Target="https://understat.com/team/Getafe/2022" TargetMode="External"/><Relationship Id="rId977" Type="http://schemas.openxmlformats.org/officeDocument/2006/relationships/hyperlink" Target="https://understat.com/team/Cadiz/2022" TargetMode="External"/><Relationship Id="rId1162" Type="http://schemas.openxmlformats.org/officeDocument/2006/relationships/hyperlink" Target="https://understat.com/team/Real_Madrid/2022" TargetMode="External"/><Relationship Id="rId171" Type="http://schemas.openxmlformats.org/officeDocument/2006/relationships/hyperlink" Target="https://understat.com/team/Espanyol/2022" TargetMode="External"/><Relationship Id="rId837" Type="http://schemas.openxmlformats.org/officeDocument/2006/relationships/hyperlink" Target="https://understat.com/team/Mallorca/2022" TargetMode="External"/><Relationship Id="rId1022" Type="http://schemas.openxmlformats.org/officeDocument/2006/relationships/hyperlink" Target="https://understat.com/team/Barcelona/2022" TargetMode="External"/><Relationship Id="rId269" Type="http://schemas.openxmlformats.org/officeDocument/2006/relationships/hyperlink" Target="https://understat.com/team/Osasuna/2022" TargetMode="External"/><Relationship Id="rId476" Type="http://schemas.openxmlformats.org/officeDocument/2006/relationships/hyperlink" Target="https://understat.com/team/Osasuna/2022" TargetMode="External"/><Relationship Id="rId683" Type="http://schemas.openxmlformats.org/officeDocument/2006/relationships/hyperlink" Target="https://understat.com/team/Barcelona/2022" TargetMode="External"/><Relationship Id="rId890" Type="http://schemas.openxmlformats.org/officeDocument/2006/relationships/hyperlink" Target="https://understat.com/team/Villarreal/2022" TargetMode="External"/><Relationship Id="rId904" Type="http://schemas.openxmlformats.org/officeDocument/2006/relationships/hyperlink" Target="https://understat.com/team/Real_Sociedad/2022" TargetMode="External"/><Relationship Id="rId33" Type="http://schemas.openxmlformats.org/officeDocument/2006/relationships/hyperlink" Target="https://understat.com/team/Getafe/2022" TargetMode="External"/><Relationship Id="rId129" Type="http://schemas.openxmlformats.org/officeDocument/2006/relationships/hyperlink" Target="https://understat.com/team/Mallorca/2022" TargetMode="External"/><Relationship Id="rId336" Type="http://schemas.openxmlformats.org/officeDocument/2006/relationships/hyperlink" Target="https://understat.com/team/Sevilla/2022" TargetMode="External"/><Relationship Id="rId543" Type="http://schemas.openxmlformats.org/officeDocument/2006/relationships/hyperlink" Target="https://understat.com/team/Atletico_Madrid/2022" TargetMode="External"/><Relationship Id="rId988" Type="http://schemas.openxmlformats.org/officeDocument/2006/relationships/hyperlink" Target="https://understat.com/team/Real_Betis/2022" TargetMode="External"/><Relationship Id="rId1173" Type="http://schemas.openxmlformats.org/officeDocument/2006/relationships/hyperlink" Target="https://understat.com/team/Real_Valladolid/2022" TargetMode="External"/><Relationship Id="rId182" Type="http://schemas.openxmlformats.org/officeDocument/2006/relationships/hyperlink" Target="https://understat.com/team/Real_Madrid/2022" TargetMode="External"/><Relationship Id="rId403" Type="http://schemas.openxmlformats.org/officeDocument/2006/relationships/hyperlink" Target="https://understat.com/team/Barcelona/2022" TargetMode="External"/><Relationship Id="rId750" Type="http://schemas.openxmlformats.org/officeDocument/2006/relationships/hyperlink" Target="https://understat.com/team/Valencia/2022" TargetMode="External"/><Relationship Id="rId848" Type="http://schemas.openxmlformats.org/officeDocument/2006/relationships/hyperlink" Target="https://understat.com/team/Valencia/2022" TargetMode="External"/><Relationship Id="rId1033" Type="http://schemas.openxmlformats.org/officeDocument/2006/relationships/hyperlink" Target="https://understat.com/team/Getafe/2022" TargetMode="External"/><Relationship Id="rId487" Type="http://schemas.openxmlformats.org/officeDocument/2006/relationships/hyperlink" Target="https://understat.com/team/Celta_Vigo/2022" TargetMode="External"/><Relationship Id="rId610" Type="http://schemas.openxmlformats.org/officeDocument/2006/relationships/hyperlink" Target="https://understat.com/team/Almeria/2022" TargetMode="External"/><Relationship Id="rId694" Type="http://schemas.openxmlformats.org/officeDocument/2006/relationships/hyperlink" Target="https://understat.com/team/Getafe/2022" TargetMode="External"/><Relationship Id="rId708" Type="http://schemas.openxmlformats.org/officeDocument/2006/relationships/hyperlink" Target="https://understat.com/team/Almeria/2022" TargetMode="External"/><Relationship Id="rId915" Type="http://schemas.openxmlformats.org/officeDocument/2006/relationships/hyperlink" Target="https://understat.com/team/Girona/2022" TargetMode="External"/><Relationship Id="rId1240" Type="http://schemas.openxmlformats.org/officeDocument/2006/relationships/hyperlink" Target="https://understat.com/team/Elche/2022" TargetMode="External"/><Relationship Id="rId347" Type="http://schemas.openxmlformats.org/officeDocument/2006/relationships/hyperlink" Target="https://understat.com/team/Real_Betis/2022" TargetMode="External"/><Relationship Id="rId999" Type="http://schemas.openxmlformats.org/officeDocument/2006/relationships/hyperlink" Target="https://understat.com/team/Elche/2022" TargetMode="External"/><Relationship Id="rId1100" Type="http://schemas.openxmlformats.org/officeDocument/2006/relationships/hyperlink" Target="https://understat.com/team/Elche/2022" TargetMode="External"/><Relationship Id="rId1184" Type="http://schemas.openxmlformats.org/officeDocument/2006/relationships/hyperlink" Target="https://understat.com/team/Atletico_Madrid/2022" TargetMode="External"/><Relationship Id="rId44" Type="http://schemas.openxmlformats.org/officeDocument/2006/relationships/hyperlink" Target="https://understat.com/team/Girona/2022" TargetMode="External"/><Relationship Id="rId554" Type="http://schemas.openxmlformats.org/officeDocument/2006/relationships/hyperlink" Target="https://understat.com/team/Cadiz/2022" TargetMode="External"/><Relationship Id="rId761" Type="http://schemas.openxmlformats.org/officeDocument/2006/relationships/hyperlink" Target="https://understat.com/team/Barcelona/2022" TargetMode="External"/><Relationship Id="rId859" Type="http://schemas.openxmlformats.org/officeDocument/2006/relationships/hyperlink" Target="https://understat.com/team/Sevilla/2022" TargetMode="External"/><Relationship Id="rId193" Type="http://schemas.openxmlformats.org/officeDocument/2006/relationships/hyperlink" Target="https://understat.com/team/Real_Valladolid/2022" TargetMode="External"/><Relationship Id="rId207" Type="http://schemas.openxmlformats.org/officeDocument/2006/relationships/hyperlink" Target="https://understat.com/team/Almeria/2022" TargetMode="External"/><Relationship Id="rId414" Type="http://schemas.openxmlformats.org/officeDocument/2006/relationships/hyperlink" Target="https://understat.com/team/Mallorca/2022" TargetMode="External"/><Relationship Id="rId498" Type="http://schemas.openxmlformats.org/officeDocument/2006/relationships/hyperlink" Target="https://understat.com/team/Elche/2022" TargetMode="External"/><Relationship Id="rId621" Type="http://schemas.openxmlformats.org/officeDocument/2006/relationships/hyperlink" Target="https://understat.com/team/Real_Madrid/2022" TargetMode="External"/><Relationship Id="rId1044" Type="http://schemas.openxmlformats.org/officeDocument/2006/relationships/hyperlink" Target="https://understat.com/team/Almeria/2022" TargetMode="External"/><Relationship Id="rId1251" Type="http://schemas.openxmlformats.org/officeDocument/2006/relationships/hyperlink" Target="https://understat.com/team/Rayo_Vallecano/2022" TargetMode="External"/><Relationship Id="rId260" Type="http://schemas.openxmlformats.org/officeDocument/2006/relationships/hyperlink" Target="https://understat.com/team/Elche/2022" TargetMode="External"/><Relationship Id="rId719" Type="http://schemas.openxmlformats.org/officeDocument/2006/relationships/hyperlink" Target="https://understat.com/team/Cadiz/2022" TargetMode="External"/><Relationship Id="rId926" Type="http://schemas.openxmlformats.org/officeDocument/2006/relationships/hyperlink" Target="https://understat.com/team/Almeria/2022" TargetMode="External"/><Relationship Id="rId1111" Type="http://schemas.openxmlformats.org/officeDocument/2006/relationships/hyperlink" Target="https://understat.com/team/Celta_Vigo/2022" TargetMode="External"/><Relationship Id="rId55" Type="http://schemas.openxmlformats.org/officeDocument/2006/relationships/hyperlink" Target="https://understat.com/team/Real_Valladolid/2022" TargetMode="External"/><Relationship Id="rId120" Type="http://schemas.openxmlformats.org/officeDocument/2006/relationships/hyperlink" Target="https://understat.com/team/Almeria/2022" TargetMode="External"/><Relationship Id="rId358" Type="http://schemas.openxmlformats.org/officeDocument/2006/relationships/hyperlink" Target="https://understat.com/team/Valencia/2022" TargetMode="External"/><Relationship Id="rId565" Type="http://schemas.openxmlformats.org/officeDocument/2006/relationships/hyperlink" Target="https://understat.com/team/Barcelona/2022" TargetMode="External"/><Relationship Id="rId772" Type="http://schemas.openxmlformats.org/officeDocument/2006/relationships/hyperlink" Target="https://understat.com/team/Girona/2022" TargetMode="External"/><Relationship Id="rId1195" Type="http://schemas.openxmlformats.org/officeDocument/2006/relationships/hyperlink" Target="https://understat.com/team/Cadiz/2022" TargetMode="External"/><Relationship Id="rId1209" Type="http://schemas.openxmlformats.org/officeDocument/2006/relationships/hyperlink" Target="https://understat.com/team/Atletico_Madrid/2022" TargetMode="External"/><Relationship Id="rId218" Type="http://schemas.openxmlformats.org/officeDocument/2006/relationships/hyperlink" Target="https://understat.com/team/Cadiz/2022" TargetMode="External"/><Relationship Id="rId425" Type="http://schemas.openxmlformats.org/officeDocument/2006/relationships/hyperlink" Target="https://understat.com/team/Rayo_Vallecano/2022" TargetMode="External"/><Relationship Id="rId632" Type="http://schemas.openxmlformats.org/officeDocument/2006/relationships/hyperlink" Target="https://understat.com/team/Real_Betis/2022" TargetMode="External"/><Relationship Id="rId1055" Type="http://schemas.openxmlformats.org/officeDocument/2006/relationships/hyperlink" Target="https://understat.com/team/Celta_Vigo/2022" TargetMode="External"/><Relationship Id="rId1262" Type="http://schemas.openxmlformats.org/officeDocument/2006/relationships/hyperlink" Target="https://understat.com/team/Real_Madrid/2022" TargetMode="External"/><Relationship Id="rId271" Type="http://schemas.openxmlformats.org/officeDocument/2006/relationships/hyperlink" Target="https://understat.com/team/Celta_Vigo/2022" TargetMode="External"/><Relationship Id="rId937" Type="http://schemas.openxmlformats.org/officeDocument/2006/relationships/hyperlink" Target="https://understat.com/team/Cadiz/2022" TargetMode="External"/><Relationship Id="rId1122" Type="http://schemas.openxmlformats.org/officeDocument/2006/relationships/hyperlink" Target="https://understat.com/team/Real_Madrid/2022" TargetMode="External"/><Relationship Id="rId66" Type="http://schemas.openxmlformats.org/officeDocument/2006/relationships/hyperlink" Target="https://understat.com/team/Athletic_Club/2022" TargetMode="External"/><Relationship Id="rId131" Type="http://schemas.openxmlformats.org/officeDocument/2006/relationships/hyperlink" Target="https://understat.com/team/Athletic_Club/2022" TargetMode="External"/><Relationship Id="rId369" Type="http://schemas.openxmlformats.org/officeDocument/2006/relationships/hyperlink" Target="https://understat.com/team/Real_Betis/2022" TargetMode="External"/><Relationship Id="rId576" Type="http://schemas.openxmlformats.org/officeDocument/2006/relationships/hyperlink" Target="https://understat.com/team/Real_Valladolid/2022" TargetMode="External"/><Relationship Id="rId783" Type="http://schemas.openxmlformats.org/officeDocument/2006/relationships/hyperlink" Target="https://understat.com/team/Barcelona/2022" TargetMode="External"/><Relationship Id="rId990" Type="http://schemas.openxmlformats.org/officeDocument/2006/relationships/hyperlink" Target="https://understat.com/team/Athletic_Club/2022" TargetMode="External"/><Relationship Id="rId229" Type="http://schemas.openxmlformats.org/officeDocument/2006/relationships/hyperlink" Target="https://understat.com/team/Osasuna/2022" TargetMode="External"/><Relationship Id="rId436" Type="http://schemas.openxmlformats.org/officeDocument/2006/relationships/hyperlink" Target="https://understat.com/team/Girona/2022" TargetMode="External"/><Relationship Id="rId643" Type="http://schemas.openxmlformats.org/officeDocument/2006/relationships/hyperlink" Target="https://understat.com/team/Valencia/2022" TargetMode="External"/><Relationship Id="rId1066" Type="http://schemas.openxmlformats.org/officeDocument/2006/relationships/hyperlink" Target="https://understat.com/team/Real_Betis/2022" TargetMode="External"/><Relationship Id="rId1273" Type="http://schemas.openxmlformats.org/officeDocument/2006/relationships/hyperlink" Target="https://understat.com/team/Sevilla/2022" TargetMode="External"/><Relationship Id="rId850" Type="http://schemas.openxmlformats.org/officeDocument/2006/relationships/hyperlink" Target="https://understat.com/team/Girona/2022" TargetMode="External"/><Relationship Id="rId948" Type="http://schemas.openxmlformats.org/officeDocument/2006/relationships/hyperlink" Target="https://understat.com/team/Athletic_Club/2022" TargetMode="External"/><Relationship Id="rId1133" Type="http://schemas.openxmlformats.org/officeDocument/2006/relationships/hyperlink" Target="https://understat.com/team/Atletico_Madrid/2022" TargetMode="External"/><Relationship Id="rId77" Type="http://schemas.openxmlformats.org/officeDocument/2006/relationships/hyperlink" Target="https://understat.com/team/Real_Valladolid/2022" TargetMode="External"/><Relationship Id="rId282" Type="http://schemas.openxmlformats.org/officeDocument/2006/relationships/hyperlink" Target="https://understat.com/team/Real_Madrid/2022" TargetMode="External"/><Relationship Id="rId503" Type="http://schemas.openxmlformats.org/officeDocument/2006/relationships/hyperlink" Target="https://understat.com/team/Atletico_Madrid/2022" TargetMode="External"/><Relationship Id="rId587" Type="http://schemas.openxmlformats.org/officeDocument/2006/relationships/hyperlink" Target="https://understat.com/team/Rayo_Vallecano/2022" TargetMode="External"/><Relationship Id="rId710" Type="http://schemas.openxmlformats.org/officeDocument/2006/relationships/hyperlink" Target="https://understat.com/team/Atletico_Madrid/2022" TargetMode="External"/><Relationship Id="rId808" Type="http://schemas.openxmlformats.org/officeDocument/2006/relationships/hyperlink" Target="https://understat.com/team/Rayo_Vallecano/2022" TargetMode="External"/><Relationship Id="rId8" Type="http://schemas.openxmlformats.org/officeDocument/2006/relationships/hyperlink" Target="https://understat.com/team/Rayo_Vallecano/2022" TargetMode="External"/><Relationship Id="rId142" Type="http://schemas.openxmlformats.org/officeDocument/2006/relationships/hyperlink" Target="https://understat.com/team/Real_Madrid/2022" TargetMode="External"/><Relationship Id="rId447" Type="http://schemas.openxmlformats.org/officeDocument/2006/relationships/hyperlink" Target="https://understat.com/team/Villarreal/2022" TargetMode="External"/><Relationship Id="rId794" Type="http://schemas.openxmlformats.org/officeDocument/2006/relationships/hyperlink" Target="https://understat.com/team/Osasuna/2022" TargetMode="External"/><Relationship Id="rId1077" Type="http://schemas.openxmlformats.org/officeDocument/2006/relationships/hyperlink" Target="https://understat.com/team/Valencia/2022" TargetMode="External"/><Relationship Id="rId1200" Type="http://schemas.openxmlformats.org/officeDocument/2006/relationships/hyperlink" Target="https://understat.com/team/Elche/2022" TargetMode="External"/><Relationship Id="rId654" Type="http://schemas.openxmlformats.org/officeDocument/2006/relationships/hyperlink" Target="https://understat.com/team/Mallorca/2022" TargetMode="External"/><Relationship Id="rId861" Type="http://schemas.openxmlformats.org/officeDocument/2006/relationships/hyperlink" Target="https://understat.com/team/Barcelona/2022" TargetMode="External"/><Relationship Id="rId959" Type="http://schemas.openxmlformats.org/officeDocument/2006/relationships/hyperlink" Target="https://understat.com/team/Almeria/2022" TargetMode="External"/><Relationship Id="rId1284" Type="http://schemas.openxmlformats.org/officeDocument/2006/relationships/hyperlink" Target="https://understat.com/team/Atletico_Madrid/2022" TargetMode="External"/><Relationship Id="rId293" Type="http://schemas.openxmlformats.org/officeDocument/2006/relationships/hyperlink" Target="https://understat.com/team/Valencia/2022" TargetMode="External"/><Relationship Id="rId307" Type="http://schemas.openxmlformats.org/officeDocument/2006/relationships/hyperlink" Target="https://understat.com/team/Real_Betis/2022" TargetMode="External"/><Relationship Id="rId514" Type="http://schemas.openxmlformats.org/officeDocument/2006/relationships/hyperlink" Target="https://understat.com/team/Almeria/2022" TargetMode="External"/><Relationship Id="rId721" Type="http://schemas.openxmlformats.org/officeDocument/2006/relationships/hyperlink" Target="https://understat.com/team/Barcelona/2022" TargetMode="External"/><Relationship Id="rId1144" Type="http://schemas.openxmlformats.org/officeDocument/2006/relationships/hyperlink" Target="https://understat.com/team/Atletico_Madrid/2022" TargetMode="External"/><Relationship Id="rId88" Type="http://schemas.openxmlformats.org/officeDocument/2006/relationships/hyperlink" Target="https://understat.com/team/Girona/2022" TargetMode="External"/><Relationship Id="rId153" Type="http://schemas.openxmlformats.org/officeDocument/2006/relationships/hyperlink" Target="https://understat.com/team/Getafe/2022" TargetMode="External"/><Relationship Id="rId360" Type="http://schemas.openxmlformats.org/officeDocument/2006/relationships/hyperlink" Target="https://understat.com/team/Elche/2022" TargetMode="External"/><Relationship Id="rId598" Type="http://schemas.openxmlformats.org/officeDocument/2006/relationships/hyperlink" Target="https://understat.com/team/Girona/2022" TargetMode="External"/><Relationship Id="rId819" Type="http://schemas.openxmlformats.org/officeDocument/2006/relationships/hyperlink" Target="https://understat.com/team/Elche/2022" TargetMode="External"/><Relationship Id="rId1004" Type="http://schemas.openxmlformats.org/officeDocument/2006/relationships/hyperlink" Target="https://understat.com/team/Real_Madrid/2022" TargetMode="External"/><Relationship Id="rId1211" Type="http://schemas.openxmlformats.org/officeDocument/2006/relationships/hyperlink" Target="https://understat.com/team/Real_Sociedad/2022" TargetMode="External"/><Relationship Id="rId220" Type="http://schemas.openxmlformats.org/officeDocument/2006/relationships/hyperlink" Target="https://understat.com/team/Elche/2022" TargetMode="External"/><Relationship Id="rId458" Type="http://schemas.openxmlformats.org/officeDocument/2006/relationships/hyperlink" Target="https://understat.com/team/Rayo_Vallecano/2022" TargetMode="External"/><Relationship Id="rId665" Type="http://schemas.openxmlformats.org/officeDocument/2006/relationships/hyperlink" Target="https://understat.com/team/Villarreal/2022" TargetMode="External"/><Relationship Id="rId872" Type="http://schemas.openxmlformats.org/officeDocument/2006/relationships/hyperlink" Target="https://understat.com/team/Getafe/2022" TargetMode="External"/><Relationship Id="rId1088" Type="http://schemas.openxmlformats.org/officeDocument/2006/relationships/hyperlink" Target="https://understat.com/team/Real_Betis/2022" TargetMode="External"/><Relationship Id="rId1295" Type="http://schemas.openxmlformats.org/officeDocument/2006/relationships/hyperlink" Target="https://understat.com/team/Sevilla/2022" TargetMode="External"/><Relationship Id="rId1309" Type="http://schemas.openxmlformats.org/officeDocument/2006/relationships/hyperlink" Target="https://understat.com/team/Athletic_Club/2022" TargetMode="External"/><Relationship Id="rId15" Type="http://schemas.openxmlformats.org/officeDocument/2006/relationships/hyperlink" Target="https://understat.com/team/Real_Valladolid/2022" TargetMode="External"/><Relationship Id="rId318" Type="http://schemas.openxmlformats.org/officeDocument/2006/relationships/hyperlink" Target="https://understat.com/team/Valencia/2022" TargetMode="External"/><Relationship Id="rId525" Type="http://schemas.openxmlformats.org/officeDocument/2006/relationships/hyperlink" Target="https://understat.com/team/Athletic_Club/2022" TargetMode="External"/><Relationship Id="rId732" Type="http://schemas.openxmlformats.org/officeDocument/2006/relationships/hyperlink" Target="https://understat.com/team/Girona/2022" TargetMode="External"/><Relationship Id="rId1155" Type="http://schemas.openxmlformats.org/officeDocument/2006/relationships/hyperlink" Target="https://understat.com/team/Cadiz/2022" TargetMode="External"/><Relationship Id="rId99" Type="http://schemas.openxmlformats.org/officeDocument/2006/relationships/hyperlink" Target="https://understat.com/team/Espanyol/2022" TargetMode="External"/><Relationship Id="rId164" Type="http://schemas.openxmlformats.org/officeDocument/2006/relationships/hyperlink" Target="https://understat.com/team/Real_Sociedad/2022" TargetMode="External"/><Relationship Id="rId371" Type="http://schemas.openxmlformats.org/officeDocument/2006/relationships/hyperlink" Target="https://understat.com/team/Valencia/2022" TargetMode="External"/><Relationship Id="rId1015" Type="http://schemas.openxmlformats.org/officeDocument/2006/relationships/hyperlink" Target="https://understat.com/team/Celta_Vigo/2022" TargetMode="External"/><Relationship Id="rId1222" Type="http://schemas.openxmlformats.org/officeDocument/2006/relationships/hyperlink" Target="https://understat.com/team/Real_Madrid/2022" TargetMode="External"/><Relationship Id="rId469" Type="http://schemas.openxmlformats.org/officeDocument/2006/relationships/hyperlink" Target="https://understat.com/team/Athletic_Club/2022" TargetMode="External"/><Relationship Id="rId676" Type="http://schemas.openxmlformats.org/officeDocument/2006/relationships/hyperlink" Target="https://understat.com/team/Real_Valladolid/2022" TargetMode="External"/><Relationship Id="rId883" Type="http://schemas.openxmlformats.org/officeDocument/2006/relationships/hyperlink" Target="https://understat.com/team/Real_Betis/2022" TargetMode="External"/><Relationship Id="rId1099" Type="http://schemas.openxmlformats.org/officeDocument/2006/relationships/hyperlink" Target="https://understat.com/team/Getafe/2022" TargetMode="External"/><Relationship Id="rId26" Type="http://schemas.openxmlformats.org/officeDocument/2006/relationships/hyperlink" Target="https://understat.com/team/Mallorca/2022" TargetMode="External"/><Relationship Id="rId231" Type="http://schemas.openxmlformats.org/officeDocument/2006/relationships/hyperlink" Target="https://understat.com/team/Sevilla/2022" TargetMode="External"/><Relationship Id="rId329" Type="http://schemas.openxmlformats.org/officeDocument/2006/relationships/hyperlink" Target="https://understat.com/team/Rayo_Vallecano/2022" TargetMode="External"/><Relationship Id="rId536" Type="http://schemas.openxmlformats.org/officeDocument/2006/relationships/hyperlink" Target="https://understat.com/team/Real_Valladolid/2022" TargetMode="External"/><Relationship Id="rId1166" Type="http://schemas.openxmlformats.org/officeDocument/2006/relationships/hyperlink" Target="https://understat.com/team/Mallorca/2022" TargetMode="External"/><Relationship Id="rId175" Type="http://schemas.openxmlformats.org/officeDocument/2006/relationships/hyperlink" Target="https://understat.com/team/Girona/2022" TargetMode="External"/><Relationship Id="rId743" Type="http://schemas.openxmlformats.org/officeDocument/2006/relationships/hyperlink" Target="https://understat.com/team/Barcelona/2022" TargetMode="External"/><Relationship Id="rId950" Type="http://schemas.openxmlformats.org/officeDocument/2006/relationships/hyperlink" Target="https://understat.com/team/Sevilla/2022" TargetMode="External"/><Relationship Id="rId1026" Type="http://schemas.openxmlformats.org/officeDocument/2006/relationships/hyperlink" Target="https://understat.com/team/Villarreal/2022" TargetMode="External"/><Relationship Id="rId382" Type="http://schemas.openxmlformats.org/officeDocument/2006/relationships/hyperlink" Target="https://understat.com/team/Atletico_Madrid/2022" TargetMode="External"/><Relationship Id="rId603" Type="http://schemas.openxmlformats.org/officeDocument/2006/relationships/hyperlink" Target="https://understat.com/team/Athletic_Club/2022" TargetMode="External"/><Relationship Id="rId687" Type="http://schemas.openxmlformats.org/officeDocument/2006/relationships/hyperlink" Target="https://understat.com/team/Sevilla/2022" TargetMode="External"/><Relationship Id="rId810" Type="http://schemas.openxmlformats.org/officeDocument/2006/relationships/hyperlink" Target="https://understat.com/team/Osasuna/2022" TargetMode="External"/><Relationship Id="rId908" Type="http://schemas.openxmlformats.org/officeDocument/2006/relationships/hyperlink" Target="https://understat.com/team/Rayo_Vallecano/2022" TargetMode="External"/><Relationship Id="rId1233" Type="http://schemas.openxmlformats.org/officeDocument/2006/relationships/hyperlink" Target="https://understat.com/team/Sevilla/2022" TargetMode="External"/><Relationship Id="rId242" Type="http://schemas.openxmlformats.org/officeDocument/2006/relationships/hyperlink" Target="https://understat.com/team/Real_Madrid/2022" TargetMode="External"/><Relationship Id="rId894" Type="http://schemas.openxmlformats.org/officeDocument/2006/relationships/hyperlink" Target="https://understat.com/team/Celta_Vigo/2022" TargetMode="External"/><Relationship Id="rId1177" Type="http://schemas.openxmlformats.org/officeDocument/2006/relationships/hyperlink" Target="https://understat.com/team/Celta_Vigo/2022" TargetMode="External"/><Relationship Id="rId1300" Type="http://schemas.openxmlformats.org/officeDocument/2006/relationships/hyperlink" Target="https://understat.com/team/Barcelona/2022" TargetMode="External"/><Relationship Id="rId37" Type="http://schemas.openxmlformats.org/officeDocument/2006/relationships/hyperlink" Target="https://understat.com/team/Real_Valladolid/2022" TargetMode="External"/><Relationship Id="rId102" Type="http://schemas.openxmlformats.org/officeDocument/2006/relationships/hyperlink" Target="https://understat.com/team/Real_Madrid/2022" TargetMode="External"/><Relationship Id="rId547" Type="http://schemas.openxmlformats.org/officeDocument/2006/relationships/hyperlink" Target="https://understat.com/team/Rayo_Vallecano/2022" TargetMode="External"/><Relationship Id="rId754" Type="http://schemas.openxmlformats.org/officeDocument/2006/relationships/hyperlink" Target="https://understat.com/team/Getafe/2022" TargetMode="External"/><Relationship Id="rId961" Type="http://schemas.openxmlformats.org/officeDocument/2006/relationships/hyperlink" Target="https://understat.com/team/Barcelona/2022" TargetMode="External"/><Relationship Id="rId90" Type="http://schemas.openxmlformats.org/officeDocument/2006/relationships/hyperlink" Target="https://understat.com/team/Valencia/2022" TargetMode="External"/><Relationship Id="rId186" Type="http://schemas.openxmlformats.org/officeDocument/2006/relationships/hyperlink" Target="https://understat.com/team/Real_Sociedad/2022" TargetMode="External"/><Relationship Id="rId393" Type="http://schemas.openxmlformats.org/officeDocument/2006/relationships/hyperlink" Target="https://understat.com/team/Girona/2022" TargetMode="External"/><Relationship Id="rId407" Type="http://schemas.openxmlformats.org/officeDocument/2006/relationships/hyperlink" Target="https://understat.com/team/Valencia/2022" TargetMode="External"/><Relationship Id="rId614" Type="http://schemas.openxmlformats.org/officeDocument/2006/relationships/hyperlink" Target="https://understat.com/team/Mallorca/2022" TargetMode="External"/><Relationship Id="rId821" Type="http://schemas.openxmlformats.org/officeDocument/2006/relationships/hyperlink" Target="https://understat.com/team/Barcelona/2022" TargetMode="External"/><Relationship Id="rId1037" Type="http://schemas.openxmlformats.org/officeDocument/2006/relationships/hyperlink" Target="https://understat.com/team/Girona/2022" TargetMode="External"/><Relationship Id="rId1244" Type="http://schemas.openxmlformats.org/officeDocument/2006/relationships/hyperlink" Target="https://understat.com/team/Almeria/2022" TargetMode="External"/><Relationship Id="rId253" Type="http://schemas.openxmlformats.org/officeDocument/2006/relationships/hyperlink" Target="https://understat.com/team/Rayo_Vallecano/2022" TargetMode="External"/><Relationship Id="rId460" Type="http://schemas.openxmlformats.org/officeDocument/2006/relationships/hyperlink" Target="https://understat.com/team/Cadiz/2022" TargetMode="External"/><Relationship Id="rId698" Type="http://schemas.openxmlformats.org/officeDocument/2006/relationships/hyperlink" Target="https://understat.com/team/Girona/2022" TargetMode="External"/><Relationship Id="rId919" Type="http://schemas.openxmlformats.org/officeDocument/2006/relationships/hyperlink" Target="https://understat.com/team/Almeria/2022" TargetMode="External"/><Relationship Id="rId1090" Type="http://schemas.openxmlformats.org/officeDocument/2006/relationships/hyperlink" Target="https://understat.com/team/Mallorca/2022" TargetMode="External"/><Relationship Id="rId1104" Type="http://schemas.openxmlformats.org/officeDocument/2006/relationships/hyperlink" Target="https://understat.com/team/Atletico_Madrid/2022" TargetMode="External"/><Relationship Id="rId1311" Type="http://schemas.openxmlformats.org/officeDocument/2006/relationships/hyperlink" Target="https://understat.com/team/Mallorca/2022" TargetMode="External"/><Relationship Id="rId48" Type="http://schemas.openxmlformats.org/officeDocument/2006/relationships/hyperlink" Target="https://understat.com/team/Almeria/2022" TargetMode="External"/><Relationship Id="rId113" Type="http://schemas.openxmlformats.org/officeDocument/2006/relationships/hyperlink" Target="https://understat.com/team/Girona/2022" TargetMode="External"/><Relationship Id="rId320" Type="http://schemas.openxmlformats.org/officeDocument/2006/relationships/hyperlink" Target="https://understat.com/team/Elche/2022" TargetMode="External"/><Relationship Id="rId558" Type="http://schemas.openxmlformats.org/officeDocument/2006/relationships/hyperlink" Target="https://understat.com/team/Real_Valladolid/2022" TargetMode="External"/><Relationship Id="rId765" Type="http://schemas.openxmlformats.org/officeDocument/2006/relationships/hyperlink" Target="https://understat.com/team/Athletic_Club/2022" TargetMode="External"/><Relationship Id="rId972" Type="http://schemas.openxmlformats.org/officeDocument/2006/relationships/hyperlink" Target="https://understat.com/team/Real_Valladolid/2022" TargetMode="External"/><Relationship Id="rId1188" Type="http://schemas.openxmlformats.org/officeDocument/2006/relationships/hyperlink" Target="https://understat.com/team/Athletic_Club/2022" TargetMode="External"/><Relationship Id="rId197" Type="http://schemas.openxmlformats.org/officeDocument/2006/relationships/hyperlink" Target="https://understat.com/team/Getafe/2022" TargetMode="External"/><Relationship Id="rId418" Type="http://schemas.openxmlformats.org/officeDocument/2006/relationships/hyperlink" Target="https://understat.com/team/Real_Valladolid/2022" TargetMode="External"/><Relationship Id="rId625" Type="http://schemas.openxmlformats.org/officeDocument/2006/relationships/hyperlink" Target="https://understat.com/team/Villarreal/2022" TargetMode="External"/><Relationship Id="rId832" Type="http://schemas.openxmlformats.org/officeDocument/2006/relationships/hyperlink" Target="https://understat.com/team/Villarreal/2022" TargetMode="External"/><Relationship Id="rId1048" Type="http://schemas.openxmlformats.org/officeDocument/2006/relationships/hyperlink" Target="https://understat.com/team/Real_Sociedad/2022" TargetMode="External"/><Relationship Id="rId1255" Type="http://schemas.openxmlformats.org/officeDocument/2006/relationships/hyperlink" Target="https://understat.com/team/Cadiz/2022" TargetMode="External"/><Relationship Id="rId264" Type="http://schemas.openxmlformats.org/officeDocument/2006/relationships/hyperlink" Target="https://understat.com/team/Real_Sociedad/2022" TargetMode="External"/><Relationship Id="rId471" Type="http://schemas.openxmlformats.org/officeDocument/2006/relationships/hyperlink" Target="https://understat.com/team/Real_Betis/2022" TargetMode="External"/><Relationship Id="rId1115" Type="http://schemas.openxmlformats.org/officeDocument/2006/relationships/hyperlink" Target="https://understat.com/team/Cadiz/2022" TargetMode="External"/><Relationship Id="rId59" Type="http://schemas.openxmlformats.org/officeDocument/2006/relationships/hyperlink" Target="https://understat.com/team/Espanyol/2022" TargetMode="External"/><Relationship Id="rId124" Type="http://schemas.openxmlformats.org/officeDocument/2006/relationships/hyperlink" Target="https://understat.com/team/Villarreal/2022" TargetMode="External"/><Relationship Id="rId569" Type="http://schemas.openxmlformats.org/officeDocument/2006/relationships/hyperlink" Target="https://understat.com/team/Rayo_Vallecano/2022" TargetMode="External"/><Relationship Id="rId776" Type="http://schemas.openxmlformats.org/officeDocument/2006/relationships/hyperlink" Target="https://understat.com/team/Mallorca/2022" TargetMode="External"/><Relationship Id="rId983" Type="http://schemas.openxmlformats.org/officeDocument/2006/relationships/hyperlink" Target="https://understat.com/team/Real_Sociedad/2022" TargetMode="External"/><Relationship Id="rId1199" Type="http://schemas.openxmlformats.org/officeDocument/2006/relationships/hyperlink" Target="https://understat.com/team/Almeria/2022" TargetMode="External"/><Relationship Id="rId331" Type="http://schemas.openxmlformats.org/officeDocument/2006/relationships/hyperlink" Target="https://understat.com/team/Osasuna/2022" TargetMode="External"/><Relationship Id="rId429" Type="http://schemas.openxmlformats.org/officeDocument/2006/relationships/hyperlink" Target="https://understat.com/team/Real_Betis/2022" TargetMode="External"/><Relationship Id="rId636" Type="http://schemas.openxmlformats.org/officeDocument/2006/relationships/hyperlink" Target="https://understat.com/team/Cadiz/2022" TargetMode="External"/><Relationship Id="rId1059" Type="http://schemas.openxmlformats.org/officeDocument/2006/relationships/hyperlink" Target="https://understat.com/team/Getafe/2022" TargetMode="External"/><Relationship Id="rId1266" Type="http://schemas.openxmlformats.org/officeDocument/2006/relationships/hyperlink" Target="https://understat.com/team/Rayo_Vallecano/2022" TargetMode="External"/><Relationship Id="rId843" Type="http://schemas.openxmlformats.org/officeDocument/2006/relationships/hyperlink" Target="https://understat.com/team/Athletic_Club/2022" TargetMode="External"/><Relationship Id="rId1126" Type="http://schemas.openxmlformats.org/officeDocument/2006/relationships/hyperlink" Target="https://understat.com/team/Osasuna/2022" TargetMode="External"/><Relationship Id="rId275" Type="http://schemas.openxmlformats.org/officeDocument/2006/relationships/hyperlink" Target="https://understat.com/team/Girona/2022" TargetMode="External"/><Relationship Id="rId482" Type="http://schemas.openxmlformats.org/officeDocument/2006/relationships/hyperlink" Target="https://understat.com/team/Osasuna/2022" TargetMode="External"/><Relationship Id="rId703" Type="http://schemas.openxmlformats.org/officeDocument/2006/relationships/hyperlink" Target="https://understat.com/team/Osasuna/2022" TargetMode="External"/><Relationship Id="rId910" Type="http://schemas.openxmlformats.org/officeDocument/2006/relationships/hyperlink" Target="https://understat.com/team/Espanyol/2022" TargetMode="External"/><Relationship Id="rId135" Type="http://schemas.openxmlformats.org/officeDocument/2006/relationships/hyperlink" Target="https://understat.com/team/Getafe/2022" TargetMode="External"/><Relationship Id="rId342" Type="http://schemas.openxmlformats.org/officeDocument/2006/relationships/hyperlink" Target="https://understat.com/team/Atletico_Madrid/2022" TargetMode="External"/><Relationship Id="rId787" Type="http://schemas.openxmlformats.org/officeDocument/2006/relationships/hyperlink" Target="https://understat.com/team/Rayo_Vallecano/2022" TargetMode="External"/><Relationship Id="rId994" Type="http://schemas.openxmlformats.org/officeDocument/2006/relationships/hyperlink" Target="https://understat.com/team/Cadiz/2022" TargetMode="External"/><Relationship Id="rId202" Type="http://schemas.openxmlformats.org/officeDocument/2006/relationships/hyperlink" Target="https://understat.com/team/Real_Madrid/2022" TargetMode="External"/><Relationship Id="rId647" Type="http://schemas.openxmlformats.org/officeDocument/2006/relationships/hyperlink" Target="https://understat.com/team/Girona/2022" TargetMode="External"/><Relationship Id="rId854" Type="http://schemas.openxmlformats.org/officeDocument/2006/relationships/hyperlink" Target="https://understat.com/team/Celta_Vigo/2022" TargetMode="External"/><Relationship Id="rId1277" Type="http://schemas.openxmlformats.org/officeDocument/2006/relationships/hyperlink" Target="https://understat.com/team/Real_Valladolid/2022" TargetMode="External"/><Relationship Id="rId286" Type="http://schemas.openxmlformats.org/officeDocument/2006/relationships/hyperlink" Target="https://understat.com/team/Real_Betis/2022" TargetMode="External"/><Relationship Id="rId493" Type="http://schemas.openxmlformats.org/officeDocument/2006/relationships/hyperlink" Target="https://understat.com/team/Rayo_Vallecano/2022" TargetMode="External"/><Relationship Id="rId507" Type="http://schemas.openxmlformats.org/officeDocument/2006/relationships/hyperlink" Target="https://understat.com/team/Espanyol/2022" TargetMode="External"/><Relationship Id="rId714" Type="http://schemas.openxmlformats.org/officeDocument/2006/relationships/hyperlink" Target="https://understat.com/team/Rayo_Vallecano/2022" TargetMode="External"/><Relationship Id="rId921" Type="http://schemas.openxmlformats.org/officeDocument/2006/relationships/hyperlink" Target="https://understat.com/team/Barcelona/2022" TargetMode="External"/><Relationship Id="rId1137" Type="http://schemas.openxmlformats.org/officeDocument/2006/relationships/hyperlink" Target="https://understat.com/team/Celta_Vigo/2022" TargetMode="External"/><Relationship Id="rId50" Type="http://schemas.openxmlformats.org/officeDocument/2006/relationships/hyperlink" Target="https://understat.com/team/Mallorca/2022" TargetMode="External"/><Relationship Id="rId146" Type="http://schemas.openxmlformats.org/officeDocument/2006/relationships/hyperlink" Target="https://understat.com/team/Villarreal/2022" TargetMode="External"/><Relationship Id="rId353" Type="http://schemas.openxmlformats.org/officeDocument/2006/relationships/hyperlink" Target="https://understat.com/team/Girona/2022" TargetMode="External"/><Relationship Id="rId560" Type="http://schemas.openxmlformats.org/officeDocument/2006/relationships/hyperlink" Target="https://understat.com/team/Elche/2022" TargetMode="External"/><Relationship Id="rId798" Type="http://schemas.openxmlformats.org/officeDocument/2006/relationships/hyperlink" Target="https://understat.com/team/Girona/2022" TargetMode="External"/><Relationship Id="rId1190" Type="http://schemas.openxmlformats.org/officeDocument/2006/relationships/hyperlink" Target="https://understat.com/team/Villarreal/2022" TargetMode="External"/><Relationship Id="rId1204" Type="http://schemas.openxmlformats.org/officeDocument/2006/relationships/hyperlink" Target="https://understat.com/team/Almeria/2022" TargetMode="External"/><Relationship Id="rId213" Type="http://schemas.openxmlformats.org/officeDocument/2006/relationships/hyperlink" Target="https://understat.com/team/Valencia/2022" TargetMode="External"/><Relationship Id="rId420" Type="http://schemas.openxmlformats.org/officeDocument/2006/relationships/hyperlink" Target="https://understat.com/team/Cadiz/2022" TargetMode="External"/><Relationship Id="rId658" Type="http://schemas.openxmlformats.org/officeDocument/2006/relationships/hyperlink" Target="https://understat.com/team/Elche/2022" TargetMode="External"/><Relationship Id="rId865" Type="http://schemas.openxmlformats.org/officeDocument/2006/relationships/hyperlink" Target="https://understat.com/team/Mallorca/2022" TargetMode="External"/><Relationship Id="rId1050" Type="http://schemas.openxmlformats.org/officeDocument/2006/relationships/hyperlink" Target="https://understat.com/team/Girona/2022" TargetMode="External"/><Relationship Id="rId1288" Type="http://schemas.openxmlformats.org/officeDocument/2006/relationships/hyperlink" Target="https://understat.com/team/Valencia/2022" TargetMode="External"/><Relationship Id="rId297" Type="http://schemas.openxmlformats.org/officeDocument/2006/relationships/hyperlink" Target="https://understat.com/team/Getafe/2022" TargetMode="External"/><Relationship Id="rId518" Type="http://schemas.openxmlformats.org/officeDocument/2006/relationships/hyperlink" Target="https://understat.com/team/Cadiz/2022" TargetMode="External"/><Relationship Id="rId725" Type="http://schemas.openxmlformats.org/officeDocument/2006/relationships/hyperlink" Target="https://understat.com/team/Villarreal/2022" TargetMode="External"/><Relationship Id="rId932" Type="http://schemas.openxmlformats.org/officeDocument/2006/relationships/hyperlink" Target="https://understat.com/team/Girona/2022" TargetMode="External"/><Relationship Id="rId1148" Type="http://schemas.openxmlformats.org/officeDocument/2006/relationships/hyperlink" Target="https://understat.com/team/Villarreal/2022" TargetMode="External"/><Relationship Id="rId157" Type="http://schemas.openxmlformats.org/officeDocument/2006/relationships/hyperlink" Target="https://understat.com/team/Real_Valladolid/2022" TargetMode="External"/><Relationship Id="rId364" Type="http://schemas.openxmlformats.org/officeDocument/2006/relationships/hyperlink" Target="https://understat.com/team/Girona/2022" TargetMode="External"/><Relationship Id="rId1008" Type="http://schemas.openxmlformats.org/officeDocument/2006/relationships/hyperlink" Target="https://understat.com/team/Almeria/2022" TargetMode="External"/><Relationship Id="rId1215" Type="http://schemas.openxmlformats.org/officeDocument/2006/relationships/hyperlink" Target="https://understat.com/team/Cadiz/2022" TargetMode="External"/><Relationship Id="rId61" Type="http://schemas.openxmlformats.org/officeDocument/2006/relationships/hyperlink" Target="https://understat.com/team/Barcelona/2022" TargetMode="External"/><Relationship Id="rId571" Type="http://schemas.openxmlformats.org/officeDocument/2006/relationships/hyperlink" Target="https://understat.com/team/Mallorca/2022" TargetMode="External"/><Relationship Id="rId669" Type="http://schemas.openxmlformats.org/officeDocument/2006/relationships/hyperlink" Target="https://understat.com/team/Mallorca/2022" TargetMode="External"/><Relationship Id="rId876" Type="http://schemas.openxmlformats.org/officeDocument/2006/relationships/hyperlink" Target="https://understat.com/team/Cadiz/2022" TargetMode="External"/><Relationship Id="rId1299" Type="http://schemas.openxmlformats.org/officeDocument/2006/relationships/hyperlink" Target="https://understat.com/team/Elche/2022" TargetMode="External"/><Relationship Id="rId19" Type="http://schemas.openxmlformats.org/officeDocument/2006/relationships/hyperlink" Target="https://understat.com/team/Cadiz/2022" TargetMode="External"/><Relationship Id="rId224" Type="http://schemas.openxmlformats.org/officeDocument/2006/relationships/hyperlink" Target="https://understat.com/team/Real_Sociedad/2022" TargetMode="External"/><Relationship Id="rId431" Type="http://schemas.openxmlformats.org/officeDocument/2006/relationships/hyperlink" Target="https://understat.com/team/Espanyol/2022" TargetMode="External"/><Relationship Id="rId529" Type="http://schemas.openxmlformats.org/officeDocument/2006/relationships/hyperlink" Target="https://understat.com/team/Celta_Vigo/2022" TargetMode="External"/><Relationship Id="rId736" Type="http://schemas.openxmlformats.org/officeDocument/2006/relationships/hyperlink" Target="https://understat.com/team/Getafe/2022" TargetMode="External"/><Relationship Id="rId1061" Type="http://schemas.openxmlformats.org/officeDocument/2006/relationships/hyperlink" Target="https://understat.com/team/Barcelona/2022" TargetMode="External"/><Relationship Id="rId1159" Type="http://schemas.openxmlformats.org/officeDocument/2006/relationships/hyperlink" Target="https://understat.com/team/Almeria/2022" TargetMode="External"/><Relationship Id="rId168" Type="http://schemas.openxmlformats.org/officeDocument/2006/relationships/hyperlink" Target="https://understat.com/team/Rayo_Vallecano/2022" TargetMode="External"/><Relationship Id="rId943" Type="http://schemas.openxmlformats.org/officeDocument/2006/relationships/hyperlink" Target="https://understat.com/team/Real_Sociedad/2022" TargetMode="External"/><Relationship Id="rId1019" Type="http://schemas.openxmlformats.org/officeDocument/2006/relationships/hyperlink" Target="https://understat.com/team/Cadiz/2022" TargetMode="External"/><Relationship Id="rId72" Type="http://schemas.openxmlformats.org/officeDocument/2006/relationships/hyperlink" Target="https://understat.com/team/Mallorca/2022" TargetMode="External"/><Relationship Id="rId375" Type="http://schemas.openxmlformats.org/officeDocument/2006/relationships/hyperlink" Target="https://understat.com/team/Real_Valladolid/2022" TargetMode="External"/><Relationship Id="rId582" Type="http://schemas.openxmlformats.org/officeDocument/2006/relationships/hyperlink" Target="https://understat.com/team/Real_Madrid/2022" TargetMode="External"/><Relationship Id="rId803" Type="http://schemas.openxmlformats.org/officeDocument/2006/relationships/hyperlink" Target="https://understat.com/team/Barcelona/2022" TargetMode="External"/><Relationship Id="rId1226" Type="http://schemas.openxmlformats.org/officeDocument/2006/relationships/hyperlink" Target="https://understat.com/team/Rayo_Vallecano/2022" TargetMode="External"/><Relationship Id="rId3" Type="http://schemas.openxmlformats.org/officeDocument/2006/relationships/hyperlink" Target="https://understat.com/team/Real_Sociedad/2022" TargetMode="External"/><Relationship Id="rId235" Type="http://schemas.openxmlformats.org/officeDocument/2006/relationships/hyperlink" Target="https://understat.com/team/Girona/2022" TargetMode="External"/><Relationship Id="rId442" Type="http://schemas.openxmlformats.org/officeDocument/2006/relationships/hyperlink" Target="https://understat.com/team/Valencia/2022" TargetMode="External"/><Relationship Id="rId887" Type="http://schemas.openxmlformats.org/officeDocument/2006/relationships/hyperlink" Target="https://understat.com/team/Rayo_Vallecano/2022" TargetMode="External"/><Relationship Id="rId1072" Type="http://schemas.openxmlformats.org/officeDocument/2006/relationships/hyperlink" Target="https://understat.com/team/Sevilla/2022" TargetMode="External"/><Relationship Id="rId302" Type="http://schemas.openxmlformats.org/officeDocument/2006/relationships/hyperlink" Target="https://understat.com/team/Real_Madrid/2022" TargetMode="External"/><Relationship Id="rId747" Type="http://schemas.openxmlformats.org/officeDocument/2006/relationships/hyperlink" Target="https://understat.com/team/Mallorca/2022" TargetMode="External"/><Relationship Id="rId954" Type="http://schemas.openxmlformats.org/officeDocument/2006/relationships/hyperlink" Target="https://understat.com/team/Cadiz/2022" TargetMode="External"/><Relationship Id="rId83" Type="http://schemas.openxmlformats.org/officeDocument/2006/relationships/hyperlink" Target="https://understat.com/team/Atletico_Madrid/2022" TargetMode="External"/><Relationship Id="rId179" Type="http://schemas.openxmlformats.org/officeDocument/2006/relationships/hyperlink" Target="https://understat.com/team/Elche/2022" TargetMode="External"/><Relationship Id="rId386" Type="http://schemas.openxmlformats.org/officeDocument/2006/relationships/hyperlink" Target="https://understat.com/team/Athletic_Club/2022" TargetMode="External"/><Relationship Id="rId593" Type="http://schemas.openxmlformats.org/officeDocument/2006/relationships/hyperlink" Target="https://understat.com/team/Real_Betis/2022" TargetMode="External"/><Relationship Id="rId607" Type="http://schemas.openxmlformats.org/officeDocument/2006/relationships/hyperlink" Target="https://understat.com/team/Celta_Vigo/2022" TargetMode="External"/><Relationship Id="rId814" Type="http://schemas.openxmlformats.org/officeDocument/2006/relationships/hyperlink" Target="https://understat.com/team/Valencia/2022" TargetMode="External"/><Relationship Id="rId1237" Type="http://schemas.openxmlformats.org/officeDocument/2006/relationships/hyperlink" Target="https://understat.com/team/Real_Valladolid/2022" TargetMode="External"/><Relationship Id="rId246" Type="http://schemas.openxmlformats.org/officeDocument/2006/relationships/hyperlink" Target="https://understat.com/team/Real_Betis/2022" TargetMode="External"/><Relationship Id="rId453" Type="http://schemas.openxmlformats.org/officeDocument/2006/relationships/hyperlink" Target="https://understat.com/team/Elche/2022" TargetMode="External"/><Relationship Id="rId660" Type="http://schemas.openxmlformats.org/officeDocument/2006/relationships/hyperlink" Target="https://understat.com/team/Cadiz/2022" TargetMode="External"/><Relationship Id="rId898" Type="http://schemas.openxmlformats.org/officeDocument/2006/relationships/hyperlink" Target="https://understat.com/team/Espanyol/2022" TargetMode="External"/><Relationship Id="rId1083" Type="http://schemas.openxmlformats.org/officeDocument/2006/relationships/hyperlink" Target="https://understat.com/team/Athletic_Club/2022" TargetMode="External"/><Relationship Id="rId1290" Type="http://schemas.openxmlformats.org/officeDocument/2006/relationships/hyperlink" Target="https://understat.com/team/Real_Valladolid/2022" TargetMode="External"/><Relationship Id="rId1304" Type="http://schemas.openxmlformats.org/officeDocument/2006/relationships/hyperlink" Target="https://understat.com/team/Real_Betis/2022" TargetMode="External"/><Relationship Id="rId106" Type="http://schemas.openxmlformats.org/officeDocument/2006/relationships/hyperlink" Target="https://understat.com/team/Villarreal/2022" TargetMode="External"/><Relationship Id="rId313" Type="http://schemas.openxmlformats.org/officeDocument/2006/relationships/hyperlink" Target="https://understat.com/team/Espanyol/2022" TargetMode="External"/><Relationship Id="rId758" Type="http://schemas.openxmlformats.org/officeDocument/2006/relationships/hyperlink" Target="https://understat.com/team/Elche/2022" TargetMode="External"/><Relationship Id="rId965" Type="http://schemas.openxmlformats.org/officeDocument/2006/relationships/hyperlink" Target="https://understat.com/team/Real_Betis/2022" TargetMode="External"/><Relationship Id="rId1150" Type="http://schemas.openxmlformats.org/officeDocument/2006/relationships/hyperlink" Target="https://understat.com/team/Espanyol/2022" TargetMode="External"/><Relationship Id="rId10" Type="http://schemas.openxmlformats.org/officeDocument/2006/relationships/hyperlink" Target="https://understat.com/team/Valencia/2022" TargetMode="External"/><Relationship Id="rId94" Type="http://schemas.openxmlformats.org/officeDocument/2006/relationships/hyperlink" Target="https://understat.com/team/Celta_Vigo/2022" TargetMode="External"/><Relationship Id="rId397" Type="http://schemas.openxmlformats.org/officeDocument/2006/relationships/hyperlink" Target="https://understat.com/team/Real_Valladolid/2022" TargetMode="External"/><Relationship Id="rId520" Type="http://schemas.openxmlformats.org/officeDocument/2006/relationships/hyperlink" Target="https://understat.com/team/Elche/2022" TargetMode="External"/><Relationship Id="rId618" Type="http://schemas.openxmlformats.org/officeDocument/2006/relationships/hyperlink" Target="https://understat.com/team/Sevilla/2022" TargetMode="External"/><Relationship Id="rId825" Type="http://schemas.openxmlformats.org/officeDocument/2006/relationships/hyperlink" Target="https://understat.com/team/Rayo_Vallecano/2022" TargetMode="External"/><Relationship Id="rId1248" Type="http://schemas.openxmlformats.org/officeDocument/2006/relationships/hyperlink" Target="https://understat.com/team/Athletic_Club/2022" TargetMode="External"/><Relationship Id="rId257" Type="http://schemas.openxmlformats.org/officeDocument/2006/relationships/hyperlink" Target="https://understat.com/team/Getafe/2022" TargetMode="External"/><Relationship Id="rId464" Type="http://schemas.openxmlformats.org/officeDocument/2006/relationships/hyperlink" Target="https://understat.com/team/Barcelona/2022" TargetMode="External"/><Relationship Id="rId1010" Type="http://schemas.openxmlformats.org/officeDocument/2006/relationships/hyperlink" Target="https://understat.com/team/Valencia/2022" TargetMode="External"/><Relationship Id="rId1094" Type="http://schemas.openxmlformats.org/officeDocument/2006/relationships/hyperlink" Target="https://understat.com/team/Valencia/2022" TargetMode="External"/><Relationship Id="rId1108" Type="http://schemas.openxmlformats.org/officeDocument/2006/relationships/hyperlink" Target="https://understat.com/team/Espanyol/2022" TargetMode="External"/><Relationship Id="rId1315" Type="http://schemas.openxmlformats.org/officeDocument/2006/relationships/hyperlink" Target="https://understat.com/team/Cadiz/2022" TargetMode="External"/><Relationship Id="rId117" Type="http://schemas.openxmlformats.org/officeDocument/2006/relationships/hyperlink" Target="https://understat.com/team/Real_Valladolid/2022" TargetMode="External"/><Relationship Id="rId671" Type="http://schemas.openxmlformats.org/officeDocument/2006/relationships/hyperlink" Target="https://understat.com/team/Valencia/2022" TargetMode="External"/><Relationship Id="rId769" Type="http://schemas.openxmlformats.org/officeDocument/2006/relationships/hyperlink" Target="https://understat.com/team/Rayo_Vallecano/2022" TargetMode="External"/><Relationship Id="rId976" Type="http://schemas.openxmlformats.org/officeDocument/2006/relationships/hyperlink" Target="https://understat.com/team/Getafe/2022" TargetMode="External"/><Relationship Id="rId324" Type="http://schemas.openxmlformats.org/officeDocument/2006/relationships/hyperlink" Target="https://understat.com/team/Villarreal/2022" TargetMode="External"/><Relationship Id="rId531" Type="http://schemas.openxmlformats.org/officeDocument/2006/relationships/hyperlink" Target="https://understat.com/team/Real_Sociedad/2022" TargetMode="External"/><Relationship Id="rId629" Type="http://schemas.openxmlformats.org/officeDocument/2006/relationships/hyperlink" Target="https://understat.com/team/Osasuna/2022" TargetMode="External"/><Relationship Id="rId1161" Type="http://schemas.openxmlformats.org/officeDocument/2006/relationships/hyperlink" Target="https://understat.com/team/Barcelona/2022" TargetMode="External"/><Relationship Id="rId1259" Type="http://schemas.openxmlformats.org/officeDocument/2006/relationships/hyperlink" Target="https://understat.com/team/Espanyol/2022" TargetMode="External"/><Relationship Id="rId836" Type="http://schemas.openxmlformats.org/officeDocument/2006/relationships/hyperlink" Target="https://understat.com/team/Cadiz/2022" TargetMode="External"/><Relationship Id="rId1021" Type="http://schemas.openxmlformats.org/officeDocument/2006/relationships/hyperlink" Target="https://understat.com/team/Real_Madrid/2022" TargetMode="External"/><Relationship Id="rId1119" Type="http://schemas.openxmlformats.org/officeDocument/2006/relationships/hyperlink" Target="https://understat.com/team/Almeria/2022" TargetMode="External"/><Relationship Id="rId903" Type="http://schemas.openxmlformats.org/officeDocument/2006/relationships/hyperlink" Target="https://understat.com/team/Atletico_Madrid/2022" TargetMode="External"/><Relationship Id="rId32" Type="http://schemas.openxmlformats.org/officeDocument/2006/relationships/hyperlink" Target="https://understat.com/team/Osasuna/2022" TargetMode="External"/><Relationship Id="rId181" Type="http://schemas.openxmlformats.org/officeDocument/2006/relationships/hyperlink" Target="https://understat.com/team/Barcelona/2022" TargetMode="External"/><Relationship Id="rId279" Type="http://schemas.openxmlformats.org/officeDocument/2006/relationships/hyperlink" Target="https://understat.com/team/Elche/2022" TargetMode="External"/><Relationship Id="rId486" Type="http://schemas.openxmlformats.org/officeDocument/2006/relationships/hyperlink" Target="https://understat.com/team/Barcelona/2022" TargetMode="External"/><Relationship Id="rId693" Type="http://schemas.openxmlformats.org/officeDocument/2006/relationships/hyperlink" Target="https://understat.com/team/Osasuna/2022" TargetMode="External"/><Relationship Id="rId139" Type="http://schemas.openxmlformats.org/officeDocument/2006/relationships/hyperlink" Target="https://understat.com/team/Espanyol/2022" TargetMode="External"/><Relationship Id="rId346" Type="http://schemas.openxmlformats.org/officeDocument/2006/relationships/hyperlink" Target="https://understat.com/team/Villarreal/2022" TargetMode="External"/><Relationship Id="rId553" Type="http://schemas.openxmlformats.org/officeDocument/2006/relationships/hyperlink" Target="https://understat.com/team/Getafe/2022" TargetMode="External"/><Relationship Id="rId760" Type="http://schemas.openxmlformats.org/officeDocument/2006/relationships/hyperlink" Target="https://understat.com/team/Almeria/2022" TargetMode="External"/><Relationship Id="rId998" Type="http://schemas.openxmlformats.org/officeDocument/2006/relationships/hyperlink" Target="https://understat.com/team/Real_Valladolid/2022" TargetMode="External"/><Relationship Id="rId1183" Type="http://schemas.openxmlformats.org/officeDocument/2006/relationships/hyperlink" Target="https://understat.com/team/Real_Sociedad/2022" TargetMode="External"/><Relationship Id="rId206" Type="http://schemas.openxmlformats.org/officeDocument/2006/relationships/hyperlink" Target="https://understat.com/team/Villarreal/2022" TargetMode="External"/><Relationship Id="rId413" Type="http://schemas.openxmlformats.org/officeDocument/2006/relationships/hyperlink" Target="https://understat.com/team/Villarreal/2022" TargetMode="External"/><Relationship Id="rId858" Type="http://schemas.openxmlformats.org/officeDocument/2006/relationships/hyperlink" Target="https://understat.com/team/Espanyol/2022" TargetMode="External"/><Relationship Id="rId1043" Type="http://schemas.openxmlformats.org/officeDocument/2006/relationships/hyperlink" Target="https://understat.com/team/Villarreal/2022" TargetMode="External"/><Relationship Id="rId620" Type="http://schemas.openxmlformats.org/officeDocument/2006/relationships/hyperlink" Target="https://understat.com/team/Espanyol/2022" TargetMode="External"/><Relationship Id="rId718" Type="http://schemas.openxmlformats.org/officeDocument/2006/relationships/hyperlink" Target="https://understat.com/team/Sevilla/2022" TargetMode="External"/><Relationship Id="rId925" Type="http://schemas.openxmlformats.org/officeDocument/2006/relationships/hyperlink" Target="https://understat.com/team/Villarreal/2022" TargetMode="External"/><Relationship Id="rId1250" Type="http://schemas.openxmlformats.org/officeDocument/2006/relationships/hyperlink" Target="https://understat.com/team/Real_Valladolid/2022" TargetMode="External"/><Relationship Id="rId1110" Type="http://schemas.openxmlformats.org/officeDocument/2006/relationships/hyperlink" Target="https://understat.com/team/Mallorca/2022" TargetMode="External"/><Relationship Id="rId1208" Type="http://schemas.openxmlformats.org/officeDocument/2006/relationships/hyperlink" Target="https://understat.com/team/Mallorca/2022" TargetMode="External"/><Relationship Id="rId54" Type="http://schemas.openxmlformats.org/officeDocument/2006/relationships/hyperlink" Target="https://understat.com/team/Athletic_Club/2022" TargetMode="External"/><Relationship Id="rId270" Type="http://schemas.openxmlformats.org/officeDocument/2006/relationships/hyperlink" Target="https://understat.com/team/Sevilla/2022" TargetMode="External"/><Relationship Id="rId130" Type="http://schemas.openxmlformats.org/officeDocument/2006/relationships/hyperlink" Target="https://understat.com/team/Valencia/2022" TargetMode="External"/><Relationship Id="rId368" Type="http://schemas.openxmlformats.org/officeDocument/2006/relationships/hyperlink" Target="https://understat.com/team/Almeria/2022" TargetMode="External"/><Relationship Id="rId575" Type="http://schemas.openxmlformats.org/officeDocument/2006/relationships/hyperlink" Target="https://understat.com/team/Almeria/2022" TargetMode="External"/><Relationship Id="rId782" Type="http://schemas.openxmlformats.org/officeDocument/2006/relationships/hyperlink" Target="https://understat.com/team/Atletico_Madrid/2022" TargetMode="External"/><Relationship Id="rId228" Type="http://schemas.openxmlformats.org/officeDocument/2006/relationships/hyperlink" Target="https://understat.com/team/Rayo_Vallecano/2022" TargetMode="External"/><Relationship Id="rId435" Type="http://schemas.openxmlformats.org/officeDocument/2006/relationships/hyperlink" Target="https://understat.com/team/Osasuna/2022" TargetMode="External"/><Relationship Id="rId642" Type="http://schemas.openxmlformats.org/officeDocument/2006/relationships/hyperlink" Target="https://understat.com/team/Barcelona/2022" TargetMode="External"/><Relationship Id="rId1065" Type="http://schemas.openxmlformats.org/officeDocument/2006/relationships/hyperlink" Target="https://understat.com/team/Rayo_Vallecano/2022" TargetMode="External"/><Relationship Id="rId1272" Type="http://schemas.openxmlformats.org/officeDocument/2006/relationships/hyperlink" Target="https://understat.com/team/Mallorca/2022" TargetMode="External"/><Relationship Id="rId502" Type="http://schemas.openxmlformats.org/officeDocument/2006/relationships/hyperlink" Target="https://understat.com/team/Real_Madrid/2022" TargetMode="External"/><Relationship Id="rId947" Type="http://schemas.openxmlformats.org/officeDocument/2006/relationships/hyperlink" Target="https://understat.com/team/Real_Betis/2022" TargetMode="External"/><Relationship Id="rId1132" Type="http://schemas.openxmlformats.org/officeDocument/2006/relationships/hyperlink" Target="https://understat.com/team/Real_Valladolid/2022" TargetMode="External"/><Relationship Id="rId76" Type="http://schemas.openxmlformats.org/officeDocument/2006/relationships/hyperlink" Target="https://understat.com/team/Getafe/2022" TargetMode="External"/><Relationship Id="rId807" Type="http://schemas.openxmlformats.org/officeDocument/2006/relationships/hyperlink" Target="https://understat.com/team/Real_Betis/2022" TargetMode="External"/><Relationship Id="rId292" Type="http://schemas.openxmlformats.org/officeDocument/2006/relationships/hyperlink" Target="https://understat.com/team/Athletic_Club/2022" TargetMode="External"/><Relationship Id="rId597" Type="http://schemas.openxmlformats.org/officeDocument/2006/relationships/hyperlink" Target="https://understat.com/team/Valencia/2022" TargetMode="External"/><Relationship Id="rId152" Type="http://schemas.openxmlformats.org/officeDocument/2006/relationships/hyperlink" Target="https://understat.com/team/Sevilla/2022" TargetMode="External"/><Relationship Id="rId457" Type="http://schemas.openxmlformats.org/officeDocument/2006/relationships/hyperlink" Target="https://understat.com/team/Atletico_Madrid/2022" TargetMode="External"/><Relationship Id="rId1087" Type="http://schemas.openxmlformats.org/officeDocument/2006/relationships/hyperlink" Target="https://understat.com/team/Girona/2022" TargetMode="External"/><Relationship Id="rId1294" Type="http://schemas.openxmlformats.org/officeDocument/2006/relationships/hyperlink" Target="https://understat.com/team/Osasuna/2022" TargetMode="External"/><Relationship Id="rId664" Type="http://schemas.openxmlformats.org/officeDocument/2006/relationships/hyperlink" Target="https://understat.com/team/Real_Sociedad/2022" TargetMode="External"/><Relationship Id="rId871" Type="http://schemas.openxmlformats.org/officeDocument/2006/relationships/hyperlink" Target="https://understat.com/team/Real_Betis/2022" TargetMode="External"/><Relationship Id="rId969" Type="http://schemas.openxmlformats.org/officeDocument/2006/relationships/hyperlink" Target="https://understat.com/team/Girona/2022" TargetMode="External"/><Relationship Id="rId317" Type="http://schemas.openxmlformats.org/officeDocument/2006/relationships/hyperlink" Target="https://understat.com/team/Real_Valladolid/2022" TargetMode="External"/><Relationship Id="rId524" Type="http://schemas.openxmlformats.org/officeDocument/2006/relationships/hyperlink" Target="https://understat.com/team/Barcelona/2022" TargetMode="External"/><Relationship Id="rId731" Type="http://schemas.openxmlformats.org/officeDocument/2006/relationships/hyperlink" Target="https://understat.com/team/Almeria/2022" TargetMode="External"/><Relationship Id="rId1154" Type="http://schemas.openxmlformats.org/officeDocument/2006/relationships/hyperlink" Target="https://understat.com/team/Getafe/2022" TargetMode="External"/><Relationship Id="rId98" Type="http://schemas.openxmlformats.org/officeDocument/2006/relationships/hyperlink" Target="https://understat.com/team/Cadiz/2022" TargetMode="External"/><Relationship Id="rId829" Type="http://schemas.openxmlformats.org/officeDocument/2006/relationships/hyperlink" Target="https://understat.com/team/Girona/2022" TargetMode="External"/><Relationship Id="rId1014" Type="http://schemas.openxmlformats.org/officeDocument/2006/relationships/hyperlink" Target="https://understat.com/team/Real_Valladolid/2022" TargetMode="External"/><Relationship Id="rId1221" Type="http://schemas.openxmlformats.org/officeDocument/2006/relationships/hyperlink" Target="https://understat.com/team/Barcelona/2022" TargetMode="External"/><Relationship Id="rId1319" Type="http://schemas.openxmlformats.org/officeDocument/2006/relationships/hyperlink" Target="https://understat.com/team/Almeria/2022" TargetMode="External"/><Relationship Id="rId25" Type="http://schemas.openxmlformats.org/officeDocument/2006/relationships/hyperlink" Target="https://understat.com/team/Villarreal/2022" TargetMode="External"/><Relationship Id="rId174" Type="http://schemas.openxmlformats.org/officeDocument/2006/relationships/hyperlink" Target="https://understat.com/team/Mallorca/2022" TargetMode="External"/><Relationship Id="rId381" Type="http://schemas.openxmlformats.org/officeDocument/2006/relationships/hyperlink" Target="https://understat.com/team/Barcelona/2022" TargetMode="External"/><Relationship Id="rId241" Type="http://schemas.openxmlformats.org/officeDocument/2006/relationships/hyperlink" Target="https://understat.com/team/Barcelona/2022" TargetMode="External"/><Relationship Id="rId479" Type="http://schemas.openxmlformats.org/officeDocument/2006/relationships/hyperlink" Target="https://understat.com/team/Getafe/2022" TargetMode="External"/><Relationship Id="rId686" Type="http://schemas.openxmlformats.org/officeDocument/2006/relationships/hyperlink" Target="https://understat.com/team/Villarreal/2022" TargetMode="External"/><Relationship Id="rId893" Type="http://schemas.openxmlformats.org/officeDocument/2006/relationships/hyperlink" Target="https://understat.com/team/Atletico_Madrid/2022" TargetMode="External"/><Relationship Id="rId339" Type="http://schemas.openxmlformats.org/officeDocument/2006/relationships/hyperlink" Target="https://understat.com/team/Espanyol/2022" TargetMode="External"/><Relationship Id="rId546" Type="http://schemas.openxmlformats.org/officeDocument/2006/relationships/hyperlink" Target="https://understat.com/team/Real_Sociedad/2022" TargetMode="External"/><Relationship Id="rId753" Type="http://schemas.openxmlformats.org/officeDocument/2006/relationships/hyperlink" Target="https://understat.com/team/Osasuna/2022" TargetMode="External"/><Relationship Id="rId1176" Type="http://schemas.openxmlformats.org/officeDocument/2006/relationships/hyperlink" Target="https://understat.com/team/Cadiz/2022" TargetMode="External"/><Relationship Id="rId101" Type="http://schemas.openxmlformats.org/officeDocument/2006/relationships/hyperlink" Target="https://understat.com/team/Barcelona/2022" TargetMode="External"/><Relationship Id="rId406" Type="http://schemas.openxmlformats.org/officeDocument/2006/relationships/hyperlink" Target="https://understat.com/team/Almeria/2022" TargetMode="External"/><Relationship Id="rId960" Type="http://schemas.openxmlformats.org/officeDocument/2006/relationships/hyperlink" Target="https://understat.com/team/Elche/2022" TargetMode="External"/><Relationship Id="rId1036" Type="http://schemas.openxmlformats.org/officeDocument/2006/relationships/hyperlink" Target="https://understat.com/team/Valencia/2022" TargetMode="External"/><Relationship Id="rId1243" Type="http://schemas.openxmlformats.org/officeDocument/2006/relationships/hyperlink" Target="https://understat.com/team/Villarreal/2022" TargetMode="External"/><Relationship Id="rId613" Type="http://schemas.openxmlformats.org/officeDocument/2006/relationships/hyperlink" Target="https://understat.com/team/Villarreal/2022" TargetMode="External"/><Relationship Id="rId820" Type="http://schemas.openxmlformats.org/officeDocument/2006/relationships/hyperlink" Target="https://understat.com/team/Almeria/2022" TargetMode="External"/><Relationship Id="rId918" Type="http://schemas.openxmlformats.org/officeDocument/2006/relationships/hyperlink" Target="https://understat.com/team/Celta_Vigo/2022" TargetMode="External"/><Relationship Id="rId1103" Type="http://schemas.openxmlformats.org/officeDocument/2006/relationships/hyperlink" Target="https://understat.com/team/Real_Sociedad/2022" TargetMode="External"/><Relationship Id="rId1310" Type="http://schemas.openxmlformats.org/officeDocument/2006/relationships/hyperlink" Target="https://understat.com/team/Celta_Vigo/2022" TargetMode="External"/><Relationship Id="rId47" Type="http://schemas.openxmlformats.org/officeDocument/2006/relationships/hyperlink" Target="https://understat.com/team/Rayo_Vallecano/2022" TargetMode="External"/><Relationship Id="rId196" Type="http://schemas.openxmlformats.org/officeDocument/2006/relationships/hyperlink" Target="https://understat.com/team/Sevilla/2022" TargetMode="External"/><Relationship Id="rId263" Type="http://schemas.openxmlformats.org/officeDocument/2006/relationships/hyperlink" Target="https://understat.com/team/Atletico_Madrid/2022" TargetMode="External"/><Relationship Id="rId470" Type="http://schemas.openxmlformats.org/officeDocument/2006/relationships/hyperlink" Target="https://understat.com/team/Celta_Vigo/2022" TargetMode="External"/><Relationship Id="rId123" Type="http://schemas.openxmlformats.org/officeDocument/2006/relationships/hyperlink" Target="https://understat.com/team/Atletico_Madrid/2022" TargetMode="External"/><Relationship Id="rId330" Type="http://schemas.openxmlformats.org/officeDocument/2006/relationships/hyperlink" Target="https://understat.com/team/Mallorca/2022" TargetMode="External"/><Relationship Id="rId568" Type="http://schemas.openxmlformats.org/officeDocument/2006/relationships/hyperlink" Target="https://understat.com/team/Girona/2022" TargetMode="External"/><Relationship Id="rId775" Type="http://schemas.openxmlformats.org/officeDocument/2006/relationships/hyperlink" Target="https://understat.com/team/Cadiz/2022" TargetMode="External"/><Relationship Id="rId982" Type="http://schemas.openxmlformats.org/officeDocument/2006/relationships/hyperlink" Target="https://understat.com/team/Real_Madrid/2022" TargetMode="External"/><Relationship Id="rId1198" Type="http://schemas.openxmlformats.org/officeDocument/2006/relationships/hyperlink" Target="https://understat.com/team/Valencia/2022" TargetMode="External"/><Relationship Id="rId428" Type="http://schemas.openxmlformats.org/officeDocument/2006/relationships/hyperlink" Target="https://understat.com/team/Barcelona/2022" TargetMode="External"/><Relationship Id="rId635" Type="http://schemas.openxmlformats.org/officeDocument/2006/relationships/hyperlink" Target="https://understat.com/team/Getafe/2022" TargetMode="External"/><Relationship Id="rId842" Type="http://schemas.openxmlformats.org/officeDocument/2006/relationships/hyperlink" Target="https://understat.com/team/Real_Madrid/2022" TargetMode="External"/><Relationship Id="rId1058" Type="http://schemas.openxmlformats.org/officeDocument/2006/relationships/hyperlink" Target="https://understat.com/team/Espanyol/2022" TargetMode="External"/><Relationship Id="rId1265" Type="http://schemas.openxmlformats.org/officeDocument/2006/relationships/hyperlink" Target="https://understat.com/team/Real_Betis/2022" TargetMode="External"/><Relationship Id="rId702" Type="http://schemas.openxmlformats.org/officeDocument/2006/relationships/hyperlink" Target="https://understat.com/team/Barcelona/2022" TargetMode="External"/><Relationship Id="rId1125" Type="http://schemas.openxmlformats.org/officeDocument/2006/relationships/hyperlink" Target="https://understat.com/team/Almeria/2022" TargetMode="External"/><Relationship Id="rId69" Type="http://schemas.openxmlformats.org/officeDocument/2006/relationships/hyperlink" Target="https://understat.com/team/Sevilla/2022" TargetMode="External"/><Relationship Id="rId285" Type="http://schemas.openxmlformats.org/officeDocument/2006/relationships/hyperlink" Target="https://understat.com/team/Villarreal/2022" TargetMode="External"/><Relationship Id="rId492" Type="http://schemas.openxmlformats.org/officeDocument/2006/relationships/hyperlink" Target="https://understat.com/team/Almeria/2022" TargetMode="External"/><Relationship Id="rId797" Type="http://schemas.openxmlformats.org/officeDocument/2006/relationships/hyperlink" Target="https://understat.com/team/Celta_Vigo/2022" TargetMode="External"/><Relationship Id="rId145" Type="http://schemas.openxmlformats.org/officeDocument/2006/relationships/hyperlink" Target="https://understat.com/team/Real_Betis/2022" TargetMode="External"/><Relationship Id="rId352" Type="http://schemas.openxmlformats.org/officeDocument/2006/relationships/hyperlink" Target="https://understat.com/team/Mallorca/2022" TargetMode="External"/><Relationship Id="rId1287" Type="http://schemas.openxmlformats.org/officeDocument/2006/relationships/hyperlink" Target="https://understat.com/team/Mallorca/2022" TargetMode="External"/><Relationship Id="rId212" Type="http://schemas.openxmlformats.org/officeDocument/2006/relationships/hyperlink" Target="https://understat.com/team/Osasuna/2022" TargetMode="External"/><Relationship Id="rId657" Type="http://schemas.openxmlformats.org/officeDocument/2006/relationships/hyperlink" Target="https://understat.com/team/Getafe/2022" TargetMode="External"/><Relationship Id="rId864" Type="http://schemas.openxmlformats.org/officeDocument/2006/relationships/hyperlink" Target="https://understat.com/team/Real_Sociedad/2022" TargetMode="External"/><Relationship Id="rId517" Type="http://schemas.openxmlformats.org/officeDocument/2006/relationships/hyperlink" Target="https://understat.com/team/Valencia/2022" TargetMode="External"/><Relationship Id="rId724" Type="http://schemas.openxmlformats.org/officeDocument/2006/relationships/hyperlink" Target="https://understat.com/team/Osasuna/2022" TargetMode="External"/><Relationship Id="rId931" Type="http://schemas.openxmlformats.org/officeDocument/2006/relationships/hyperlink" Target="https://understat.com/team/Real_Valladolid/2022" TargetMode="External"/><Relationship Id="rId1147" Type="http://schemas.openxmlformats.org/officeDocument/2006/relationships/hyperlink" Target="https://understat.com/team/Athletic_Club/2022" TargetMode="External"/><Relationship Id="rId60" Type="http://schemas.openxmlformats.org/officeDocument/2006/relationships/hyperlink" Target="https://understat.com/team/Elche/2022" TargetMode="External"/><Relationship Id="rId1007" Type="http://schemas.openxmlformats.org/officeDocument/2006/relationships/hyperlink" Target="https://understat.com/team/Real_Sociedad/2022" TargetMode="External"/><Relationship Id="rId1214" Type="http://schemas.openxmlformats.org/officeDocument/2006/relationships/hyperlink" Target="https://understat.com/team/Real_Valladolid/2022" TargetMode="External"/><Relationship Id="rId18" Type="http://schemas.openxmlformats.org/officeDocument/2006/relationships/hyperlink" Target="https://understat.com/team/Sevilla/2022" TargetMode="External"/><Relationship Id="rId167" Type="http://schemas.openxmlformats.org/officeDocument/2006/relationships/hyperlink" Target="https://understat.com/team/Athletic_Club/2022" TargetMode="External"/><Relationship Id="rId374" Type="http://schemas.openxmlformats.org/officeDocument/2006/relationships/hyperlink" Target="https://understat.com/team/Athletic_Club/2022" TargetMode="External"/><Relationship Id="rId581" Type="http://schemas.openxmlformats.org/officeDocument/2006/relationships/hyperlink" Target="https://understat.com/team/Barcelona/2022" TargetMode="External"/><Relationship Id="rId234" Type="http://schemas.openxmlformats.org/officeDocument/2006/relationships/hyperlink" Target="https://understat.com/team/Cadiz/2022" TargetMode="External"/><Relationship Id="rId679" Type="http://schemas.openxmlformats.org/officeDocument/2006/relationships/hyperlink" Target="https://understat.com/team/Almeria/2022" TargetMode="External"/><Relationship Id="rId886" Type="http://schemas.openxmlformats.org/officeDocument/2006/relationships/hyperlink" Target="https://understat.com/team/Osasuna/2022" TargetMode="External"/><Relationship Id="rId2" Type="http://schemas.openxmlformats.org/officeDocument/2006/relationships/hyperlink" Target="https://understat.com/team/Real_Madrid/2022" TargetMode="External"/><Relationship Id="rId441" Type="http://schemas.openxmlformats.org/officeDocument/2006/relationships/hyperlink" Target="https://understat.com/team/Osasuna/2022" TargetMode="External"/><Relationship Id="rId539" Type="http://schemas.openxmlformats.org/officeDocument/2006/relationships/hyperlink" Target="https://understat.com/team/Espanyol/2022" TargetMode="External"/><Relationship Id="rId746" Type="http://schemas.openxmlformats.org/officeDocument/2006/relationships/hyperlink" Target="https://understat.com/team/Villarreal/2022" TargetMode="External"/><Relationship Id="rId1071" Type="http://schemas.openxmlformats.org/officeDocument/2006/relationships/hyperlink" Target="https://understat.com/team/Athletic_Club/2022" TargetMode="External"/><Relationship Id="rId1169" Type="http://schemas.openxmlformats.org/officeDocument/2006/relationships/hyperlink" Target="https://understat.com/team/Atletico_Madrid/2022" TargetMode="External"/><Relationship Id="rId301" Type="http://schemas.openxmlformats.org/officeDocument/2006/relationships/hyperlink" Target="https://understat.com/team/Barcelona/2022" TargetMode="External"/><Relationship Id="rId953" Type="http://schemas.openxmlformats.org/officeDocument/2006/relationships/hyperlink" Target="https://understat.com/team/Getafe/2022" TargetMode="External"/><Relationship Id="rId1029" Type="http://schemas.openxmlformats.org/officeDocument/2006/relationships/hyperlink" Target="https://understat.com/team/Real_Betis/2022" TargetMode="External"/><Relationship Id="rId1236" Type="http://schemas.openxmlformats.org/officeDocument/2006/relationships/hyperlink" Target="https://understat.com/team/Cadiz/2022" TargetMode="External"/><Relationship Id="rId82" Type="http://schemas.openxmlformats.org/officeDocument/2006/relationships/hyperlink" Target="https://understat.com/team/Real_Madrid/2022" TargetMode="External"/><Relationship Id="rId606" Type="http://schemas.openxmlformats.org/officeDocument/2006/relationships/hyperlink" Target="https://understat.com/team/Real_Madrid/2022" TargetMode="External"/><Relationship Id="rId813" Type="http://schemas.openxmlformats.org/officeDocument/2006/relationships/hyperlink" Target="https://understat.com/team/Espanyol/2022" TargetMode="External"/><Relationship Id="rId1303" Type="http://schemas.openxmlformats.org/officeDocument/2006/relationships/hyperlink" Target="https://understat.com/team/Real_Sociedad/2022" TargetMode="External"/><Relationship Id="rId189" Type="http://schemas.openxmlformats.org/officeDocument/2006/relationships/hyperlink" Target="https://understat.com/team/Mallorca/2022" TargetMode="External"/><Relationship Id="rId396" Type="http://schemas.openxmlformats.org/officeDocument/2006/relationships/hyperlink" Target="https://understat.com/team/Getafe/2022" TargetMode="External"/><Relationship Id="rId256" Type="http://schemas.openxmlformats.org/officeDocument/2006/relationships/hyperlink" Target="https://understat.com/team/Celta_Vigo/2022" TargetMode="External"/><Relationship Id="rId463" Type="http://schemas.openxmlformats.org/officeDocument/2006/relationships/hyperlink" Target="https://understat.com/team/Atletico_Madrid/2022" TargetMode="External"/><Relationship Id="rId670" Type="http://schemas.openxmlformats.org/officeDocument/2006/relationships/hyperlink" Target="https://understat.com/team/Osasuna/2022" TargetMode="External"/><Relationship Id="rId1093" Type="http://schemas.openxmlformats.org/officeDocument/2006/relationships/hyperlink" Target="https://understat.com/team/Atletico_Madrid/2022" TargetMode="External"/><Relationship Id="rId116" Type="http://schemas.openxmlformats.org/officeDocument/2006/relationships/hyperlink" Target="https://understat.com/team/Cadiz/2022" TargetMode="External"/><Relationship Id="rId323" Type="http://schemas.openxmlformats.org/officeDocument/2006/relationships/hyperlink" Target="https://understat.com/team/Atletico_Madrid/2022" TargetMode="External"/><Relationship Id="rId530" Type="http://schemas.openxmlformats.org/officeDocument/2006/relationships/hyperlink" Target="https://understat.com/team/Mallorca/2022" TargetMode="External"/><Relationship Id="rId768" Type="http://schemas.openxmlformats.org/officeDocument/2006/relationships/hyperlink" Target="https://understat.com/team/Valencia/2022" TargetMode="External"/><Relationship Id="rId975" Type="http://schemas.openxmlformats.org/officeDocument/2006/relationships/hyperlink" Target="https://understat.com/team/Celta_Vigo/2022" TargetMode="External"/><Relationship Id="rId1160" Type="http://schemas.openxmlformats.org/officeDocument/2006/relationships/hyperlink" Target="https://understat.com/team/Elche/2022" TargetMode="External"/><Relationship Id="rId628" Type="http://schemas.openxmlformats.org/officeDocument/2006/relationships/hyperlink" Target="https://understat.com/team/Mallorca/2022" TargetMode="External"/><Relationship Id="rId835" Type="http://schemas.openxmlformats.org/officeDocument/2006/relationships/hyperlink" Target="https://understat.com/team/Getafe/2022" TargetMode="External"/><Relationship Id="rId1258" Type="http://schemas.openxmlformats.org/officeDocument/2006/relationships/hyperlink" Target="https://understat.com/team/Sevilla/2022" TargetMode="External"/><Relationship Id="rId1020" Type="http://schemas.openxmlformats.org/officeDocument/2006/relationships/hyperlink" Target="https://understat.com/team/Elche/2022" TargetMode="External"/><Relationship Id="rId1118" Type="http://schemas.openxmlformats.org/officeDocument/2006/relationships/hyperlink" Target="https://understat.com/team/Valencia/2022" TargetMode="External"/><Relationship Id="rId902" Type="http://schemas.openxmlformats.org/officeDocument/2006/relationships/hyperlink" Target="https://understat.com/team/Barcelona/2022" TargetMode="External"/><Relationship Id="rId31" Type="http://schemas.openxmlformats.org/officeDocument/2006/relationships/hyperlink" Target="https://understat.com/team/Real_Betis/2022" TargetMode="External"/><Relationship Id="rId180" Type="http://schemas.openxmlformats.org/officeDocument/2006/relationships/hyperlink" Target="https://understat.com/team/Almeria/2022" TargetMode="External"/><Relationship Id="rId278" Type="http://schemas.openxmlformats.org/officeDocument/2006/relationships/hyperlink" Target="https://understat.com/team/Valencia/2022" TargetMode="External"/><Relationship Id="rId485" Type="http://schemas.openxmlformats.org/officeDocument/2006/relationships/hyperlink" Target="https://understat.com/team/Girona/2022" TargetMode="External"/><Relationship Id="rId692" Type="http://schemas.openxmlformats.org/officeDocument/2006/relationships/hyperlink" Target="https://understat.com/team/Mallorca/2022" TargetMode="External"/><Relationship Id="rId138" Type="http://schemas.openxmlformats.org/officeDocument/2006/relationships/hyperlink" Target="https://understat.com/team/Cadiz/2022" TargetMode="External"/><Relationship Id="rId345" Type="http://schemas.openxmlformats.org/officeDocument/2006/relationships/hyperlink" Target="https://understat.com/team/Athletic_Club/2022" TargetMode="External"/><Relationship Id="rId552" Type="http://schemas.openxmlformats.org/officeDocument/2006/relationships/hyperlink" Target="https://understat.com/team/Osasuna/2022" TargetMode="External"/><Relationship Id="rId997" Type="http://schemas.openxmlformats.org/officeDocument/2006/relationships/hyperlink" Target="https://understat.com/team/Girona/2022" TargetMode="External"/><Relationship Id="rId1182" Type="http://schemas.openxmlformats.org/officeDocument/2006/relationships/hyperlink" Target="https://understat.com/team/Real_Madrid/2022" TargetMode="External"/><Relationship Id="rId205" Type="http://schemas.openxmlformats.org/officeDocument/2006/relationships/hyperlink" Target="https://understat.com/team/Real_Betis/2022" TargetMode="External"/><Relationship Id="rId412" Type="http://schemas.openxmlformats.org/officeDocument/2006/relationships/hyperlink" Target="https://understat.com/team/Real_Madrid/2022" TargetMode="External"/><Relationship Id="rId857" Type="http://schemas.openxmlformats.org/officeDocument/2006/relationships/hyperlink" Target="https://understat.com/team/Cadiz/2022" TargetMode="External"/><Relationship Id="rId1042" Type="http://schemas.openxmlformats.org/officeDocument/2006/relationships/hyperlink" Target="https://understat.com/team/Real_Madrid/2022" TargetMode="External"/><Relationship Id="rId717" Type="http://schemas.openxmlformats.org/officeDocument/2006/relationships/hyperlink" Target="https://understat.com/team/Espanyol/2022" TargetMode="External"/><Relationship Id="rId924" Type="http://schemas.openxmlformats.org/officeDocument/2006/relationships/hyperlink" Target="https://understat.com/team/Real_Betis/2022" TargetMode="External"/><Relationship Id="rId53" Type="http://schemas.openxmlformats.org/officeDocument/2006/relationships/hyperlink" Target="https://understat.com/team/Osasuna/2022" TargetMode="External"/><Relationship Id="rId1207" Type="http://schemas.openxmlformats.org/officeDocument/2006/relationships/hyperlink" Target="https://understat.com/team/Real_Betis/2022" TargetMode="External"/><Relationship Id="rId367" Type="http://schemas.openxmlformats.org/officeDocument/2006/relationships/hyperlink" Target="https://understat.com/team/Rayo_Vallecano/2022" TargetMode="External"/><Relationship Id="rId574" Type="http://schemas.openxmlformats.org/officeDocument/2006/relationships/hyperlink" Target="https://understat.com/team/Atletico_Madrid/2022" TargetMode="External"/><Relationship Id="rId227" Type="http://schemas.openxmlformats.org/officeDocument/2006/relationships/hyperlink" Target="https://understat.com/team/Athletic_Club/2022" TargetMode="External"/><Relationship Id="rId781" Type="http://schemas.openxmlformats.org/officeDocument/2006/relationships/hyperlink" Target="https://understat.com/team/Real_Madrid/2022" TargetMode="External"/><Relationship Id="rId879" Type="http://schemas.openxmlformats.org/officeDocument/2006/relationships/hyperlink" Target="https://understat.com/team/Elche/2022" TargetMode="External"/><Relationship Id="rId434" Type="http://schemas.openxmlformats.org/officeDocument/2006/relationships/hyperlink" Target="https://understat.com/team/Valencia/2022" TargetMode="External"/><Relationship Id="rId641" Type="http://schemas.openxmlformats.org/officeDocument/2006/relationships/hyperlink" Target="https://understat.com/team/Real_Betis/2022" TargetMode="External"/><Relationship Id="rId739" Type="http://schemas.openxmlformats.org/officeDocument/2006/relationships/hyperlink" Target="https://understat.com/team/Cadiz/2022" TargetMode="External"/><Relationship Id="rId1064" Type="http://schemas.openxmlformats.org/officeDocument/2006/relationships/hyperlink" Target="https://understat.com/team/Atletico_Madrid/2022" TargetMode="External"/><Relationship Id="rId1271" Type="http://schemas.openxmlformats.org/officeDocument/2006/relationships/hyperlink" Target="https://understat.com/team/Celta_Vigo/2022" TargetMode="External"/><Relationship Id="rId501" Type="http://schemas.openxmlformats.org/officeDocument/2006/relationships/hyperlink" Target="https://understat.com/team/Barcelona/2022" TargetMode="External"/><Relationship Id="rId946" Type="http://schemas.openxmlformats.org/officeDocument/2006/relationships/hyperlink" Target="https://understat.com/team/Mallorca/2022" TargetMode="External"/><Relationship Id="rId1131" Type="http://schemas.openxmlformats.org/officeDocument/2006/relationships/hyperlink" Target="https://understat.com/team/Real_Sociedad/2022" TargetMode="External"/><Relationship Id="rId1229" Type="http://schemas.openxmlformats.org/officeDocument/2006/relationships/hyperlink" Target="https://understat.com/team/Athletic_Club/2022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J53"/>
  <sheetViews>
    <sheetView topLeftCell="J1" zoomScale="80" zoomScaleNormal="80" workbookViewId="0">
      <selection activeCell="N2" sqref="N2:V22"/>
    </sheetView>
  </sheetViews>
  <sheetFormatPr defaultColWidth="13.44140625" defaultRowHeight="17.399999999999999" x14ac:dyDescent="0.3"/>
  <cols>
    <col min="1" max="1" width="29.6640625" style="22" bestFit="1" customWidth="1"/>
    <col min="2" max="2" width="19.44140625" style="22" bestFit="1" customWidth="1"/>
    <col min="3" max="3" width="18.44140625" style="22" customWidth="1"/>
    <col min="4" max="4" width="23.44140625" style="22" customWidth="1"/>
    <col min="5" max="5" width="22.33203125" style="25" customWidth="1"/>
    <col min="6" max="6" width="28.88671875" style="22" customWidth="1"/>
    <col min="7" max="7" width="23.109375" style="22" customWidth="1"/>
    <col min="8" max="8" width="18.6640625" style="22" customWidth="1"/>
    <col min="9" max="9" width="16.33203125" style="22" customWidth="1"/>
    <col min="10" max="10" width="16.88671875" style="22" customWidth="1"/>
    <col min="11" max="11" width="17.109375" style="22" customWidth="1"/>
    <col min="12" max="12" width="16.33203125" style="22" customWidth="1"/>
    <col min="13" max="13" width="15.88671875" style="22" customWidth="1"/>
    <col min="14" max="14" width="16.109375" style="22" customWidth="1"/>
    <col min="15" max="15" width="20.5546875" style="22" customWidth="1"/>
    <col min="16" max="26" width="13.44140625" style="22"/>
    <col min="27" max="27" width="20.109375" style="22" customWidth="1"/>
    <col min="28" max="16384" width="13.44140625" style="22"/>
  </cols>
  <sheetData>
    <row r="1" spans="1:36" ht="18" thickBot="1" x14ac:dyDescent="0.35">
      <c r="A1" s="195" t="s">
        <v>143</v>
      </c>
      <c r="B1" s="196"/>
      <c r="C1" s="197" t="s">
        <v>144</v>
      </c>
      <c r="D1" s="198"/>
      <c r="E1" s="26"/>
      <c r="F1" s="26"/>
      <c r="G1" s="26"/>
      <c r="H1" s="26"/>
      <c r="I1" s="26"/>
      <c r="J1" s="26"/>
      <c r="O1" s="22" t="s">
        <v>139</v>
      </c>
      <c r="W1" s="22" t="s">
        <v>381</v>
      </c>
      <c r="X1" s="22" t="s">
        <v>382</v>
      </c>
      <c r="AA1" s="22" t="s">
        <v>140</v>
      </c>
      <c r="AI1" s="22" t="s">
        <v>381</v>
      </c>
      <c r="AJ1" s="22" t="s">
        <v>382</v>
      </c>
    </row>
    <row r="2" spans="1:36" ht="35.25" customHeight="1" thickTop="1" x14ac:dyDescent="0.3">
      <c r="A2" s="200" t="s">
        <v>64</v>
      </c>
      <c r="B2" s="200"/>
      <c r="C2" s="199" t="s">
        <v>88</v>
      </c>
      <c r="D2" s="199"/>
      <c r="E2" s="26"/>
      <c r="F2" s="26"/>
      <c r="G2" s="26"/>
      <c r="H2" s="26"/>
      <c r="I2" s="26"/>
      <c r="J2" s="26"/>
      <c r="K2" s="42" t="s">
        <v>194</v>
      </c>
      <c r="N2" s="27" t="s">
        <v>0</v>
      </c>
      <c r="O2" s="27" t="s">
        <v>1</v>
      </c>
      <c r="P2" s="27" t="s">
        <v>2</v>
      </c>
      <c r="Q2" s="27" t="s">
        <v>3</v>
      </c>
      <c r="R2" s="27" t="s">
        <v>4</v>
      </c>
      <c r="S2" s="27" t="s">
        <v>5</v>
      </c>
      <c r="T2" s="27" t="s">
        <v>6</v>
      </c>
      <c r="U2" s="27" t="s">
        <v>7</v>
      </c>
      <c r="V2" s="27" t="s">
        <v>8</v>
      </c>
      <c r="W2" s="27" t="s">
        <v>141</v>
      </c>
      <c r="X2" s="27" t="s">
        <v>142</v>
      </c>
      <c r="Z2" s="27" t="s">
        <v>0</v>
      </c>
      <c r="AA2" s="27" t="s">
        <v>1</v>
      </c>
      <c r="AB2" s="27" t="s">
        <v>2</v>
      </c>
      <c r="AC2" s="27" t="s">
        <v>3</v>
      </c>
      <c r="AD2" s="27" t="s">
        <v>4</v>
      </c>
      <c r="AE2" s="27" t="s">
        <v>5</v>
      </c>
      <c r="AF2" s="27" t="s">
        <v>6</v>
      </c>
      <c r="AG2" s="27" t="s">
        <v>7</v>
      </c>
      <c r="AH2" s="27" t="s">
        <v>8</v>
      </c>
      <c r="AI2" s="27" t="s">
        <v>141</v>
      </c>
      <c r="AJ2" s="27" t="s">
        <v>142</v>
      </c>
    </row>
    <row r="3" spans="1:36" x14ac:dyDescent="0.3">
      <c r="A3" s="26"/>
      <c r="B3" s="26"/>
      <c r="C3" s="26"/>
      <c r="D3" s="26"/>
      <c r="E3" s="26"/>
      <c r="F3" s="26"/>
      <c r="G3" s="26"/>
      <c r="H3" s="26"/>
      <c r="I3" s="26"/>
      <c r="J3" s="26"/>
      <c r="N3" s="27">
        <v>3</v>
      </c>
      <c r="O3" s="96" t="s">
        <v>12</v>
      </c>
      <c r="P3" s="27">
        <v>17</v>
      </c>
      <c r="Q3" s="27">
        <v>13</v>
      </c>
      <c r="R3" s="27">
        <v>3</v>
      </c>
      <c r="S3" s="27">
        <v>1</v>
      </c>
      <c r="T3" s="27">
        <v>48</v>
      </c>
      <c r="U3" s="27">
        <v>22</v>
      </c>
      <c r="V3" s="27">
        <v>42</v>
      </c>
      <c r="W3" s="27">
        <f>T3/P3</f>
        <v>2.8235294117647061</v>
      </c>
      <c r="X3" s="27">
        <f>U3/P3</f>
        <v>1.2941176470588236</v>
      </c>
      <c r="Z3" s="27">
        <v>1</v>
      </c>
      <c r="AA3" s="27" t="s">
        <v>12</v>
      </c>
      <c r="AB3" s="27">
        <v>18</v>
      </c>
      <c r="AC3" s="27">
        <v>12</v>
      </c>
      <c r="AD3" s="27">
        <v>3</v>
      </c>
      <c r="AE3" s="27">
        <v>3</v>
      </c>
      <c r="AF3" s="27">
        <v>35</v>
      </c>
      <c r="AG3" s="27">
        <v>17</v>
      </c>
      <c r="AH3" s="27">
        <v>39</v>
      </c>
      <c r="AI3" s="27">
        <f>AF3/AB3</f>
        <v>1.9444444444444444</v>
      </c>
      <c r="AJ3" s="27">
        <f>AG3/AB3</f>
        <v>0.94444444444444442</v>
      </c>
    </row>
    <row r="4" spans="1:36" ht="18" thickBot="1" x14ac:dyDescent="0.35">
      <c r="A4" s="201" t="s">
        <v>173</v>
      </c>
      <c r="B4" s="202"/>
      <c r="C4" s="203" t="s">
        <v>174</v>
      </c>
      <c r="D4" s="204"/>
      <c r="E4" s="26"/>
      <c r="F4" s="26"/>
      <c r="G4" s="26"/>
      <c r="H4" s="26"/>
      <c r="I4" s="26"/>
      <c r="J4" s="26"/>
      <c r="N4" s="27">
        <v>7</v>
      </c>
      <c r="O4" s="96" t="s">
        <v>16</v>
      </c>
      <c r="P4" s="27">
        <v>17</v>
      </c>
      <c r="Q4" s="27">
        <v>10</v>
      </c>
      <c r="R4" s="27">
        <v>2</v>
      </c>
      <c r="S4" s="27">
        <v>5</v>
      </c>
      <c r="T4" s="27">
        <v>29</v>
      </c>
      <c r="U4" s="27">
        <v>19</v>
      </c>
      <c r="V4" s="27">
        <v>32</v>
      </c>
      <c r="W4" s="27">
        <f t="shared" ref="W4:W5" si="0">T4/P4</f>
        <v>1.7058823529411764</v>
      </c>
      <c r="X4" s="27">
        <f t="shared" ref="X4:X5" si="1">U4/P4</f>
        <v>1.1176470588235294</v>
      </c>
      <c r="Z4" s="27">
        <v>6</v>
      </c>
      <c r="AA4" s="27" t="s">
        <v>16</v>
      </c>
      <c r="AB4" s="27">
        <v>18</v>
      </c>
      <c r="AC4" s="27">
        <v>6</v>
      </c>
      <c r="AD4" s="27">
        <v>4</v>
      </c>
      <c r="AE4" s="27">
        <v>8</v>
      </c>
      <c r="AF4" s="27">
        <v>17</v>
      </c>
      <c r="AG4" s="27">
        <v>24</v>
      </c>
      <c r="AH4" s="27">
        <v>22</v>
      </c>
      <c r="AI4" s="27">
        <f t="shared" ref="AI4:AI5" si="2">AF4/AB4</f>
        <v>0.94444444444444442</v>
      </c>
      <c r="AJ4" s="27">
        <f t="shared" ref="AJ4:AJ5" si="3">AG4/AB4</f>
        <v>1.3333333333333333</v>
      </c>
    </row>
    <row r="5" spans="1:36" ht="21.75" customHeight="1" thickTop="1" thickBot="1" x14ac:dyDescent="0.35">
      <c r="A5" s="190">
        <f>B43</f>
        <v>1.9566197465310822</v>
      </c>
      <c r="B5" s="191"/>
      <c r="C5" s="192">
        <f>B44</f>
        <v>0.2914193200215866</v>
      </c>
      <c r="D5" s="193"/>
      <c r="E5" s="26"/>
      <c r="F5" s="74" t="s">
        <v>152</v>
      </c>
      <c r="G5" s="75" t="s">
        <v>153</v>
      </c>
      <c r="H5" s="26"/>
      <c r="I5" s="26"/>
      <c r="J5" s="26"/>
      <c r="N5" s="27">
        <v>16</v>
      </c>
      <c r="O5" s="96" t="s">
        <v>20</v>
      </c>
      <c r="P5" s="27">
        <v>18</v>
      </c>
      <c r="Q5" s="27">
        <v>6</v>
      </c>
      <c r="R5" s="27">
        <v>4</v>
      </c>
      <c r="S5" s="27">
        <v>8</v>
      </c>
      <c r="T5" s="27">
        <v>20</v>
      </c>
      <c r="U5" s="27">
        <v>27</v>
      </c>
      <c r="V5" s="27">
        <v>22</v>
      </c>
      <c r="W5" s="27">
        <f t="shared" si="0"/>
        <v>1.1111111111111112</v>
      </c>
      <c r="X5" s="27">
        <f t="shared" si="1"/>
        <v>1.5</v>
      </c>
      <c r="Z5" s="27">
        <v>12</v>
      </c>
      <c r="AA5" s="27" t="s">
        <v>20</v>
      </c>
      <c r="AB5" s="27">
        <v>17</v>
      </c>
      <c r="AC5" s="27">
        <v>5</v>
      </c>
      <c r="AD5" s="27">
        <v>2</v>
      </c>
      <c r="AE5" s="27">
        <v>10</v>
      </c>
      <c r="AF5" s="27">
        <v>17</v>
      </c>
      <c r="AG5" s="27">
        <v>40</v>
      </c>
      <c r="AH5" s="27">
        <v>17</v>
      </c>
      <c r="AI5" s="27">
        <f t="shared" si="2"/>
        <v>1</v>
      </c>
      <c r="AJ5" s="27">
        <f t="shared" si="3"/>
        <v>2.3529411764705883</v>
      </c>
    </row>
    <row r="6" spans="1:36" ht="18.600000000000001" thickTop="1" thickBot="1" x14ac:dyDescent="0.35">
      <c r="A6" s="26"/>
      <c r="B6" s="26"/>
      <c r="C6" s="26"/>
      <c r="D6" s="26"/>
      <c r="E6" s="84"/>
      <c r="F6" s="65" t="s">
        <v>154</v>
      </c>
      <c r="G6" s="86">
        <f>1/F44</f>
        <v>9.4691492473054932</v>
      </c>
      <c r="H6" s="110">
        <f>MIN(G6:G21)</f>
        <v>4.8395449673312756</v>
      </c>
      <c r="I6" s="26"/>
      <c r="J6" s="26"/>
      <c r="N6" s="27">
        <v>8</v>
      </c>
      <c r="O6" s="96" t="s">
        <v>24</v>
      </c>
      <c r="P6" s="27">
        <v>17</v>
      </c>
      <c r="Q6" s="27">
        <v>8</v>
      </c>
      <c r="R6" s="27">
        <v>7</v>
      </c>
      <c r="S6" s="27">
        <v>2</v>
      </c>
      <c r="T6" s="27">
        <v>32</v>
      </c>
      <c r="U6" s="27">
        <v>18</v>
      </c>
      <c r="V6" s="27">
        <v>31</v>
      </c>
      <c r="W6" s="27">
        <f t="shared" ref="W6:W22" si="4">T6/P6</f>
        <v>1.8823529411764706</v>
      </c>
      <c r="X6" s="27">
        <f t="shared" ref="X6:X22" si="5">U6/P6</f>
        <v>1.0588235294117647</v>
      </c>
      <c r="Z6" s="27">
        <v>11</v>
      </c>
      <c r="AA6" s="27" t="s">
        <v>24</v>
      </c>
      <c r="AB6" s="27">
        <v>18</v>
      </c>
      <c r="AC6" s="27">
        <v>4</v>
      </c>
      <c r="AD6" s="27">
        <v>7</v>
      </c>
      <c r="AE6" s="27">
        <v>7</v>
      </c>
      <c r="AF6" s="27">
        <v>20</v>
      </c>
      <c r="AG6" s="27">
        <v>27</v>
      </c>
      <c r="AH6" s="27">
        <v>19</v>
      </c>
      <c r="AI6" s="27">
        <f t="shared" ref="AI6:AI22" si="6">AF6/AB6</f>
        <v>1.1111111111111112</v>
      </c>
      <c r="AJ6" s="27">
        <f t="shared" ref="AJ6:AJ22" si="7">AG6/AB6</f>
        <v>1.5</v>
      </c>
    </row>
    <row r="7" spans="1:36" ht="18.600000000000001" thickTop="1" thickBot="1" x14ac:dyDescent="0.35">
      <c r="A7" s="26"/>
      <c r="B7" s="54" t="s">
        <v>145</v>
      </c>
      <c r="C7" s="53" t="s">
        <v>146</v>
      </c>
      <c r="D7" s="52" t="s">
        <v>147</v>
      </c>
      <c r="E7" s="84"/>
      <c r="F7" s="76" t="s">
        <v>155</v>
      </c>
      <c r="G7" s="87">
        <f>1/F45</f>
        <v>32.493210287513115</v>
      </c>
      <c r="H7" s="26"/>
      <c r="I7" s="26"/>
      <c r="J7" s="26"/>
      <c r="N7" s="27">
        <v>9</v>
      </c>
      <c r="O7" s="96" t="s">
        <v>28</v>
      </c>
      <c r="P7" s="27">
        <v>17</v>
      </c>
      <c r="Q7" s="27">
        <v>9</v>
      </c>
      <c r="R7" s="27">
        <v>3</v>
      </c>
      <c r="S7" s="27">
        <v>5</v>
      </c>
      <c r="T7" s="27">
        <v>33</v>
      </c>
      <c r="U7" s="27">
        <v>19</v>
      </c>
      <c r="V7" s="27">
        <v>30</v>
      </c>
      <c r="W7" s="27">
        <f t="shared" si="4"/>
        <v>1.9411764705882353</v>
      </c>
      <c r="X7" s="27">
        <f t="shared" si="5"/>
        <v>1.1176470588235294</v>
      </c>
      <c r="Z7" s="27">
        <v>4</v>
      </c>
      <c r="AA7" s="27" t="s">
        <v>28</v>
      </c>
      <c r="AB7" s="27">
        <v>16</v>
      </c>
      <c r="AC7" s="27">
        <v>7</v>
      </c>
      <c r="AD7" s="27">
        <v>4</v>
      </c>
      <c r="AE7" s="27">
        <v>5</v>
      </c>
      <c r="AF7" s="27">
        <v>30</v>
      </c>
      <c r="AG7" s="27">
        <v>26</v>
      </c>
      <c r="AH7" s="27">
        <v>25</v>
      </c>
      <c r="AI7" s="27">
        <f t="shared" si="6"/>
        <v>1.875</v>
      </c>
      <c r="AJ7" s="27">
        <f t="shared" si="7"/>
        <v>1.625</v>
      </c>
    </row>
    <row r="8" spans="1:36" ht="18.600000000000001" thickTop="1" thickBot="1" x14ac:dyDescent="0.35">
      <c r="A8" s="45" t="s">
        <v>148</v>
      </c>
      <c r="B8" s="46">
        <f>SUM(G44:N44,H45:N45,I46:N46,J47:N47,K48:N48,L49:N49,M50:N50,N51)</f>
        <v>0.77846456439657918</v>
      </c>
      <c r="C8" s="47">
        <f>SUM(F44,G45,H46,I47,J48,K49,L50,M51,N52)</f>
        <v>0.17496980977903251</v>
      </c>
      <c r="D8" s="48">
        <f>SUM(F45:F52,G46:G52,H47:H52,I48:I52,J49:J52,K50:K52,L51:L52,M52)</f>
        <v>4.6352814552095993E-2</v>
      </c>
      <c r="E8" s="84"/>
      <c r="F8" s="76" t="s">
        <v>156</v>
      </c>
      <c r="G8" s="87">
        <f>1/F46</f>
        <v>222.99969875096963</v>
      </c>
      <c r="H8" s="26"/>
      <c r="I8" s="26"/>
      <c r="J8" s="26"/>
      <c r="N8" s="27">
        <v>15</v>
      </c>
      <c r="O8" s="96" t="s">
        <v>32</v>
      </c>
      <c r="P8" s="27">
        <v>17</v>
      </c>
      <c r="Q8" s="27">
        <v>6</v>
      </c>
      <c r="R8" s="27">
        <v>5</v>
      </c>
      <c r="S8" s="27">
        <v>6</v>
      </c>
      <c r="T8" s="27">
        <v>17</v>
      </c>
      <c r="U8" s="27">
        <v>16</v>
      </c>
      <c r="V8" s="27">
        <v>23</v>
      </c>
      <c r="W8" s="27">
        <f t="shared" si="4"/>
        <v>1</v>
      </c>
      <c r="X8" s="27">
        <f t="shared" si="5"/>
        <v>0.94117647058823528</v>
      </c>
      <c r="Z8" s="27">
        <v>10</v>
      </c>
      <c r="AA8" s="27" t="s">
        <v>32</v>
      </c>
      <c r="AB8" s="27">
        <v>17</v>
      </c>
      <c r="AC8" s="27">
        <v>5</v>
      </c>
      <c r="AD8" s="27">
        <v>4</v>
      </c>
      <c r="AE8" s="27">
        <v>8</v>
      </c>
      <c r="AF8" s="27">
        <v>17</v>
      </c>
      <c r="AG8" s="27">
        <v>23</v>
      </c>
      <c r="AH8" s="27">
        <v>19</v>
      </c>
      <c r="AI8" s="27">
        <f t="shared" si="6"/>
        <v>1</v>
      </c>
      <c r="AJ8" s="27">
        <f t="shared" si="7"/>
        <v>1.3529411764705883</v>
      </c>
    </row>
    <row r="9" spans="1:36" ht="18.600000000000001" thickTop="1" thickBot="1" x14ac:dyDescent="0.35">
      <c r="A9" s="44" t="s">
        <v>192</v>
      </c>
      <c r="B9" s="49">
        <f>1/B8</f>
        <v>1.2845799869839192</v>
      </c>
      <c r="C9" s="50">
        <f>1/C8</f>
        <v>5.7152716875150587</v>
      </c>
      <c r="D9" s="51">
        <f>1/D8</f>
        <v>21.573662994640781</v>
      </c>
      <c r="E9" s="84" t="s">
        <v>175</v>
      </c>
      <c r="F9" s="76" t="s">
        <v>157</v>
      </c>
      <c r="G9" s="87">
        <f>1/F47</f>
        <v>2295.6580099197045</v>
      </c>
      <c r="H9" s="26"/>
      <c r="I9" s="26"/>
      <c r="J9" s="26"/>
      <c r="N9" s="27">
        <v>14</v>
      </c>
      <c r="O9" s="96" t="s">
        <v>36</v>
      </c>
      <c r="P9" s="27">
        <v>17</v>
      </c>
      <c r="Q9" s="27">
        <v>6</v>
      </c>
      <c r="R9" s="27">
        <v>6</v>
      </c>
      <c r="S9" s="27">
        <v>5</v>
      </c>
      <c r="T9" s="27">
        <v>18</v>
      </c>
      <c r="U9" s="27">
        <v>22</v>
      </c>
      <c r="V9" s="27">
        <v>24</v>
      </c>
      <c r="W9" s="27">
        <f t="shared" si="4"/>
        <v>1.0588235294117647</v>
      </c>
      <c r="X9" s="27">
        <f t="shared" si="5"/>
        <v>1.2941176470588236</v>
      </c>
      <c r="Z9" s="27">
        <v>13</v>
      </c>
      <c r="AA9" s="27" t="s">
        <v>36</v>
      </c>
      <c r="AB9" s="27">
        <v>18</v>
      </c>
      <c r="AC9" s="27">
        <v>4</v>
      </c>
      <c r="AD9" s="27">
        <v>4</v>
      </c>
      <c r="AE9" s="27">
        <v>10</v>
      </c>
      <c r="AF9" s="27">
        <v>17</v>
      </c>
      <c r="AG9" s="27">
        <v>24</v>
      </c>
      <c r="AH9" s="27">
        <v>16</v>
      </c>
      <c r="AI9" s="27">
        <f t="shared" si="6"/>
        <v>0.94444444444444442</v>
      </c>
      <c r="AJ9" s="27">
        <f t="shared" si="7"/>
        <v>1.3333333333333333</v>
      </c>
    </row>
    <row r="10" spans="1:36" ht="18" thickTop="1" x14ac:dyDescent="0.3">
      <c r="A10" s="26"/>
      <c r="B10" s="26"/>
      <c r="C10" s="26"/>
      <c r="D10" s="26"/>
      <c r="E10" s="84"/>
      <c r="F10" s="77" t="s">
        <v>158</v>
      </c>
      <c r="G10" s="88">
        <f>1/G44</f>
        <v>4.8395449673312756</v>
      </c>
      <c r="H10" s="26"/>
      <c r="I10" s="26"/>
      <c r="J10" s="26"/>
      <c r="N10" s="27">
        <v>18</v>
      </c>
      <c r="O10" s="96" t="s">
        <v>40</v>
      </c>
      <c r="P10" s="27">
        <v>17</v>
      </c>
      <c r="Q10" s="27">
        <v>5</v>
      </c>
      <c r="R10" s="27">
        <v>3</v>
      </c>
      <c r="S10" s="27">
        <v>9</v>
      </c>
      <c r="T10" s="27">
        <v>15</v>
      </c>
      <c r="U10" s="27">
        <v>24</v>
      </c>
      <c r="V10" s="27">
        <v>18</v>
      </c>
      <c r="W10" s="27">
        <f t="shared" si="4"/>
        <v>0.88235294117647056</v>
      </c>
      <c r="X10" s="27">
        <f t="shared" si="5"/>
        <v>1.411764705882353</v>
      </c>
      <c r="Z10" s="27">
        <v>14</v>
      </c>
      <c r="AA10" s="27" t="s">
        <v>40</v>
      </c>
      <c r="AB10" s="27">
        <v>18</v>
      </c>
      <c r="AC10" s="27">
        <v>2</v>
      </c>
      <c r="AD10" s="27">
        <v>8</v>
      </c>
      <c r="AE10" s="27">
        <v>8</v>
      </c>
      <c r="AF10" s="27">
        <v>17</v>
      </c>
      <c r="AG10" s="27">
        <v>29</v>
      </c>
      <c r="AH10" s="27">
        <v>14</v>
      </c>
      <c r="AI10" s="27">
        <f t="shared" si="6"/>
        <v>0.94444444444444442</v>
      </c>
      <c r="AJ10" s="27">
        <f t="shared" si="7"/>
        <v>1.6111111111111112</v>
      </c>
    </row>
    <row r="11" spans="1:36" x14ac:dyDescent="0.3">
      <c r="A11" s="194" t="s">
        <v>149</v>
      </c>
      <c r="B11" s="194"/>
      <c r="C11" s="194"/>
      <c r="D11" s="26"/>
      <c r="E11" s="84"/>
      <c r="F11" s="78" t="s">
        <v>159</v>
      </c>
      <c r="G11" s="89">
        <f>1/G45</f>
        <v>16.606808934194174</v>
      </c>
      <c r="H11" s="26"/>
      <c r="I11" s="26"/>
      <c r="J11" s="26"/>
      <c r="N11" s="27">
        <v>11</v>
      </c>
      <c r="O11" s="96" t="s">
        <v>44</v>
      </c>
      <c r="P11" s="27">
        <v>18</v>
      </c>
      <c r="Q11" s="27">
        <v>8</v>
      </c>
      <c r="R11" s="27">
        <v>4</v>
      </c>
      <c r="S11" s="27">
        <v>6</v>
      </c>
      <c r="T11" s="27">
        <v>29</v>
      </c>
      <c r="U11" s="27">
        <v>27</v>
      </c>
      <c r="V11" s="27">
        <v>28</v>
      </c>
      <c r="W11" s="27">
        <f t="shared" si="4"/>
        <v>1.6111111111111112</v>
      </c>
      <c r="X11" s="27">
        <f t="shared" si="5"/>
        <v>1.5</v>
      </c>
      <c r="Z11" s="27">
        <v>7</v>
      </c>
      <c r="AA11" s="27" t="s">
        <v>44</v>
      </c>
      <c r="AB11" s="27">
        <v>17</v>
      </c>
      <c r="AC11" s="27">
        <v>6</v>
      </c>
      <c r="AD11" s="27">
        <v>2</v>
      </c>
      <c r="AE11" s="27">
        <v>9</v>
      </c>
      <c r="AF11" s="27">
        <v>21</v>
      </c>
      <c r="AG11" s="27">
        <v>22</v>
      </c>
      <c r="AH11" s="27">
        <v>20</v>
      </c>
      <c r="AI11" s="27">
        <f t="shared" si="6"/>
        <v>1.2352941176470589</v>
      </c>
      <c r="AJ11" s="27">
        <f t="shared" si="7"/>
        <v>1.2941176470588236</v>
      </c>
    </row>
    <row r="12" spans="1:36" x14ac:dyDescent="0.3">
      <c r="A12" s="28" t="s">
        <v>150</v>
      </c>
      <c r="B12" s="28" t="s">
        <v>148</v>
      </c>
      <c r="C12" s="28" t="s">
        <v>193</v>
      </c>
      <c r="D12" s="26"/>
      <c r="E12" s="84"/>
      <c r="F12" s="79" t="s">
        <v>160</v>
      </c>
      <c r="G12" s="87">
        <f>1/G46</f>
        <v>113.97191464837705</v>
      </c>
      <c r="H12" s="26"/>
      <c r="I12" s="26"/>
      <c r="J12" s="26"/>
      <c r="N12" s="27">
        <v>17</v>
      </c>
      <c r="O12" s="96" t="s">
        <v>48</v>
      </c>
      <c r="P12" s="27">
        <v>17</v>
      </c>
      <c r="Q12" s="27">
        <v>5</v>
      </c>
      <c r="R12" s="27">
        <v>6</v>
      </c>
      <c r="S12" s="27">
        <v>6</v>
      </c>
      <c r="T12" s="27">
        <v>23</v>
      </c>
      <c r="U12" s="27">
        <v>31</v>
      </c>
      <c r="V12" s="27">
        <v>21</v>
      </c>
      <c r="W12" s="27">
        <f t="shared" si="4"/>
        <v>1.3529411764705883</v>
      </c>
      <c r="X12" s="27">
        <f t="shared" si="5"/>
        <v>1.8235294117647058</v>
      </c>
      <c r="Z12" s="27">
        <v>19</v>
      </c>
      <c r="AA12" s="27" t="s">
        <v>48</v>
      </c>
      <c r="AB12" s="27">
        <v>18</v>
      </c>
      <c r="AC12" s="27">
        <v>2</v>
      </c>
      <c r="AD12" s="27">
        <v>3</v>
      </c>
      <c r="AE12" s="27">
        <v>13</v>
      </c>
      <c r="AF12" s="27">
        <v>21</v>
      </c>
      <c r="AG12" s="27">
        <v>38</v>
      </c>
      <c r="AH12" s="27">
        <v>9</v>
      </c>
      <c r="AI12" s="27">
        <f t="shared" si="6"/>
        <v>1.1666666666666667</v>
      </c>
      <c r="AJ12" s="27">
        <f t="shared" si="7"/>
        <v>2.1111111111111112</v>
      </c>
    </row>
    <row r="13" spans="1:36" x14ac:dyDescent="0.3">
      <c r="A13" s="29">
        <v>0.5</v>
      </c>
      <c r="B13" s="36">
        <f>F44</f>
        <v>0.10560610820286272</v>
      </c>
      <c r="C13" s="39">
        <f>1/B13</f>
        <v>9.4691492473054932</v>
      </c>
      <c r="D13" s="26"/>
      <c r="E13" s="84"/>
      <c r="F13" s="79" t="s">
        <v>161</v>
      </c>
      <c r="G13" s="87">
        <f>1/G47</f>
        <v>1173.2775435746817</v>
      </c>
      <c r="H13" s="26"/>
      <c r="I13" s="26"/>
      <c r="J13" s="26"/>
      <c r="N13" s="27">
        <v>19</v>
      </c>
      <c r="O13" s="96" t="s">
        <v>52</v>
      </c>
      <c r="P13" s="27">
        <v>17</v>
      </c>
      <c r="Q13" s="27">
        <v>4</v>
      </c>
      <c r="R13" s="27">
        <v>4</v>
      </c>
      <c r="S13" s="27">
        <v>9</v>
      </c>
      <c r="T13" s="27">
        <v>21</v>
      </c>
      <c r="U13" s="27">
        <v>23</v>
      </c>
      <c r="V13" s="27">
        <v>16</v>
      </c>
      <c r="W13" s="27">
        <f t="shared" si="4"/>
        <v>1.2352941176470589</v>
      </c>
      <c r="X13" s="27">
        <f t="shared" si="5"/>
        <v>1.3529411764705883</v>
      </c>
      <c r="Z13" s="27">
        <v>15</v>
      </c>
      <c r="AA13" s="27" t="s">
        <v>52</v>
      </c>
      <c r="AB13" s="27">
        <v>18</v>
      </c>
      <c r="AC13" s="27">
        <v>4</v>
      </c>
      <c r="AD13" s="27">
        <v>2</v>
      </c>
      <c r="AE13" s="27">
        <v>12</v>
      </c>
      <c r="AF13" s="27">
        <v>28</v>
      </c>
      <c r="AG13" s="27">
        <v>41</v>
      </c>
      <c r="AH13" s="27">
        <v>14</v>
      </c>
      <c r="AI13" s="27">
        <f t="shared" si="6"/>
        <v>1.5555555555555556</v>
      </c>
      <c r="AJ13" s="27">
        <f t="shared" si="7"/>
        <v>2.2777777777777777</v>
      </c>
    </row>
    <row r="14" spans="1:36" x14ac:dyDescent="0.3">
      <c r="A14" s="28">
        <v>1.5</v>
      </c>
      <c r="B14" s="37">
        <f>SUM(F44,F45,G44)</f>
        <v>0.34301276510948631</v>
      </c>
      <c r="C14" s="40">
        <f t="shared" ref="C14:C17" si="8">1/B14</f>
        <v>2.9153433974412288</v>
      </c>
      <c r="D14" s="26"/>
      <c r="E14" s="84"/>
      <c r="F14" s="80" t="s">
        <v>162</v>
      </c>
      <c r="G14" s="88">
        <f>1/H44</f>
        <v>4.9468426104881855</v>
      </c>
      <c r="H14" s="26"/>
      <c r="I14" s="26"/>
      <c r="J14" s="26"/>
      <c r="N14" s="27">
        <v>2</v>
      </c>
      <c r="O14" s="96" t="s">
        <v>56</v>
      </c>
      <c r="P14" s="27">
        <v>18</v>
      </c>
      <c r="Q14" s="27">
        <v>13</v>
      </c>
      <c r="R14" s="27">
        <v>4</v>
      </c>
      <c r="S14" s="27">
        <v>1</v>
      </c>
      <c r="T14" s="27">
        <v>45</v>
      </c>
      <c r="U14" s="27">
        <v>16</v>
      </c>
      <c r="V14" s="27">
        <v>43</v>
      </c>
      <c r="W14" s="27">
        <f t="shared" si="4"/>
        <v>2.5</v>
      </c>
      <c r="X14" s="27">
        <f t="shared" si="5"/>
        <v>0.88888888888888884</v>
      </c>
      <c r="Z14" s="27">
        <v>9</v>
      </c>
      <c r="AA14" s="27" t="s">
        <v>56</v>
      </c>
      <c r="AB14" s="27">
        <v>17</v>
      </c>
      <c r="AC14" s="27">
        <v>5</v>
      </c>
      <c r="AD14" s="27">
        <v>4</v>
      </c>
      <c r="AE14" s="27">
        <v>8</v>
      </c>
      <c r="AF14" s="27">
        <v>22</v>
      </c>
      <c r="AG14" s="27">
        <v>26</v>
      </c>
      <c r="AH14" s="27">
        <v>19</v>
      </c>
      <c r="AI14" s="27">
        <f t="shared" si="6"/>
        <v>1.2941176470588236</v>
      </c>
      <c r="AJ14" s="27">
        <f t="shared" si="7"/>
        <v>1.5294117647058822</v>
      </c>
    </row>
    <row r="15" spans="1:36" x14ac:dyDescent="0.3">
      <c r="A15" s="29">
        <v>2.5</v>
      </c>
      <c r="B15" s="36">
        <f>SUM(F44,G44,F45,G45,F46,H44)</f>
        <v>0.60986248480236427</v>
      </c>
      <c r="C15" s="39">
        <f t="shared" si="8"/>
        <v>1.6397139107909975</v>
      </c>
      <c r="D15" s="26"/>
      <c r="E15" s="84"/>
      <c r="F15" s="80" t="s">
        <v>163</v>
      </c>
      <c r="G15" s="88">
        <f>1/H45</f>
        <v>16.974998809693719</v>
      </c>
      <c r="H15" s="26"/>
      <c r="I15" s="26"/>
      <c r="J15" s="26"/>
      <c r="N15" s="27">
        <v>1</v>
      </c>
      <c r="O15" s="96" t="s">
        <v>60</v>
      </c>
      <c r="P15" s="27">
        <v>18</v>
      </c>
      <c r="Q15" s="27">
        <v>16</v>
      </c>
      <c r="R15" s="27">
        <v>1</v>
      </c>
      <c r="S15" s="27">
        <v>1</v>
      </c>
      <c r="T15" s="27">
        <v>59</v>
      </c>
      <c r="U15" s="27">
        <v>17</v>
      </c>
      <c r="V15" s="27">
        <v>49</v>
      </c>
      <c r="W15" s="27">
        <f t="shared" si="4"/>
        <v>3.2777777777777777</v>
      </c>
      <c r="X15" s="27">
        <f t="shared" si="5"/>
        <v>0.94444444444444442</v>
      </c>
      <c r="Z15" s="27">
        <v>2</v>
      </c>
      <c r="AA15" s="27" t="s">
        <v>60</v>
      </c>
      <c r="AB15" s="27">
        <v>16</v>
      </c>
      <c r="AC15" s="27">
        <v>10</v>
      </c>
      <c r="AD15" s="27">
        <v>3</v>
      </c>
      <c r="AE15" s="27">
        <v>3</v>
      </c>
      <c r="AF15" s="27">
        <v>30</v>
      </c>
      <c r="AG15" s="27">
        <v>14</v>
      </c>
      <c r="AH15" s="27">
        <v>33</v>
      </c>
      <c r="AI15" s="27">
        <f t="shared" si="6"/>
        <v>1.875</v>
      </c>
      <c r="AJ15" s="27">
        <f t="shared" si="7"/>
        <v>0.875</v>
      </c>
    </row>
    <row r="16" spans="1:36" ht="17.25" customHeight="1" x14ac:dyDescent="0.3">
      <c r="A16" s="28">
        <v>3.5</v>
      </c>
      <c r="B16" s="37">
        <f>SUM(F44:G46,H44:H45,I44,F47)</f>
        <v>0.80982534972510389</v>
      </c>
      <c r="C16" s="40">
        <f t="shared" si="8"/>
        <v>1.2348341532398943</v>
      </c>
      <c r="D16" s="26"/>
      <c r="E16" s="84"/>
      <c r="F16" s="81" t="s">
        <v>164</v>
      </c>
      <c r="G16" s="89">
        <f>1/H46</f>
        <v>116.49878812726838</v>
      </c>
      <c r="H16" s="26"/>
      <c r="I16" s="26"/>
      <c r="J16" s="26"/>
      <c r="N16" s="27">
        <v>4</v>
      </c>
      <c r="O16" s="96" t="s">
        <v>64</v>
      </c>
      <c r="P16" s="27">
        <v>16</v>
      </c>
      <c r="Q16" s="27">
        <v>12</v>
      </c>
      <c r="R16" s="27">
        <v>3</v>
      </c>
      <c r="S16" s="27">
        <v>1</v>
      </c>
      <c r="T16" s="27">
        <v>28</v>
      </c>
      <c r="U16" s="27">
        <v>8</v>
      </c>
      <c r="V16" s="27">
        <v>39</v>
      </c>
      <c r="W16" s="27">
        <f t="shared" si="4"/>
        <v>1.75</v>
      </c>
      <c r="X16" s="27">
        <f t="shared" si="5"/>
        <v>0.5</v>
      </c>
      <c r="Z16" s="27">
        <v>5</v>
      </c>
      <c r="AA16" s="27" t="s">
        <v>64</v>
      </c>
      <c r="AB16" s="27">
        <v>18</v>
      </c>
      <c r="AC16" s="27">
        <v>7</v>
      </c>
      <c r="AD16" s="27">
        <v>3</v>
      </c>
      <c r="AE16" s="27">
        <v>8</v>
      </c>
      <c r="AF16" s="27">
        <v>21</v>
      </c>
      <c r="AG16" s="27">
        <v>33</v>
      </c>
      <c r="AH16" s="27">
        <v>24</v>
      </c>
      <c r="AI16" s="27">
        <f t="shared" si="6"/>
        <v>1.1666666666666667</v>
      </c>
      <c r="AJ16" s="27">
        <f t="shared" si="7"/>
        <v>1.8333333333333333</v>
      </c>
    </row>
    <row r="17" spans="1:36" ht="17.25" customHeight="1" x14ac:dyDescent="0.3">
      <c r="A17" s="29">
        <v>4.5</v>
      </c>
      <c r="B17" s="36">
        <f>SUM(F44:H46,I44:I45,F47:G47,J44,F48)</f>
        <v>0.92220643277663228</v>
      </c>
      <c r="C17" s="39">
        <f t="shared" si="8"/>
        <v>1.0843559147480053</v>
      </c>
      <c r="D17" s="26"/>
      <c r="E17" s="84"/>
      <c r="F17" s="79" t="s">
        <v>165</v>
      </c>
      <c r="G17" s="87">
        <f>1/H47</f>
        <v>1199.2903022212686</v>
      </c>
      <c r="H17" s="26"/>
      <c r="I17" s="26"/>
      <c r="J17" s="26"/>
      <c r="N17" s="27">
        <v>6</v>
      </c>
      <c r="O17" s="96" t="s">
        <v>68</v>
      </c>
      <c r="P17" s="27">
        <v>17</v>
      </c>
      <c r="Q17" s="27">
        <v>10</v>
      </c>
      <c r="R17" s="27">
        <v>5</v>
      </c>
      <c r="S17" s="27">
        <v>2</v>
      </c>
      <c r="T17" s="27">
        <v>32</v>
      </c>
      <c r="U17" s="27">
        <v>13</v>
      </c>
      <c r="V17" s="27">
        <v>35</v>
      </c>
      <c r="W17" s="27">
        <f t="shared" si="4"/>
        <v>1.8823529411764706</v>
      </c>
      <c r="X17" s="27">
        <f t="shared" si="5"/>
        <v>0.76470588235294112</v>
      </c>
      <c r="Z17" s="27">
        <v>3</v>
      </c>
      <c r="AA17" s="27" t="s">
        <v>68</v>
      </c>
      <c r="AB17" s="27">
        <v>17</v>
      </c>
      <c r="AC17" s="27">
        <v>8</v>
      </c>
      <c r="AD17" s="27">
        <v>6</v>
      </c>
      <c r="AE17" s="27">
        <v>3</v>
      </c>
      <c r="AF17" s="27">
        <v>29</v>
      </c>
      <c r="AG17" s="27">
        <v>16</v>
      </c>
      <c r="AH17" s="27">
        <v>30</v>
      </c>
      <c r="AI17" s="27">
        <f t="shared" si="6"/>
        <v>1.7058823529411764</v>
      </c>
      <c r="AJ17" s="27">
        <f t="shared" si="7"/>
        <v>0.94117647058823528</v>
      </c>
    </row>
    <row r="18" spans="1:36" ht="25.5" customHeight="1" x14ac:dyDescent="0.3">
      <c r="A18" s="26"/>
      <c r="B18" s="26"/>
      <c r="C18" s="26"/>
      <c r="D18" s="26"/>
      <c r="E18" s="84"/>
      <c r="F18" s="80" t="s">
        <v>166</v>
      </c>
      <c r="G18" s="88">
        <f>1/I44</f>
        <v>7.5847787275864551</v>
      </c>
      <c r="H18" s="26"/>
      <c r="I18" s="26"/>
      <c r="J18" s="26"/>
      <c r="N18" s="27">
        <v>12</v>
      </c>
      <c r="O18" s="96" t="s">
        <v>72</v>
      </c>
      <c r="P18" s="27">
        <v>18</v>
      </c>
      <c r="Q18" s="27">
        <v>7</v>
      </c>
      <c r="R18" s="27">
        <v>6</v>
      </c>
      <c r="S18" s="27">
        <v>5</v>
      </c>
      <c r="T18" s="27">
        <v>26</v>
      </c>
      <c r="U18" s="27">
        <v>24</v>
      </c>
      <c r="V18" s="27">
        <v>27</v>
      </c>
      <c r="W18" s="27">
        <f t="shared" si="4"/>
        <v>1.4444444444444444</v>
      </c>
      <c r="X18" s="27">
        <f t="shared" si="5"/>
        <v>1.3333333333333333</v>
      </c>
      <c r="Z18" s="27">
        <v>20</v>
      </c>
      <c r="AA18" s="27" t="s">
        <v>72</v>
      </c>
      <c r="AB18" s="27">
        <v>17</v>
      </c>
      <c r="AC18" s="27">
        <v>1</v>
      </c>
      <c r="AD18" s="27">
        <v>3</v>
      </c>
      <c r="AE18" s="27">
        <v>13</v>
      </c>
      <c r="AF18" s="27">
        <v>8</v>
      </c>
      <c r="AG18" s="27">
        <v>41</v>
      </c>
      <c r="AH18" s="27">
        <v>6</v>
      </c>
      <c r="AI18" s="27">
        <f t="shared" si="6"/>
        <v>0.47058823529411764</v>
      </c>
      <c r="AJ18" s="27">
        <f t="shared" si="7"/>
        <v>2.4117647058823528</v>
      </c>
    </row>
    <row r="19" spans="1:36" x14ac:dyDescent="0.3">
      <c r="A19" s="194" t="s">
        <v>176</v>
      </c>
      <c r="B19" s="194"/>
      <c r="C19" s="194"/>
      <c r="D19" s="26"/>
      <c r="E19" s="84"/>
      <c r="F19" s="80" t="s">
        <v>167</v>
      </c>
      <c r="G19" s="88">
        <f>1/I45</f>
        <v>26.027027744847597</v>
      </c>
      <c r="H19" s="26"/>
      <c r="I19" s="26"/>
      <c r="J19" s="26"/>
      <c r="N19" s="27">
        <v>20</v>
      </c>
      <c r="O19" s="96" t="s">
        <v>76</v>
      </c>
      <c r="P19" s="27">
        <v>17</v>
      </c>
      <c r="Q19" s="27">
        <v>2</v>
      </c>
      <c r="R19" s="27">
        <v>4</v>
      </c>
      <c r="S19" s="27">
        <v>11</v>
      </c>
      <c r="T19" s="27">
        <v>15</v>
      </c>
      <c r="U19" s="27">
        <v>31</v>
      </c>
      <c r="V19" s="27">
        <v>10</v>
      </c>
      <c r="W19" s="27">
        <f t="shared" si="4"/>
        <v>0.88235294117647056</v>
      </c>
      <c r="X19" s="27">
        <f t="shared" si="5"/>
        <v>1.8235294117647058</v>
      </c>
      <c r="Z19" s="27">
        <v>16</v>
      </c>
      <c r="AA19" s="27" t="s">
        <v>76</v>
      </c>
      <c r="AB19" s="27">
        <v>18</v>
      </c>
      <c r="AC19" s="27">
        <v>4</v>
      </c>
      <c r="AD19" s="27">
        <v>2</v>
      </c>
      <c r="AE19" s="27">
        <v>12</v>
      </c>
      <c r="AF19" s="27">
        <v>16</v>
      </c>
      <c r="AG19" s="27">
        <v>33</v>
      </c>
      <c r="AH19" s="27">
        <v>14</v>
      </c>
      <c r="AI19" s="27">
        <f t="shared" si="6"/>
        <v>0.88888888888888884</v>
      </c>
      <c r="AJ19" s="27">
        <f t="shared" si="7"/>
        <v>1.8333333333333333</v>
      </c>
    </row>
    <row r="20" spans="1:36" x14ac:dyDescent="0.3">
      <c r="A20" s="30" t="s">
        <v>150</v>
      </c>
      <c r="B20" s="30" t="s">
        <v>148</v>
      </c>
      <c r="C20" s="30" t="s">
        <v>151</v>
      </c>
      <c r="D20" s="26"/>
      <c r="E20" s="84"/>
      <c r="F20" s="77" t="s">
        <v>168</v>
      </c>
      <c r="G20" s="88">
        <f>1/I46</f>
        <v>178.62252744889852</v>
      </c>
      <c r="H20" s="26"/>
      <c r="I20" s="26"/>
      <c r="J20" s="26"/>
      <c r="N20" s="27">
        <v>5</v>
      </c>
      <c r="O20" s="96" t="s">
        <v>80</v>
      </c>
      <c r="P20" s="27">
        <v>18</v>
      </c>
      <c r="Q20" s="27">
        <v>12</v>
      </c>
      <c r="R20" s="27">
        <v>1</v>
      </c>
      <c r="S20" s="27">
        <v>5</v>
      </c>
      <c r="T20" s="27">
        <v>36</v>
      </c>
      <c r="U20" s="27">
        <v>22</v>
      </c>
      <c r="V20" s="27">
        <v>37</v>
      </c>
      <c r="W20" s="27">
        <f t="shared" si="4"/>
        <v>2</v>
      </c>
      <c r="X20" s="27">
        <f t="shared" si="5"/>
        <v>1.2222222222222223</v>
      </c>
      <c r="Z20" s="27">
        <v>8</v>
      </c>
      <c r="AA20" s="27" t="s">
        <v>80</v>
      </c>
      <c r="AB20" s="27">
        <v>17</v>
      </c>
      <c r="AC20" s="27">
        <v>5</v>
      </c>
      <c r="AD20" s="27">
        <v>5</v>
      </c>
      <c r="AE20" s="27">
        <v>7</v>
      </c>
      <c r="AF20" s="27">
        <v>28</v>
      </c>
      <c r="AG20" s="27">
        <v>35</v>
      </c>
      <c r="AH20" s="27">
        <v>20</v>
      </c>
      <c r="AI20" s="27">
        <f t="shared" si="6"/>
        <v>1.6470588235294117</v>
      </c>
      <c r="AJ20" s="27">
        <f t="shared" si="7"/>
        <v>2.0588235294117645</v>
      </c>
    </row>
    <row r="21" spans="1:36" x14ac:dyDescent="0.3">
      <c r="A21" s="29">
        <v>0.5</v>
      </c>
      <c r="B21" s="36">
        <f>1-B13</f>
        <v>0.89439389179713724</v>
      </c>
      <c r="C21" s="39">
        <f>1/B21</f>
        <v>1.1180756143030726</v>
      </c>
      <c r="D21" s="26"/>
      <c r="E21" s="84"/>
      <c r="F21" s="78" t="s">
        <v>169</v>
      </c>
      <c r="G21" s="89">
        <f>1/I47</f>
        <v>1838.8196853489389</v>
      </c>
      <c r="H21" s="26"/>
      <c r="I21" s="26"/>
      <c r="J21" s="26"/>
      <c r="N21" s="27">
        <v>13</v>
      </c>
      <c r="O21" s="96" t="s">
        <v>84</v>
      </c>
      <c r="P21" s="27">
        <v>18</v>
      </c>
      <c r="Q21" s="27">
        <v>7</v>
      </c>
      <c r="R21" s="27">
        <v>4</v>
      </c>
      <c r="S21" s="27">
        <v>7</v>
      </c>
      <c r="T21" s="27">
        <v>23</v>
      </c>
      <c r="U21" s="27">
        <v>23</v>
      </c>
      <c r="V21" s="27">
        <v>25</v>
      </c>
      <c r="W21" s="27">
        <f t="shared" si="4"/>
        <v>1.2777777777777777</v>
      </c>
      <c r="X21" s="27">
        <f t="shared" si="5"/>
        <v>1.2777777777777777</v>
      </c>
      <c r="Z21" s="27">
        <v>17</v>
      </c>
      <c r="AA21" s="27" t="s">
        <v>84</v>
      </c>
      <c r="AB21" s="27">
        <v>17</v>
      </c>
      <c r="AC21" s="27">
        <v>3</v>
      </c>
      <c r="AD21" s="27">
        <v>3</v>
      </c>
      <c r="AE21" s="27">
        <v>11</v>
      </c>
      <c r="AF21" s="27">
        <v>15</v>
      </c>
      <c r="AG21" s="27">
        <v>27</v>
      </c>
      <c r="AH21" s="27">
        <v>12</v>
      </c>
      <c r="AI21" s="27">
        <f t="shared" si="6"/>
        <v>0.88235294117647056</v>
      </c>
      <c r="AJ21" s="27">
        <f t="shared" si="7"/>
        <v>1.588235294117647</v>
      </c>
    </row>
    <row r="22" spans="1:36" ht="29.25" customHeight="1" x14ac:dyDescent="0.3">
      <c r="A22" s="30">
        <v>1.5</v>
      </c>
      <c r="B22" s="38">
        <f t="shared" ref="B22:B25" si="9">1-B14</f>
        <v>0.65698723489051369</v>
      </c>
      <c r="C22" s="41">
        <f t="shared" ref="C22:C25" si="10">1/B22</f>
        <v>1.5220995886878215</v>
      </c>
      <c r="D22" s="26"/>
      <c r="E22" s="84"/>
      <c r="F22" s="82" t="s">
        <v>170</v>
      </c>
      <c r="G22" s="90">
        <f>1/SUM(J44:N44,J45:N45,J46:N46,J47:N47,K48:N48,L49:N49,M50:N50,N51)</f>
        <v>7.4122798047257055</v>
      </c>
      <c r="H22" s="26"/>
      <c r="I22" s="26"/>
      <c r="J22" s="26"/>
      <c r="N22" s="27">
        <v>10</v>
      </c>
      <c r="O22" s="96" t="s">
        <v>88</v>
      </c>
      <c r="P22" s="27">
        <v>18</v>
      </c>
      <c r="Q22" s="27">
        <v>9</v>
      </c>
      <c r="R22" s="27">
        <v>2</v>
      </c>
      <c r="S22" s="27">
        <v>7</v>
      </c>
      <c r="T22" s="27">
        <v>18</v>
      </c>
      <c r="U22" s="27">
        <v>19</v>
      </c>
      <c r="V22" s="27">
        <v>29</v>
      </c>
      <c r="W22" s="27">
        <f t="shared" si="4"/>
        <v>1</v>
      </c>
      <c r="X22" s="27">
        <f t="shared" si="5"/>
        <v>1.0555555555555556</v>
      </c>
      <c r="Z22" s="27">
        <v>18</v>
      </c>
      <c r="AA22" s="96" t="s">
        <v>88</v>
      </c>
      <c r="AB22" s="27">
        <v>17</v>
      </c>
      <c r="AC22" s="27">
        <v>2</v>
      </c>
      <c r="AD22" s="27">
        <v>5</v>
      </c>
      <c r="AE22" s="27">
        <v>10</v>
      </c>
      <c r="AF22" s="27">
        <v>12</v>
      </c>
      <c r="AG22" s="27">
        <v>31</v>
      </c>
      <c r="AH22" s="27">
        <v>11</v>
      </c>
      <c r="AI22" s="27">
        <f t="shared" si="6"/>
        <v>0.70588235294117652</v>
      </c>
      <c r="AJ22" s="27">
        <f t="shared" si="7"/>
        <v>1.8235294117647058</v>
      </c>
    </row>
    <row r="23" spans="1:36" x14ac:dyDescent="0.3">
      <c r="A23" s="29">
        <v>2.5</v>
      </c>
      <c r="B23" s="36">
        <f t="shared" si="9"/>
        <v>0.39013751519763573</v>
      </c>
      <c r="C23" s="39">
        <f t="shared" si="10"/>
        <v>2.5631987723442089</v>
      </c>
      <c r="D23" s="26"/>
      <c r="E23" s="84"/>
      <c r="F23" s="83" t="s">
        <v>171</v>
      </c>
      <c r="G23" s="91">
        <f>1/SUM(F45:F52,G46:G52,H47:H52,I48:I52,J49:J52,K50:K52,L51:L52,M52)</f>
        <v>21.573662994640781</v>
      </c>
      <c r="H23" s="26"/>
      <c r="I23" s="26"/>
      <c r="J23" s="26"/>
    </row>
    <row r="24" spans="1:36" ht="18" thickBot="1" x14ac:dyDescent="0.35">
      <c r="A24" s="30">
        <v>3.5</v>
      </c>
      <c r="B24" s="38">
        <f t="shared" si="9"/>
        <v>0.19017465027489611</v>
      </c>
      <c r="C24" s="41">
        <f t="shared" si="10"/>
        <v>5.2583243800080988</v>
      </c>
      <c r="D24" s="26"/>
      <c r="E24" s="84"/>
      <c r="F24" s="85" t="s">
        <v>172</v>
      </c>
      <c r="G24" s="92">
        <f>1/SUM(J48,K49,L50,M51,N52,)</f>
        <v>50429.554239945232</v>
      </c>
      <c r="H24" s="26"/>
      <c r="I24" s="26"/>
      <c r="J24" s="26"/>
      <c r="O24" s="22" t="s">
        <v>177</v>
      </c>
      <c r="W24" s="22">
        <f>AVERAGE(W3:W22)</f>
        <v>1.6309640522875817</v>
      </c>
      <c r="X24" s="22">
        <f>AVERAGE(X3:X22)</f>
        <v>1.2111111111111112</v>
      </c>
      <c r="AA24" s="22" t="s">
        <v>177</v>
      </c>
      <c r="AI24" s="22">
        <f>AVERAGE(AI3:AI22)</f>
        <v>1.2178921568627452</v>
      </c>
      <c r="AJ24" s="22">
        <f>AVERAGE(AJ3:AJ22)</f>
        <v>1.6315359477124178</v>
      </c>
    </row>
    <row r="25" spans="1:36" ht="18" thickTop="1" x14ac:dyDescent="0.3">
      <c r="A25" s="29">
        <v>4.5</v>
      </c>
      <c r="B25" s="36">
        <f t="shared" si="9"/>
        <v>7.7793567223367721E-2</v>
      </c>
      <c r="C25" s="39">
        <f t="shared" si="10"/>
        <v>12.854533294876582</v>
      </c>
      <c r="D25" s="26"/>
      <c r="E25" s="26"/>
      <c r="F25" s="26"/>
      <c r="G25" s="26"/>
      <c r="H25" s="26"/>
      <c r="I25" s="26"/>
      <c r="J25" s="26"/>
    </row>
    <row r="26" spans="1:36" x14ac:dyDescent="0.3">
      <c r="A26" s="26"/>
      <c r="B26" s="26"/>
      <c r="C26" s="26"/>
      <c r="D26" s="26"/>
      <c r="E26" s="26"/>
      <c r="F26" s="26"/>
      <c r="G26" s="26"/>
      <c r="H26" s="26"/>
      <c r="I26" s="26"/>
      <c r="J26" s="26"/>
    </row>
    <row r="27" spans="1:36" x14ac:dyDescent="0.3">
      <c r="A27" s="26"/>
      <c r="B27" s="26"/>
      <c r="C27" s="26"/>
      <c r="D27" s="26"/>
      <c r="E27" s="26"/>
      <c r="F27" s="26"/>
      <c r="G27" s="26"/>
      <c r="H27" s="26"/>
      <c r="I27" s="26"/>
      <c r="J27" s="26"/>
    </row>
    <row r="28" spans="1:36" x14ac:dyDescent="0.3">
      <c r="A28" s="26"/>
      <c r="B28" s="26"/>
      <c r="C28" s="26"/>
      <c r="D28" s="26"/>
      <c r="E28" s="26"/>
      <c r="F28" s="26"/>
      <c r="G28" s="26"/>
      <c r="H28" s="26"/>
      <c r="I28" s="26"/>
      <c r="J28" s="26"/>
    </row>
    <row r="29" spans="1:36" x14ac:dyDescent="0.3">
      <c r="A29" s="26"/>
      <c r="B29" s="26"/>
      <c r="C29" s="26"/>
      <c r="D29" s="26"/>
      <c r="E29" s="26"/>
      <c r="F29" s="26"/>
      <c r="G29" s="26"/>
      <c r="H29" s="26"/>
      <c r="I29" s="26"/>
      <c r="J29" s="26"/>
    </row>
    <row r="30" spans="1:36" x14ac:dyDescent="0.3">
      <c r="A30" s="26"/>
      <c r="B30" s="26"/>
      <c r="C30" s="26"/>
      <c r="D30" s="26"/>
      <c r="E30" s="26"/>
      <c r="F30" s="26"/>
      <c r="G30" s="26"/>
      <c r="H30" s="26"/>
      <c r="I30" s="26"/>
      <c r="J30" s="26"/>
    </row>
    <row r="31" spans="1:36" x14ac:dyDescent="0.3">
      <c r="A31" s="26"/>
      <c r="B31" s="26"/>
      <c r="C31" s="26"/>
      <c r="D31" s="26"/>
      <c r="E31" s="26"/>
      <c r="F31" s="26"/>
      <c r="G31" s="26"/>
      <c r="H31" s="26"/>
      <c r="I31" s="26"/>
      <c r="J31" s="26"/>
    </row>
    <row r="32" spans="1:36" x14ac:dyDescent="0.3">
      <c r="A32" s="26"/>
      <c r="B32" s="26"/>
      <c r="C32" s="26"/>
      <c r="D32" s="26"/>
      <c r="E32" s="26"/>
      <c r="F32" s="26"/>
      <c r="G32" s="26"/>
      <c r="H32" s="26"/>
      <c r="I32" s="26"/>
      <c r="J32" s="26"/>
    </row>
    <row r="33" spans="1:14" x14ac:dyDescent="0.3">
      <c r="A33" s="26"/>
      <c r="B33" s="26"/>
      <c r="C33" s="26"/>
      <c r="D33" s="26"/>
      <c r="E33" s="26"/>
      <c r="F33" s="26"/>
      <c r="G33" s="26"/>
      <c r="H33" s="26"/>
      <c r="I33" s="26"/>
      <c r="J33" s="26"/>
    </row>
    <row r="34" spans="1:14" ht="18" thickBot="1" x14ac:dyDescent="0.35">
      <c r="A34" s="24"/>
      <c r="B34" s="24"/>
      <c r="C34" s="24"/>
      <c r="D34" s="67"/>
      <c r="E34" s="68"/>
      <c r="F34" s="26"/>
      <c r="G34" s="26"/>
      <c r="H34" s="26"/>
      <c r="I34" s="26"/>
      <c r="J34" s="24"/>
    </row>
    <row r="35" spans="1:14" ht="50.25" customHeight="1" thickTop="1" thickBot="1" x14ac:dyDescent="0.35">
      <c r="A35" s="70" t="s">
        <v>178</v>
      </c>
      <c r="B35" s="93">
        <f>W24</f>
        <v>1.6309640522875817</v>
      </c>
      <c r="C35" s="26"/>
      <c r="D35" s="72" t="s">
        <v>184</v>
      </c>
      <c r="E35" s="95">
        <f>B37/B35</f>
        <v>1.0729850222912387</v>
      </c>
      <c r="F35" s="26"/>
      <c r="G35" s="26"/>
      <c r="H35" s="26"/>
      <c r="I35" s="26"/>
      <c r="J35" s="26"/>
      <c r="M35" s="23"/>
    </row>
    <row r="36" spans="1:14" ht="57" customHeight="1" thickTop="1" thickBot="1" x14ac:dyDescent="0.35">
      <c r="A36" s="71" t="s">
        <v>179</v>
      </c>
      <c r="B36" s="94">
        <f>X24</f>
        <v>1.2111111111111112</v>
      </c>
      <c r="C36" s="26"/>
      <c r="D36" s="73" t="s">
        <v>185</v>
      </c>
      <c r="E36" s="94">
        <f>B38/B35</f>
        <v>1.11806842658919</v>
      </c>
      <c r="F36" s="26"/>
      <c r="G36" s="26"/>
      <c r="H36" s="26"/>
      <c r="I36" s="26"/>
      <c r="J36" s="26"/>
      <c r="M36" s="23"/>
    </row>
    <row r="37" spans="1:14" ht="63.75" customHeight="1" thickTop="1" thickBot="1" x14ac:dyDescent="0.35">
      <c r="A37" s="70" t="s">
        <v>180</v>
      </c>
      <c r="B37" s="93">
        <f>VLOOKUP(A2,O3:X22,9,FALSE)</f>
        <v>1.75</v>
      </c>
      <c r="C37" s="26"/>
      <c r="D37" s="72" t="s">
        <v>186</v>
      </c>
      <c r="E37" s="95">
        <f>B39/B36</f>
        <v>0.58283864004317321</v>
      </c>
      <c r="F37" s="26"/>
      <c r="G37" s="26"/>
      <c r="H37" s="26"/>
      <c r="I37" s="26"/>
      <c r="J37" s="26"/>
    </row>
    <row r="38" spans="1:14" ht="62.25" customHeight="1" thickTop="1" thickBot="1" x14ac:dyDescent="0.35">
      <c r="A38" s="71" t="s">
        <v>183</v>
      </c>
      <c r="B38" s="94">
        <f>VLOOKUP(C2,AA3:AJ22,10,FALSE)</f>
        <v>1.8235294117647058</v>
      </c>
      <c r="C38" s="26"/>
      <c r="D38" s="73" t="s">
        <v>187</v>
      </c>
      <c r="E38" s="94">
        <f>B40/B36</f>
        <v>0.41284403669724767</v>
      </c>
      <c r="F38" s="26"/>
      <c r="G38" s="26"/>
      <c r="H38" s="26"/>
      <c r="I38" s="26"/>
      <c r="J38" s="26"/>
    </row>
    <row r="39" spans="1:14" ht="62.4" thickTop="1" thickBot="1" x14ac:dyDescent="0.35">
      <c r="A39" s="70" t="s">
        <v>182</v>
      </c>
      <c r="B39" s="95">
        <f>VLOOKUP(C2,AA3:AI22,9,FALSE)</f>
        <v>0.70588235294117652</v>
      </c>
      <c r="C39" s="26"/>
      <c r="D39" s="26"/>
      <c r="E39" s="26"/>
      <c r="F39" s="26"/>
      <c r="G39" s="26"/>
      <c r="H39" s="26"/>
      <c r="I39" s="26"/>
      <c r="J39" s="26"/>
    </row>
    <row r="40" spans="1:14" ht="62.4" thickTop="1" thickBot="1" x14ac:dyDescent="0.35">
      <c r="A40" s="71" t="s">
        <v>181</v>
      </c>
      <c r="B40" s="94">
        <f>VLOOKUP(A2,O3:Y22,10,FALSE)</f>
        <v>0.5</v>
      </c>
      <c r="C40" s="26"/>
      <c r="D40" s="26"/>
      <c r="E40" s="26"/>
      <c r="F40" s="26"/>
      <c r="G40" s="26"/>
      <c r="H40" s="26"/>
      <c r="I40" s="26"/>
      <c r="J40" s="26"/>
    </row>
    <row r="41" spans="1:14" ht="18.600000000000001" thickTop="1" thickBot="1" x14ac:dyDescent="0.35">
      <c r="A41" s="24"/>
      <c r="B41" s="24"/>
      <c r="C41" s="24"/>
      <c r="D41" s="67"/>
      <c r="E41" s="68"/>
      <c r="F41" s="68"/>
      <c r="G41" s="68"/>
      <c r="H41" s="67"/>
      <c r="I41" s="67"/>
      <c r="J41" s="67"/>
      <c r="K41" s="69"/>
      <c r="L41" s="69"/>
      <c r="M41" s="69"/>
      <c r="N41" s="69"/>
    </row>
    <row r="42" spans="1:14" ht="18.600000000000001" thickTop="1" thickBot="1" x14ac:dyDescent="0.3">
      <c r="A42" s="24"/>
      <c r="B42" s="24"/>
      <c r="C42" s="58"/>
      <c r="D42" s="65"/>
      <c r="E42" s="43" t="s">
        <v>191</v>
      </c>
      <c r="F42" s="43">
        <v>0</v>
      </c>
      <c r="G42" s="43">
        <v>1</v>
      </c>
      <c r="H42" s="43">
        <v>2</v>
      </c>
      <c r="I42" s="43">
        <v>3</v>
      </c>
      <c r="J42" s="43">
        <v>4</v>
      </c>
      <c r="K42" s="43">
        <v>5</v>
      </c>
      <c r="L42" s="43">
        <v>6</v>
      </c>
      <c r="M42" s="43">
        <v>7</v>
      </c>
      <c r="N42" s="66">
        <v>8</v>
      </c>
    </row>
    <row r="43" spans="1:14" ht="18.600000000000001" thickTop="1" thickBot="1" x14ac:dyDescent="0.35">
      <c r="A43" s="55" t="s">
        <v>173</v>
      </c>
      <c r="B43" s="56">
        <f>E35*E36*B35</f>
        <v>1.9566197465310822</v>
      </c>
      <c r="C43" s="58"/>
      <c r="D43" s="57" t="s">
        <v>189</v>
      </c>
      <c r="E43" s="31" t="s">
        <v>190</v>
      </c>
      <c r="F43" s="32">
        <f>(($B$43^F42)*EXP(-$B$43))/(FACT(F42))</f>
        <v>0.14133536372664274</v>
      </c>
      <c r="G43" s="32">
        <f t="shared" ref="G43:N43" si="11">(($B$43^G42)*EXP(-$B$43))/(FACT(G42))</f>
        <v>0.27653956355070203</v>
      </c>
      <c r="H43" s="32">
        <f t="shared" si="11"/>
        <v>0.27054138537019534</v>
      </c>
      <c r="I43" s="32">
        <f t="shared" si="11"/>
        <v>0.17644887228973316</v>
      </c>
      <c r="J43" s="32">
        <f t="shared" si="11"/>
        <v>8.6310836943808242E-2</v>
      </c>
      <c r="K43" s="32">
        <f t="shared" si="11"/>
        <v>3.3775497580775922E-2</v>
      </c>
      <c r="L43" s="32">
        <f t="shared" si="11"/>
        <v>1.101430091924316E-2</v>
      </c>
      <c r="M43" s="32">
        <f t="shared" si="11"/>
        <v>3.0786855246895174E-3</v>
      </c>
      <c r="N43" s="62">
        <f t="shared" si="11"/>
        <v>7.529771113708643E-4</v>
      </c>
    </row>
    <row r="44" spans="1:14" ht="18.600000000000001" thickTop="1" thickBot="1" x14ac:dyDescent="0.35">
      <c r="A44" s="55" t="s">
        <v>174</v>
      </c>
      <c r="B44" s="56">
        <f>E37*E38*B36</f>
        <v>0.2914193200215866</v>
      </c>
      <c r="C44" s="58"/>
      <c r="D44" s="57">
        <v>0</v>
      </c>
      <c r="E44" s="32">
        <f>(($B$44^D44)*EXP(-$B$44))/(FACT(D44))</f>
        <v>0.74720229543623551</v>
      </c>
      <c r="F44" s="33">
        <f>E44*$F$43</f>
        <v>0.10560610820286272</v>
      </c>
      <c r="G44" s="34">
        <f t="shared" ref="G44" si="12">$E$44*G43</f>
        <v>0.20663099666401927</v>
      </c>
      <c r="H44" s="34">
        <f>E44*$H$43</f>
        <v>0.20214914415910915</v>
      </c>
      <c r="I44" s="34">
        <f>E44*$I$43</f>
        <v>0.13184300240202379</v>
      </c>
      <c r="J44" s="34">
        <f>E44*$J$43</f>
        <v>6.4491655485436158E-2</v>
      </c>
      <c r="K44" s="34">
        <f>E44*$K$43</f>
        <v>2.5237129321856788E-2</v>
      </c>
      <c r="L44" s="34">
        <f>E44*$L$43</f>
        <v>8.2299109294839273E-3</v>
      </c>
      <c r="M44" s="34">
        <f>E44*$M$43</f>
        <v>2.3004008909743184E-3</v>
      </c>
      <c r="N44" s="63">
        <f>E44*$N$43</f>
        <v>5.6262622602725571E-4</v>
      </c>
    </row>
    <row r="45" spans="1:14" ht="18.600000000000001" thickTop="1" thickBot="1" x14ac:dyDescent="0.35">
      <c r="A45" s="55" t="s">
        <v>188</v>
      </c>
      <c r="B45" s="56">
        <f>B43+B44</f>
        <v>2.2480390665526686</v>
      </c>
      <c r="C45" s="58"/>
      <c r="D45" s="57">
        <v>1</v>
      </c>
      <c r="E45" s="32">
        <f t="shared" ref="E45:E52" si="13">(($B$44^D45)*EXP(-$B$44))/(FACT(D45))</f>
        <v>0.21774918485459641</v>
      </c>
      <c r="F45" s="35">
        <f t="shared" ref="F45:J49" si="14">E45*$F$43</f>
        <v>3.077566024260435E-2</v>
      </c>
      <c r="G45" s="33">
        <f>G43*E45</f>
        <v>6.0216264543211225E-2</v>
      </c>
      <c r="H45" s="34">
        <f>E45*$H$43</f>
        <v>5.8910166133793268E-2</v>
      </c>
      <c r="I45" s="34">
        <f t="shared" ref="I45:I46" si="15">E45*$I$43</f>
        <v>3.8421598109602183E-2</v>
      </c>
      <c r="J45" s="34">
        <f t="shared" ref="J45:J47" si="16">E45*$J$43</f>
        <v>1.8794114388632231E-2</v>
      </c>
      <c r="K45" s="34">
        <f t="shared" ref="K45:K48" si="17">E45*$K$43</f>
        <v>7.3545870662723497E-3</v>
      </c>
      <c r="L45" s="34">
        <f t="shared" ref="L45:L49" si="18">E45*$L$43</f>
        <v>2.3983550469084298E-3</v>
      </c>
      <c r="M45" s="34">
        <f t="shared" ref="M45:M50" si="19">E45*$M$43</f>
        <v>6.7038126342478779E-4</v>
      </c>
      <c r="N45" s="63">
        <f t="shared" ref="N45:N51" si="20">E45*$N$43</f>
        <v>1.6396015221517435E-4</v>
      </c>
    </row>
    <row r="46" spans="1:14" ht="18" thickTop="1" x14ac:dyDescent="0.25">
      <c r="A46" s="24"/>
      <c r="B46" s="24"/>
      <c r="C46" s="58"/>
      <c r="D46" s="57">
        <v>2</v>
      </c>
      <c r="E46" s="32">
        <f t="shared" si="13"/>
        <v>3.1728159692790622E-2</v>
      </c>
      <c r="F46" s="35">
        <f>$E$46*F43</f>
        <v>4.4843109905575683E-3</v>
      </c>
      <c r="G46" s="35">
        <f>$E$46*G43</f>
        <v>8.7740914337112955E-3</v>
      </c>
      <c r="H46" s="33">
        <f>H43*E46</f>
        <v>8.5837802785343666E-3</v>
      </c>
      <c r="I46" s="34">
        <f t="shared" si="15"/>
        <v>5.5983979976214722E-3</v>
      </c>
      <c r="J46" s="34">
        <f t="shared" si="16"/>
        <v>2.7384840177715605E-3</v>
      </c>
      <c r="K46" s="34">
        <f t="shared" si="17"/>
        <v>1.0716343809463217E-3</v>
      </c>
      <c r="L46" s="34">
        <f t="shared" si="18"/>
        <v>3.4946349847019752E-4</v>
      </c>
      <c r="M46" s="34">
        <f t="shared" si="19"/>
        <v>9.7681025971231895E-5</v>
      </c>
      <c r="N46" s="63">
        <f t="shared" si="20"/>
        <v>2.3890578034590973E-5</v>
      </c>
    </row>
    <row r="47" spans="1:14" x14ac:dyDescent="0.25">
      <c r="A47" s="24"/>
      <c r="B47" s="24"/>
      <c r="C47" s="58"/>
      <c r="D47" s="57">
        <v>3</v>
      </c>
      <c r="E47" s="32">
        <f t="shared" si="13"/>
        <v>3.0820662410697853E-3</v>
      </c>
      <c r="F47" s="35">
        <f>$E$47*F43</f>
        <v>4.3560495321120466E-4</v>
      </c>
      <c r="G47" s="35">
        <f t="shared" ref="G47:H47" si="21">$E$47*G43</f>
        <v>8.5231325313979119E-4</v>
      </c>
      <c r="H47" s="35">
        <f t="shared" si="21"/>
        <v>8.3382647066173015E-4</v>
      </c>
      <c r="I47" s="33">
        <f>I43*E47</f>
        <v>5.4382711255902046E-4</v>
      </c>
      <c r="J47" s="34">
        <f t="shared" si="16"/>
        <v>2.660157167829902E-4</v>
      </c>
      <c r="K47" s="34">
        <f t="shared" si="17"/>
        <v>1.0409832086904367E-4</v>
      </c>
      <c r="L47" s="34">
        <f t="shared" si="18"/>
        <v>3.3946805032183246E-5</v>
      </c>
      <c r="M47" s="34">
        <f t="shared" si="19"/>
        <v>9.4887127225157809E-6</v>
      </c>
      <c r="N47" s="63">
        <f t="shared" si="20"/>
        <v>2.3207253352543849E-6</v>
      </c>
    </row>
    <row r="48" spans="1:14" x14ac:dyDescent="0.25">
      <c r="A48" s="24"/>
      <c r="B48" s="24"/>
      <c r="C48" s="58"/>
      <c r="D48" s="57">
        <v>4</v>
      </c>
      <c r="E48" s="32">
        <f t="shared" si="13"/>
        <v>2.2454341205851105E-4</v>
      </c>
      <c r="F48" s="35">
        <f>$E$48*F43</f>
        <v>3.1735924815711073E-5</v>
      </c>
      <c r="G48" s="35">
        <f t="shared" ref="G48:I48" si="22">$E$48*G43</f>
        <v>6.2095137168846086E-5</v>
      </c>
      <c r="H48" s="35">
        <f t="shared" si="22"/>
        <v>6.0748285774060206E-5</v>
      </c>
      <c r="I48" s="35">
        <f t="shared" si="22"/>
        <v>3.9620431837813145E-5</v>
      </c>
      <c r="J48" s="33">
        <f>J43*E48</f>
        <v>1.9380529824988492E-5</v>
      </c>
      <c r="K48" s="34">
        <f t="shared" si="17"/>
        <v>7.5840654707614109E-6</v>
      </c>
      <c r="L48" s="34">
        <f t="shared" si="18"/>
        <v>2.4731887098460541E-6</v>
      </c>
      <c r="M48" s="34">
        <f t="shared" si="19"/>
        <v>6.9129855236893154E-7</v>
      </c>
      <c r="N48" s="63">
        <f t="shared" si="20"/>
        <v>1.6907604978917535E-7</v>
      </c>
    </row>
    <row r="49" spans="1:14" x14ac:dyDescent="0.25">
      <c r="A49" s="24"/>
      <c r="B49" s="24"/>
      <c r="C49" s="58"/>
      <c r="D49" s="57">
        <v>5</v>
      </c>
      <c r="E49" s="32">
        <f t="shared" si="13"/>
        <v>1.3087257691483642E-5</v>
      </c>
      <c r="F49" s="35">
        <f t="shared" si="14"/>
        <v>1.8496923260101434E-6</v>
      </c>
      <c r="G49" s="35">
        <f t="shared" si="14"/>
        <v>2.6142693767902347E-7</v>
      </c>
      <c r="H49" s="35">
        <f t="shared" si="14"/>
        <v>3.6948871324807142E-8</v>
      </c>
      <c r="I49" s="35">
        <f t="shared" si="14"/>
        <v>5.2221821679805372E-9</v>
      </c>
      <c r="J49" s="35">
        <f t="shared" si="14"/>
        <v>7.3807901615831699E-10</v>
      </c>
      <c r="K49" s="33">
        <f>K43*E49</f>
        <v>4.4202864049769685E-7</v>
      </c>
      <c r="L49" s="34">
        <f t="shared" si="18"/>
        <v>1.441469944216804E-7</v>
      </c>
      <c r="M49" s="34">
        <f t="shared" si="19"/>
        <v>4.029155081265224E-8</v>
      </c>
      <c r="N49" s="63">
        <f t="shared" si="20"/>
        <v>9.8544054922994782E-9</v>
      </c>
    </row>
    <row r="50" spans="1:14" x14ac:dyDescent="0.25">
      <c r="A50" s="24"/>
      <c r="B50" s="24"/>
      <c r="C50" s="58"/>
      <c r="D50" s="57">
        <v>6</v>
      </c>
      <c r="E50" s="32">
        <f t="shared" si="13"/>
        <v>6.3564662289990711E-7</v>
      </c>
      <c r="F50" s="35">
        <f>$E$50*F43</f>
        <v>8.9839346649170484E-8</v>
      </c>
      <c r="G50" s="35">
        <f t="shared" ref="G50:K50" si="23">$E$50*G43</f>
        <v>1.7578143966921798E-7</v>
      </c>
      <c r="H50" s="35">
        <f t="shared" si="23"/>
        <v>1.71968717965227E-7</v>
      </c>
      <c r="I50" s="35">
        <f t="shared" si="23"/>
        <v>1.1215912978546588E-7</v>
      </c>
      <c r="J50" s="35">
        <f t="shared" si="23"/>
        <v>5.4863192022996251E-8</v>
      </c>
      <c r="K50" s="35">
        <f t="shared" si="23"/>
        <v>2.1469280973984196E-8</v>
      </c>
      <c r="L50" s="33">
        <f>L43*E50</f>
        <v>7.0012031829202576E-9</v>
      </c>
      <c r="M50" s="34">
        <f t="shared" si="19"/>
        <v>1.9569560567397202E-9</v>
      </c>
      <c r="N50" s="63">
        <f t="shared" si="20"/>
        <v>4.7862735796381712E-10</v>
      </c>
    </row>
    <row r="51" spans="1:14" x14ac:dyDescent="0.25">
      <c r="A51" s="24"/>
      <c r="B51" s="24"/>
      <c r="C51" s="58"/>
      <c r="D51" s="57">
        <v>7</v>
      </c>
      <c r="E51" s="32">
        <f t="shared" si="13"/>
        <v>2.6462815231358395E-8</v>
      </c>
      <c r="F51" s="35">
        <f>$E$51*F43</f>
        <v>3.7401316159549803E-9</v>
      </c>
      <c r="G51" s="35">
        <f t="shared" ref="G51:L51" si="24">$E$51*G43</f>
        <v>7.3180153744027203E-9</v>
      </c>
      <c r="H51" s="35">
        <f t="shared" si="24"/>
        <v>7.159286693487206E-9</v>
      </c>
      <c r="I51" s="35">
        <f t="shared" si="24"/>
        <v>4.6693339051847632E-9</v>
      </c>
      <c r="J51" s="35">
        <f t="shared" si="24"/>
        <v>2.2840277305078997E-9</v>
      </c>
      <c r="K51" s="35">
        <f t="shared" si="24"/>
        <v>8.9379475182726569E-10</v>
      </c>
      <c r="L51" s="35">
        <f t="shared" si="24"/>
        <v>2.9146941012851268E-10</v>
      </c>
      <c r="M51" s="33">
        <f>M43*E51</f>
        <v>8.1470686195316367E-11</v>
      </c>
      <c r="N51" s="63">
        <f t="shared" si="20"/>
        <v>1.9925894171649154E-11</v>
      </c>
    </row>
    <row r="52" spans="1:14" ht="18" thickBot="1" x14ac:dyDescent="0.3">
      <c r="A52" s="24"/>
      <c r="B52" s="24"/>
      <c r="C52" s="58"/>
      <c r="D52" s="59">
        <v>8</v>
      </c>
      <c r="E52" s="60">
        <f t="shared" si="13"/>
        <v>9.6397195257241852E-10</v>
      </c>
      <c r="F52" s="61">
        <f>$E$52*F43</f>
        <v>1.3624332653910479E-10</v>
      </c>
      <c r="G52" s="61">
        <f t="shared" ref="G52:M52" si="25">$E$52*G43</f>
        <v>2.6657638303949463E-10</v>
      </c>
      <c r="H52" s="61">
        <f t="shared" si="25"/>
        <v>2.6079430750695436E-10</v>
      </c>
      <c r="I52" s="61">
        <f t="shared" si="25"/>
        <v>1.7009176395033539E-10</v>
      </c>
      <c r="J52" s="61">
        <f t="shared" si="25"/>
        <v>8.3201226016882463E-11</v>
      </c>
      <c r="K52" s="61">
        <f t="shared" si="25"/>
        <v>3.2558632352045562E-11</v>
      </c>
      <c r="L52" s="61">
        <f t="shared" si="25"/>
        <v>1.0617477163343013E-11</v>
      </c>
      <c r="M52" s="61">
        <f t="shared" si="25"/>
        <v>2.9677664965913947E-12</v>
      </c>
      <c r="N52" s="64">
        <f>N43*E52</f>
        <v>7.2584881629051154E-13</v>
      </c>
    </row>
    <row r="53" spans="1:14" ht="18" thickTop="1" x14ac:dyDescent="0.3"/>
  </sheetData>
  <mergeCells count="10">
    <mergeCell ref="A5:B5"/>
    <mergeCell ref="C5:D5"/>
    <mergeCell ref="A11:C11"/>
    <mergeCell ref="A19:C19"/>
    <mergeCell ref="A1:B1"/>
    <mergeCell ref="C1:D1"/>
    <mergeCell ref="C2:D2"/>
    <mergeCell ref="A2:B2"/>
    <mergeCell ref="A4:B4"/>
    <mergeCell ref="C4:D4"/>
  </mergeCells>
  <phoneticPr fontId="8" type="noConversion"/>
  <dataValidations count="2">
    <dataValidation type="list" allowBlank="1" showInputMessage="1" showErrorMessage="1" sqref="C2:D2" xr:uid="{601F9A47-30B6-4610-A5BE-882077E1557E}">
      <formula1>$AA$3:$AA$22</formula1>
    </dataValidation>
    <dataValidation type="list" allowBlank="1" showInputMessage="1" showErrorMessage="1" sqref="A2:B2" xr:uid="{F7A65B79-77EC-441C-BF4C-6CDA2D6528E2}">
      <formula1>$O$3:$O$22</formula1>
    </dataValidation>
  </dataValidations>
  <pageMargins left="0.7" right="0.7" top="0.75" bottom="0.75" header="0.3" footer="0.3"/>
  <pageSetup paperSize="9" orientation="portrait" horizontalDpi="4294967293" verticalDpi="0" r:id="rId1"/>
  <ignoredErrors>
    <ignoredError sqref="F48:I4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BA3F1-A38D-4E69-9CB2-231B9E72EBE6}">
  <sheetPr codeName="Sheet2"/>
  <dimension ref="A1:AV70"/>
  <sheetViews>
    <sheetView topLeftCell="A57" zoomScale="90" zoomScaleNormal="90" workbookViewId="0">
      <selection activeCell="A75" sqref="A75"/>
    </sheetView>
  </sheetViews>
  <sheetFormatPr defaultRowHeight="14.4" x14ac:dyDescent="0.3"/>
  <cols>
    <col min="1" max="1" width="20" customWidth="1"/>
    <col min="3" max="3" width="3.109375" bestFit="1" customWidth="1"/>
    <col min="4" max="4" width="3.44140625" bestFit="1" customWidth="1"/>
    <col min="5" max="5" width="2.88671875" bestFit="1" customWidth="1"/>
    <col min="6" max="6" width="2.5546875" bestFit="1" customWidth="1"/>
    <col min="7" max="7" width="3.33203125" bestFit="1" customWidth="1"/>
    <col min="8" max="8" width="4.33203125" bestFit="1" customWidth="1"/>
    <col min="9" max="9" width="5.44140625" bestFit="1" customWidth="1"/>
    <col min="10" max="11" width="6.33203125" bestFit="1" customWidth="1"/>
    <col min="12" max="14" width="12" bestFit="1" customWidth="1"/>
    <col min="15" max="15" width="6.6640625" bestFit="1" customWidth="1"/>
    <col min="16" max="16" width="9.109375" customWidth="1"/>
    <col min="17" max="17" width="19.6640625" bestFit="1" customWidth="1"/>
    <col min="19" max="19" width="3.109375" bestFit="1" customWidth="1"/>
    <col min="20" max="20" width="3.44140625" bestFit="1" customWidth="1"/>
    <col min="21" max="21" width="2.88671875" bestFit="1" customWidth="1"/>
    <col min="22" max="22" width="2.5546875" bestFit="1" customWidth="1"/>
    <col min="23" max="23" width="3.33203125" bestFit="1" customWidth="1"/>
    <col min="24" max="24" width="4.33203125" bestFit="1" customWidth="1"/>
    <col min="25" max="25" width="5.44140625" bestFit="1" customWidth="1"/>
    <col min="26" max="26" width="6.6640625" bestFit="1" customWidth="1"/>
    <col min="27" max="27" width="6.33203125" bestFit="1" customWidth="1"/>
    <col min="28" max="30" width="12" bestFit="1" customWidth="1"/>
    <col min="31" max="31" width="6.6640625" bestFit="1" customWidth="1"/>
    <col min="32" max="32" width="5.5546875" bestFit="1" customWidth="1"/>
    <col min="37" max="37" width="4" bestFit="1" customWidth="1"/>
    <col min="39" max="39" width="3.109375" bestFit="1" customWidth="1"/>
    <col min="40" max="40" width="3.44140625" bestFit="1" customWidth="1"/>
    <col min="41" max="41" width="2.88671875" bestFit="1" customWidth="1"/>
    <col min="42" max="42" width="2.5546875" bestFit="1" customWidth="1"/>
    <col min="43" max="43" width="3.33203125" bestFit="1" customWidth="1"/>
    <col min="44" max="44" width="4.33203125" bestFit="1" customWidth="1"/>
    <col min="45" max="45" width="5.44140625" bestFit="1" customWidth="1"/>
    <col min="46" max="48" width="12" bestFit="1" customWidth="1"/>
  </cols>
  <sheetData>
    <row r="1" spans="1:48" ht="15" thickBot="1" x14ac:dyDescent="0.35"/>
    <row r="2" spans="1:48" ht="15" thickBot="1" x14ac:dyDescent="0.35">
      <c r="A2" t="s">
        <v>195</v>
      </c>
      <c r="Q2" t="s">
        <v>196</v>
      </c>
      <c r="AK2" s="8" t="s">
        <v>0</v>
      </c>
      <c r="AL2" s="9" t="s">
        <v>1</v>
      </c>
      <c r="AM2" s="9" t="s">
        <v>2</v>
      </c>
      <c r="AN2" s="9" t="s">
        <v>3</v>
      </c>
      <c r="AO2" s="9" t="s">
        <v>4</v>
      </c>
      <c r="AP2" s="9" t="s">
        <v>5</v>
      </c>
      <c r="AQ2" s="9" t="s">
        <v>6</v>
      </c>
      <c r="AR2" s="9" t="s">
        <v>7</v>
      </c>
      <c r="AS2" s="9" t="s">
        <v>8</v>
      </c>
      <c r="AT2" s="9" t="s">
        <v>9</v>
      </c>
      <c r="AU2" s="9" t="s">
        <v>10</v>
      </c>
      <c r="AV2" s="10" t="s">
        <v>11</v>
      </c>
    </row>
    <row r="3" spans="1:48" ht="15" thickBot="1" x14ac:dyDescent="0.35">
      <c r="A3" s="1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9</v>
      </c>
      <c r="M3" s="1" t="s">
        <v>10</v>
      </c>
      <c r="N3" s="12" t="s">
        <v>11</v>
      </c>
      <c r="O3" s="12" t="s">
        <v>11</v>
      </c>
      <c r="Q3" s="8" t="s">
        <v>0</v>
      </c>
      <c r="R3" s="9" t="s">
        <v>1</v>
      </c>
      <c r="S3" s="9" t="s">
        <v>2</v>
      </c>
      <c r="T3" s="9" t="s">
        <v>3</v>
      </c>
      <c r="U3" s="9" t="s">
        <v>4</v>
      </c>
      <c r="V3" s="9" t="s">
        <v>5</v>
      </c>
      <c r="W3" s="9" t="s">
        <v>6</v>
      </c>
      <c r="X3" s="9" t="s">
        <v>7</v>
      </c>
      <c r="Y3" s="9" t="s">
        <v>8</v>
      </c>
      <c r="Z3" s="9" t="s">
        <v>9</v>
      </c>
      <c r="AA3" s="9" t="s">
        <v>10</v>
      </c>
      <c r="AB3" s="9" t="s">
        <v>9</v>
      </c>
      <c r="AC3" s="9" t="s">
        <v>10</v>
      </c>
      <c r="AD3" s="10" t="s">
        <v>11</v>
      </c>
      <c r="AE3" s="10" t="s">
        <v>11</v>
      </c>
      <c r="AK3" s="106">
        <v>1</v>
      </c>
      <c r="AL3" s="105" t="s">
        <v>12</v>
      </c>
      <c r="AM3" s="107">
        <v>18</v>
      </c>
      <c r="AN3" s="107">
        <v>12</v>
      </c>
      <c r="AO3" s="107">
        <v>3</v>
      </c>
      <c r="AP3" s="107">
        <v>3</v>
      </c>
      <c r="AQ3" s="107">
        <v>35</v>
      </c>
      <c r="AR3" s="107">
        <v>17</v>
      </c>
      <c r="AS3" s="107">
        <v>39</v>
      </c>
      <c r="AT3" s="108" t="s">
        <v>351</v>
      </c>
      <c r="AU3" s="108" t="s">
        <v>352</v>
      </c>
      <c r="AV3" s="109" t="s">
        <v>353</v>
      </c>
    </row>
    <row r="4" spans="1:48" ht="29.4" thickBot="1" x14ac:dyDescent="0.35">
      <c r="A4" s="13">
        <v>2</v>
      </c>
      <c r="B4" s="3" t="s">
        <v>12</v>
      </c>
      <c r="C4" s="2">
        <v>7</v>
      </c>
      <c r="D4" s="2">
        <v>7</v>
      </c>
      <c r="E4" s="2">
        <v>0</v>
      </c>
      <c r="F4" s="2">
        <v>0</v>
      </c>
      <c r="G4" s="2">
        <v>22</v>
      </c>
      <c r="H4" s="2">
        <v>8</v>
      </c>
      <c r="I4" s="2">
        <v>21</v>
      </c>
      <c r="J4" s="97" t="str">
        <f>IF(ISNUMBER(SEARCH("-", L4)), LEFT(L4, SEARCH("-", L4)-1), LEFT(L4, SEARCH("+", L4)-1))</f>
        <v>18.48</v>
      </c>
      <c r="K4" s="97" t="str">
        <f>IF(ISNUMBER(SEARCH("-", M4)), LEFT(M4, SEARCH("-", M4)-1), LEFT(M4, SEARCH("+", M4)-1))</f>
        <v>5.41</v>
      </c>
      <c r="L4" s="4" t="s">
        <v>13</v>
      </c>
      <c r="M4" s="4" t="s">
        <v>14</v>
      </c>
      <c r="N4" s="14" t="s">
        <v>15</v>
      </c>
      <c r="O4" s="97" t="str">
        <f>IF(ISNUMBER(SEARCH("-", N4)), LEFT(N4, SEARCH("-", N4)-1), IF(ISNUMBER(SEARCH("+", N4)), LEFT(N4, SEARCH("+", N4)-1),N4))</f>
        <v>17.86</v>
      </c>
      <c r="Q4" s="13">
        <v>1</v>
      </c>
      <c r="R4" s="3" t="s">
        <v>12</v>
      </c>
      <c r="S4" s="2">
        <v>9</v>
      </c>
      <c r="T4" s="2">
        <v>7</v>
      </c>
      <c r="U4" s="2">
        <v>1</v>
      </c>
      <c r="V4" s="2">
        <v>1</v>
      </c>
      <c r="W4" s="2">
        <v>18</v>
      </c>
      <c r="X4" s="2">
        <v>6</v>
      </c>
      <c r="Y4" s="2">
        <v>22</v>
      </c>
      <c r="Z4" s="97">
        <f>IF(ISNUMBER(SEARCH("-", AB4)), LEFT(AB4, SEARCH("-", AB4)-1), IF(ISNUMBER(SEARCH("+", AB4)), LEFT(AB4, SEARCH("+", AB4)-1), AB4))</f>
        <v>16.170000000000002</v>
      </c>
      <c r="AA4" s="97">
        <f>IF(ISNUMBER(SEARCH("-", AC4)), LEFT(AC4, SEARCH("-", AC4)-1), IF(ISNUMBER(SEARCH("+", AC4)), LEFT(AC4, SEARCH("+", AC4)-1), AC4))</f>
        <v>8.58</v>
      </c>
      <c r="AB4" s="4">
        <v>16.170000000000002</v>
      </c>
      <c r="AC4" s="4">
        <v>8.58</v>
      </c>
      <c r="AD4" s="98" t="s">
        <v>92</v>
      </c>
      <c r="AE4" s="97" t="str">
        <f>IF(ISNUMBER(SEARCH("-", AD4)), LEFT(AD4, SEARCH("-", AD4)-1), IF(ISNUMBER(SEARCH("+", AD4)), LEFT(AD4, SEARCH("+", AD4)-1),AD4))</f>
        <v>17.91</v>
      </c>
      <c r="AK4" s="15">
        <v>6</v>
      </c>
      <c r="AL4" s="6" t="s">
        <v>16</v>
      </c>
      <c r="AM4" s="5">
        <v>18</v>
      </c>
      <c r="AN4" s="5">
        <v>6</v>
      </c>
      <c r="AO4" s="5">
        <v>4</v>
      </c>
      <c r="AP4" s="5">
        <v>8</v>
      </c>
      <c r="AQ4" s="5">
        <v>17</v>
      </c>
      <c r="AR4" s="5">
        <v>24</v>
      </c>
      <c r="AS4" s="5">
        <v>22</v>
      </c>
      <c r="AT4" s="7" t="s">
        <v>354</v>
      </c>
      <c r="AU4" s="7" t="s">
        <v>355</v>
      </c>
      <c r="AV4" s="16" t="s">
        <v>356</v>
      </c>
    </row>
    <row r="5" spans="1:48" ht="29.4" thickBot="1" x14ac:dyDescent="0.35">
      <c r="A5" s="15">
        <v>10</v>
      </c>
      <c r="B5" s="6" t="s">
        <v>16</v>
      </c>
      <c r="C5" s="5">
        <v>8</v>
      </c>
      <c r="D5" s="5">
        <v>4</v>
      </c>
      <c r="E5" s="5">
        <v>1</v>
      </c>
      <c r="F5" s="5">
        <v>3</v>
      </c>
      <c r="G5" s="5">
        <v>12</v>
      </c>
      <c r="H5" s="5">
        <v>9</v>
      </c>
      <c r="I5" s="5">
        <v>13</v>
      </c>
      <c r="J5" s="7" t="str">
        <f t="shared" ref="J5:J23" si="0">IF(ISNUMBER(SEARCH("-", L5)), LEFT(L5, SEARCH("-", L5)-1), LEFT(L5, SEARCH("+", L5)-1))</f>
        <v>12.77</v>
      </c>
      <c r="K5" s="5" t="str">
        <f t="shared" ref="K5:K23" si="1">IF(ISNUMBER(SEARCH("-", M5)), LEFT(M5, SEARCH("-", M5)-1), LEFT(M5, SEARCH("+", M5)-1))</f>
        <v>10.11</v>
      </c>
      <c r="L5" s="7" t="s">
        <v>17</v>
      </c>
      <c r="M5" s="7" t="s">
        <v>18</v>
      </c>
      <c r="N5" s="16" t="s">
        <v>19</v>
      </c>
      <c r="O5" s="16" t="str">
        <f t="shared" ref="O5:O23" si="2">IF(ISNUMBER(SEARCH("-", N5)), LEFT(N5, SEARCH("-", N5)-1), IF(ISNUMBER(SEARCH("+", N5)), LEFT(N5, SEARCH("+", N5)-1),N5))</f>
        <v>12.95</v>
      </c>
      <c r="Q5" s="15">
        <v>17</v>
      </c>
      <c r="R5" s="6" t="s">
        <v>16</v>
      </c>
      <c r="S5" s="5">
        <v>8</v>
      </c>
      <c r="T5" s="5">
        <v>1</v>
      </c>
      <c r="U5" s="5">
        <v>2</v>
      </c>
      <c r="V5" s="5">
        <v>5</v>
      </c>
      <c r="W5" s="5">
        <v>5</v>
      </c>
      <c r="X5" s="5">
        <v>16</v>
      </c>
      <c r="Y5" s="5">
        <v>5</v>
      </c>
      <c r="Z5" s="5">
        <f t="shared" ref="Z5:Z23" si="3">IF(ISNUMBER(SEARCH("-", AB5)), LEFT(AB5, SEARCH("-", AB5)-1), IF(ISNUMBER(SEARCH("+", AB5)), LEFT(AB5, SEARCH("+", AB5)-1), AB5))</f>
        <v>6.28</v>
      </c>
      <c r="AA5" s="5">
        <f t="shared" ref="AA5:AA23" si="4">IF(ISNUMBER(SEARCH("-", AC5)), LEFT(AC5, SEARCH("-", AC5)-1), IF(ISNUMBER(SEARCH("+", AC5)), LEFT(AC5, SEARCH("+", AC5)-1), AC5))</f>
        <v>14.73</v>
      </c>
      <c r="AB5" s="7">
        <v>6.28</v>
      </c>
      <c r="AC5" s="7">
        <v>14.73</v>
      </c>
      <c r="AD5" s="16" t="s">
        <v>93</v>
      </c>
      <c r="AE5" s="16" t="str">
        <f t="shared" ref="AE5:AE23" si="5">IF(ISNUMBER(SEARCH("-", AD5)), LEFT(AD5, SEARCH("-", AD5)-1), IF(ISNUMBER(SEARCH("+", AD5)), LEFT(AD5, SEARCH("+", AD5)-1),AD5))</f>
        <v>7.70</v>
      </c>
      <c r="AK5" s="13">
        <v>12</v>
      </c>
      <c r="AL5" s="3" t="s">
        <v>20</v>
      </c>
      <c r="AM5" s="2">
        <v>17</v>
      </c>
      <c r="AN5" s="2">
        <v>5</v>
      </c>
      <c r="AO5" s="2">
        <v>2</v>
      </c>
      <c r="AP5" s="2">
        <v>10</v>
      </c>
      <c r="AQ5" s="2">
        <v>17</v>
      </c>
      <c r="AR5" s="2">
        <v>40</v>
      </c>
      <c r="AS5" s="2">
        <v>17</v>
      </c>
      <c r="AT5" s="4" t="s">
        <v>264</v>
      </c>
      <c r="AU5" s="4" t="s">
        <v>265</v>
      </c>
      <c r="AV5" s="14" t="s">
        <v>266</v>
      </c>
    </row>
    <row r="6" spans="1:48" ht="29.4" thickBot="1" x14ac:dyDescent="0.35">
      <c r="A6" s="13">
        <v>15</v>
      </c>
      <c r="B6" s="3" t="s">
        <v>20</v>
      </c>
      <c r="C6" s="2">
        <v>9</v>
      </c>
      <c r="D6" s="2">
        <v>3</v>
      </c>
      <c r="E6" s="2">
        <v>2</v>
      </c>
      <c r="F6" s="2">
        <v>4</v>
      </c>
      <c r="G6" s="2">
        <v>9</v>
      </c>
      <c r="H6" s="2">
        <v>10</v>
      </c>
      <c r="I6" s="2">
        <v>11</v>
      </c>
      <c r="J6" s="4" t="str">
        <f t="shared" si="0"/>
        <v>8.12</v>
      </c>
      <c r="K6" s="2" t="str">
        <f t="shared" si="1"/>
        <v>11.91</v>
      </c>
      <c r="L6" s="4" t="s">
        <v>21</v>
      </c>
      <c r="M6" s="4" t="s">
        <v>22</v>
      </c>
      <c r="N6" s="14" t="s">
        <v>23</v>
      </c>
      <c r="O6" s="14" t="str">
        <f t="shared" si="2"/>
        <v>9.07</v>
      </c>
      <c r="Q6" s="13">
        <v>18</v>
      </c>
      <c r="R6" s="3" t="s">
        <v>20</v>
      </c>
      <c r="S6" s="2">
        <v>8</v>
      </c>
      <c r="T6" s="2">
        <v>1</v>
      </c>
      <c r="U6" s="2">
        <v>2</v>
      </c>
      <c r="V6" s="2">
        <v>5</v>
      </c>
      <c r="W6" s="2">
        <v>9</v>
      </c>
      <c r="X6" s="2">
        <v>26</v>
      </c>
      <c r="Y6" s="2">
        <v>5</v>
      </c>
      <c r="Z6" s="2">
        <f t="shared" si="3"/>
        <v>6.54</v>
      </c>
      <c r="AA6" s="2">
        <f t="shared" si="4"/>
        <v>17.16</v>
      </c>
      <c r="AB6" s="4">
        <v>6.54</v>
      </c>
      <c r="AC6" s="4">
        <v>17.16</v>
      </c>
      <c r="AD6" s="14">
        <v>5</v>
      </c>
      <c r="AE6" s="14">
        <f t="shared" si="5"/>
        <v>5</v>
      </c>
      <c r="AK6" s="15">
        <v>11</v>
      </c>
      <c r="AL6" s="6" t="s">
        <v>24</v>
      </c>
      <c r="AM6" s="5">
        <v>18</v>
      </c>
      <c r="AN6" s="5">
        <v>4</v>
      </c>
      <c r="AO6" s="5">
        <v>7</v>
      </c>
      <c r="AP6" s="5">
        <v>7</v>
      </c>
      <c r="AQ6" s="5">
        <v>20</v>
      </c>
      <c r="AR6" s="5">
        <v>27</v>
      </c>
      <c r="AS6" s="5">
        <v>19</v>
      </c>
      <c r="AT6" s="7" t="s">
        <v>357</v>
      </c>
      <c r="AU6" s="7" t="s">
        <v>358</v>
      </c>
      <c r="AV6" s="16" t="s">
        <v>359</v>
      </c>
    </row>
    <row r="7" spans="1:48" ht="15" thickBot="1" x14ac:dyDescent="0.35">
      <c r="A7" s="15">
        <v>9</v>
      </c>
      <c r="B7" s="6" t="s">
        <v>24</v>
      </c>
      <c r="C7" s="5">
        <v>8</v>
      </c>
      <c r="D7" s="5">
        <v>3</v>
      </c>
      <c r="E7" s="5">
        <v>4</v>
      </c>
      <c r="F7" s="5">
        <v>1</v>
      </c>
      <c r="G7" s="5">
        <v>15</v>
      </c>
      <c r="H7" s="5">
        <v>9</v>
      </c>
      <c r="I7" s="5">
        <v>13</v>
      </c>
      <c r="J7" s="7" t="str">
        <f t="shared" si="0"/>
        <v>13.86</v>
      </c>
      <c r="K7" s="5" t="str">
        <f t="shared" si="1"/>
        <v>9.82</v>
      </c>
      <c r="L7" s="7" t="s">
        <v>25</v>
      </c>
      <c r="M7" s="7" t="s">
        <v>26</v>
      </c>
      <c r="N7" s="16" t="s">
        <v>27</v>
      </c>
      <c r="O7" s="16" t="str">
        <f t="shared" si="2"/>
        <v>14.26</v>
      </c>
      <c r="Q7" s="15">
        <v>9</v>
      </c>
      <c r="R7" s="6" t="s">
        <v>24</v>
      </c>
      <c r="S7" s="5">
        <v>9</v>
      </c>
      <c r="T7" s="5">
        <v>2</v>
      </c>
      <c r="U7" s="5">
        <v>4</v>
      </c>
      <c r="V7" s="5">
        <v>3</v>
      </c>
      <c r="W7" s="5">
        <v>12</v>
      </c>
      <c r="X7" s="5">
        <v>18</v>
      </c>
      <c r="Y7" s="5">
        <v>10</v>
      </c>
      <c r="Z7" s="5">
        <f t="shared" si="3"/>
        <v>13.35</v>
      </c>
      <c r="AA7" s="5">
        <f t="shared" si="4"/>
        <v>14.83</v>
      </c>
      <c r="AB7" s="7">
        <v>13.35</v>
      </c>
      <c r="AC7" s="7">
        <v>14.83</v>
      </c>
      <c r="AD7" s="16" t="s">
        <v>94</v>
      </c>
      <c r="AE7" s="16" t="str">
        <f t="shared" si="5"/>
        <v>12.00</v>
      </c>
      <c r="AK7" s="13">
        <v>4</v>
      </c>
      <c r="AL7" s="3" t="s">
        <v>28</v>
      </c>
      <c r="AM7" s="2">
        <v>16</v>
      </c>
      <c r="AN7" s="2">
        <v>7</v>
      </c>
      <c r="AO7" s="2">
        <v>4</v>
      </c>
      <c r="AP7" s="2">
        <v>5</v>
      </c>
      <c r="AQ7" s="2">
        <v>30</v>
      </c>
      <c r="AR7" s="2">
        <v>26</v>
      </c>
      <c r="AS7" s="2">
        <v>25</v>
      </c>
      <c r="AT7" s="4" t="s">
        <v>270</v>
      </c>
      <c r="AU7" s="4" t="s">
        <v>271</v>
      </c>
      <c r="AV7" s="14" t="s">
        <v>272</v>
      </c>
    </row>
    <row r="8" spans="1:48" ht="15" thickBot="1" x14ac:dyDescent="0.35">
      <c r="A8" s="13">
        <v>12</v>
      </c>
      <c r="B8" s="3" t="s">
        <v>28</v>
      </c>
      <c r="C8" s="2">
        <v>8</v>
      </c>
      <c r="D8" s="2">
        <v>3</v>
      </c>
      <c r="E8" s="2">
        <v>2</v>
      </c>
      <c r="F8" s="2">
        <v>3</v>
      </c>
      <c r="G8" s="2">
        <v>13</v>
      </c>
      <c r="H8" s="2">
        <v>10</v>
      </c>
      <c r="I8" s="2">
        <v>11</v>
      </c>
      <c r="J8" s="4" t="str">
        <f t="shared" si="0"/>
        <v>13.82</v>
      </c>
      <c r="K8" s="2" t="str">
        <f t="shared" si="1"/>
        <v>8.82</v>
      </c>
      <c r="L8" s="4" t="s">
        <v>29</v>
      </c>
      <c r="M8" s="4" t="s">
        <v>30</v>
      </c>
      <c r="N8" s="14" t="s">
        <v>31</v>
      </c>
      <c r="O8" s="14" t="str">
        <f t="shared" si="2"/>
        <v>14.67</v>
      </c>
      <c r="Q8" s="13">
        <v>5</v>
      </c>
      <c r="R8" s="3" t="s">
        <v>28</v>
      </c>
      <c r="S8" s="2">
        <v>8</v>
      </c>
      <c r="T8" s="2">
        <v>4</v>
      </c>
      <c r="U8" s="2">
        <v>1</v>
      </c>
      <c r="V8" s="2">
        <v>3</v>
      </c>
      <c r="W8" s="2">
        <v>15</v>
      </c>
      <c r="X8" s="2">
        <v>14</v>
      </c>
      <c r="Y8" s="2">
        <v>13</v>
      </c>
      <c r="Z8" s="2">
        <f t="shared" si="3"/>
        <v>13.24</v>
      </c>
      <c r="AA8" s="2">
        <f t="shared" si="4"/>
        <v>12.18</v>
      </c>
      <c r="AB8" s="4">
        <v>13.24</v>
      </c>
      <c r="AC8" s="4">
        <v>12.18</v>
      </c>
      <c r="AD8" s="14" t="s">
        <v>95</v>
      </c>
      <c r="AE8" s="14" t="str">
        <f t="shared" si="5"/>
        <v>11.84</v>
      </c>
      <c r="AK8" s="15">
        <v>10</v>
      </c>
      <c r="AL8" s="6" t="s">
        <v>32</v>
      </c>
      <c r="AM8" s="5">
        <v>17</v>
      </c>
      <c r="AN8" s="5">
        <v>5</v>
      </c>
      <c r="AO8" s="5">
        <v>4</v>
      </c>
      <c r="AP8" s="5">
        <v>8</v>
      </c>
      <c r="AQ8" s="5">
        <v>17</v>
      </c>
      <c r="AR8" s="5">
        <v>23</v>
      </c>
      <c r="AS8" s="5">
        <v>19</v>
      </c>
      <c r="AT8" s="7" t="s">
        <v>360</v>
      </c>
      <c r="AU8" s="7" t="s">
        <v>361</v>
      </c>
      <c r="AV8" s="16" t="s">
        <v>362</v>
      </c>
    </row>
    <row r="9" spans="1:48" ht="29.4" thickBot="1" x14ac:dyDescent="0.35">
      <c r="A9" s="15">
        <v>8</v>
      </c>
      <c r="B9" s="6" t="s">
        <v>32</v>
      </c>
      <c r="C9" s="5">
        <v>7</v>
      </c>
      <c r="D9" s="5">
        <v>4</v>
      </c>
      <c r="E9" s="5">
        <v>2</v>
      </c>
      <c r="F9" s="5">
        <v>1</v>
      </c>
      <c r="G9" s="5">
        <v>12</v>
      </c>
      <c r="H9" s="5">
        <v>6</v>
      </c>
      <c r="I9" s="5">
        <v>14</v>
      </c>
      <c r="J9" s="7" t="str">
        <f t="shared" si="0"/>
        <v>10.12</v>
      </c>
      <c r="K9" s="5" t="str">
        <f t="shared" si="1"/>
        <v>9.27</v>
      </c>
      <c r="L9" s="7" t="s">
        <v>33</v>
      </c>
      <c r="M9" s="7" t="s">
        <v>34</v>
      </c>
      <c r="N9" s="16" t="s">
        <v>35</v>
      </c>
      <c r="O9" s="16" t="str">
        <f t="shared" si="2"/>
        <v>10.36</v>
      </c>
      <c r="Q9" s="15">
        <v>8</v>
      </c>
      <c r="R9" s="6" t="s">
        <v>32</v>
      </c>
      <c r="S9" s="5">
        <v>8</v>
      </c>
      <c r="T9" s="5">
        <v>3</v>
      </c>
      <c r="U9" s="5">
        <v>1</v>
      </c>
      <c r="V9" s="5">
        <v>4</v>
      </c>
      <c r="W9" s="5">
        <v>7</v>
      </c>
      <c r="X9" s="5">
        <v>11</v>
      </c>
      <c r="Y9" s="5">
        <v>10</v>
      </c>
      <c r="Z9" s="5">
        <f t="shared" si="3"/>
        <v>8.6</v>
      </c>
      <c r="AA9" s="5">
        <f t="shared" si="4"/>
        <v>13.04</v>
      </c>
      <c r="AB9" s="7">
        <v>8.6</v>
      </c>
      <c r="AC9" s="7">
        <v>13.04</v>
      </c>
      <c r="AD9" s="16" t="s">
        <v>96</v>
      </c>
      <c r="AE9" s="16" t="str">
        <f t="shared" si="5"/>
        <v>7.86</v>
      </c>
      <c r="AK9" s="13">
        <v>13</v>
      </c>
      <c r="AL9" s="3" t="s">
        <v>36</v>
      </c>
      <c r="AM9" s="2">
        <v>18</v>
      </c>
      <c r="AN9" s="2">
        <v>4</v>
      </c>
      <c r="AO9" s="2">
        <v>4</v>
      </c>
      <c r="AP9" s="2">
        <v>10</v>
      </c>
      <c r="AQ9" s="2">
        <v>17</v>
      </c>
      <c r="AR9" s="2">
        <v>24</v>
      </c>
      <c r="AS9" s="2">
        <v>16</v>
      </c>
      <c r="AT9" s="4" t="s">
        <v>363</v>
      </c>
      <c r="AU9" s="4" t="s">
        <v>364</v>
      </c>
      <c r="AV9" s="14" t="s">
        <v>365</v>
      </c>
    </row>
    <row r="10" spans="1:48" ht="29.4" thickBot="1" x14ac:dyDescent="0.35">
      <c r="A10" s="13">
        <v>11</v>
      </c>
      <c r="B10" s="3" t="s">
        <v>36</v>
      </c>
      <c r="C10" s="2">
        <v>8</v>
      </c>
      <c r="D10" s="2">
        <v>4</v>
      </c>
      <c r="E10" s="2">
        <v>1</v>
      </c>
      <c r="F10" s="2">
        <v>3</v>
      </c>
      <c r="G10" s="2">
        <v>10</v>
      </c>
      <c r="H10" s="2">
        <v>11</v>
      </c>
      <c r="I10" s="2">
        <v>13</v>
      </c>
      <c r="J10" s="4" t="str">
        <f t="shared" si="0"/>
        <v>9.94</v>
      </c>
      <c r="K10" s="2" t="str">
        <f t="shared" si="1"/>
        <v>11.09</v>
      </c>
      <c r="L10" s="4" t="s">
        <v>37</v>
      </c>
      <c r="M10" s="4" t="s">
        <v>38</v>
      </c>
      <c r="N10" s="14" t="s">
        <v>39</v>
      </c>
      <c r="O10" s="14" t="str">
        <f t="shared" si="2"/>
        <v>10.16</v>
      </c>
      <c r="Q10" s="13">
        <v>10</v>
      </c>
      <c r="R10" s="3" t="s">
        <v>36</v>
      </c>
      <c r="S10" s="2">
        <v>8</v>
      </c>
      <c r="T10" s="2">
        <v>2</v>
      </c>
      <c r="U10" s="2">
        <v>3</v>
      </c>
      <c r="V10" s="2">
        <v>3</v>
      </c>
      <c r="W10" s="2">
        <v>7</v>
      </c>
      <c r="X10" s="2">
        <v>10</v>
      </c>
      <c r="Y10" s="2">
        <v>9</v>
      </c>
      <c r="Z10" s="2" t="str">
        <f t="shared" si="3"/>
        <v>7.53</v>
      </c>
      <c r="AA10" s="2" t="str">
        <f t="shared" si="4"/>
        <v>12.76</v>
      </c>
      <c r="AB10" s="4" t="s">
        <v>97</v>
      </c>
      <c r="AC10" s="4" t="s">
        <v>98</v>
      </c>
      <c r="AD10" s="14" t="s">
        <v>99</v>
      </c>
      <c r="AE10" s="14" t="str">
        <f t="shared" si="5"/>
        <v>7.95</v>
      </c>
      <c r="AK10" s="15">
        <v>14</v>
      </c>
      <c r="AL10" s="6" t="s">
        <v>40</v>
      </c>
      <c r="AM10" s="5">
        <v>18</v>
      </c>
      <c r="AN10" s="5">
        <v>2</v>
      </c>
      <c r="AO10" s="5">
        <v>8</v>
      </c>
      <c r="AP10" s="5">
        <v>8</v>
      </c>
      <c r="AQ10" s="5">
        <v>17</v>
      </c>
      <c r="AR10" s="5">
        <v>29</v>
      </c>
      <c r="AS10" s="5">
        <v>14</v>
      </c>
      <c r="AT10" s="7" t="s">
        <v>366</v>
      </c>
      <c r="AU10" s="7" t="s">
        <v>367</v>
      </c>
      <c r="AV10" s="16" t="s">
        <v>368</v>
      </c>
    </row>
    <row r="11" spans="1:48" ht="15" thickBot="1" x14ac:dyDescent="0.35">
      <c r="A11" s="15">
        <v>18</v>
      </c>
      <c r="B11" s="6" t="s">
        <v>40</v>
      </c>
      <c r="C11" s="5">
        <v>8</v>
      </c>
      <c r="D11" s="5">
        <v>2</v>
      </c>
      <c r="E11" s="5">
        <v>2</v>
      </c>
      <c r="F11" s="5">
        <v>4</v>
      </c>
      <c r="G11" s="5">
        <v>7</v>
      </c>
      <c r="H11" s="5">
        <v>8</v>
      </c>
      <c r="I11" s="5">
        <v>8</v>
      </c>
      <c r="J11" s="7" t="str">
        <f t="shared" si="0"/>
        <v>8.66</v>
      </c>
      <c r="K11" s="5" t="str">
        <f t="shared" si="1"/>
        <v>10.79</v>
      </c>
      <c r="L11" s="7" t="s">
        <v>41</v>
      </c>
      <c r="M11" s="7" t="s">
        <v>42</v>
      </c>
      <c r="N11" s="16" t="s">
        <v>43</v>
      </c>
      <c r="O11" s="16" t="str">
        <f t="shared" si="2"/>
        <v>9.46</v>
      </c>
      <c r="Q11" s="15">
        <v>13</v>
      </c>
      <c r="R11" s="6" t="s">
        <v>40</v>
      </c>
      <c r="S11" s="5">
        <v>9</v>
      </c>
      <c r="T11" s="5">
        <v>1</v>
      </c>
      <c r="U11" s="5">
        <v>4</v>
      </c>
      <c r="V11" s="5">
        <v>4</v>
      </c>
      <c r="W11" s="5">
        <v>6</v>
      </c>
      <c r="X11" s="5">
        <v>12</v>
      </c>
      <c r="Y11" s="5">
        <v>7</v>
      </c>
      <c r="Z11" s="5" t="str">
        <f t="shared" si="3"/>
        <v>8.86</v>
      </c>
      <c r="AA11" s="5" t="str">
        <f t="shared" si="4"/>
        <v>18.17</v>
      </c>
      <c r="AB11" s="7" t="s">
        <v>100</v>
      </c>
      <c r="AC11" s="7" t="s">
        <v>101</v>
      </c>
      <c r="AD11" s="16" t="s">
        <v>102</v>
      </c>
      <c r="AE11" s="16" t="str">
        <f t="shared" si="5"/>
        <v>6.20</v>
      </c>
      <c r="AK11" s="13">
        <v>7</v>
      </c>
      <c r="AL11" s="3" t="s">
        <v>44</v>
      </c>
      <c r="AM11" s="2">
        <v>17</v>
      </c>
      <c r="AN11" s="2">
        <v>6</v>
      </c>
      <c r="AO11" s="2">
        <v>2</v>
      </c>
      <c r="AP11" s="2">
        <v>9</v>
      </c>
      <c r="AQ11" s="2">
        <v>21</v>
      </c>
      <c r="AR11" s="2">
        <v>22</v>
      </c>
      <c r="AS11" s="2">
        <v>20</v>
      </c>
      <c r="AT11" s="4" t="s">
        <v>282</v>
      </c>
      <c r="AU11" s="4" t="s">
        <v>283</v>
      </c>
      <c r="AV11" s="14" t="s">
        <v>284</v>
      </c>
    </row>
    <row r="12" spans="1:48" ht="15" thickBot="1" x14ac:dyDescent="0.35">
      <c r="A12" s="13">
        <v>7</v>
      </c>
      <c r="B12" s="3" t="s">
        <v>44</v>
      </c>
      <c r="C12" s="2">
        <v>9</v>
      </c>
      <c r="D12" s="2">
        <v>4</v>
      </c>
      <c r="E12" s="2">
        <v>3</v>
      </c>
      <c r="F12" s="2">
        <v>2</v>
      </c>
      <c r="G12" s="2">
        <v>16</v>
      </c>
      <c r="H12" s="2">
        <v>14</v>
      </c>
      <c r="I12" s="2">
        <v>15</v>
      </c>
      <c r="J12" s="4" t="str">
        <f t="shared" si="0"/>
        <v>15.39</v>
      </c>
      <c r="K12" s="2" t="str">
        <f t="shared" si="1"/>
        <v>17.97</v>
      </c>
      <c r="L12" s="4" t="s">
        <v>45</v>
      </c>
      <c r="M12" s="4" t="s">
        <v>46</v>
      </c>
      <c r="N12" s="14" t="s">
        <v>47</v>
      </c>
      <c r="O12" s="14" t="str">
        <f t="shared" si="2"/>
        <v>12.05</v>
      </c>
      <c r="Q12" s="13">
        <v>7</v>
      </c>
      <c r="R12" s="3" t="s">
        <v>44</v>
      </c>
      <c r="S12" s="2">
        <v>8</v>
      </c>
      <c r="T12" s="2">
        <v>3</v>
      </c>
      <c r="U12" s="2">
        <v>1</v>
      </c>
      <c r="V12" s="2">
        <v>4</v>
      </c>
      <c r="W12" s="2">
        <v>13</v>
      </c>
      <c r="X12" s="2">
        <v>13</v>
      </c>
      <c r="Y12" s="2">
        <v>10</v>
      </c>
      <c r="Z12" s="2" t="str">
        <f t="shared" si="3"/>
        <v>10.31</v>
      </c>
      <c r="AA12" s="2" t="str">
        <f t="shared" si="4"/>
        <v>15.76</v>
      </c>
      <c r="AB12" s="4" t="s">
        <v>103</v>
      </c>
      <c r="AC12" s="4" t="s">
        <v>104</v>
      </c>
      <c r="AD12" s="14" t="s">
        <v>105</v>
      </c>
      <c r="AE12" s="14" t="str">
        <f t="shared" si="5"/>
        <v>8.17</v>
      </c>
      <c r="AK12" s="15">
        <v>19</v>
      </c>
      <c r="AL12" s="6" t="s">
        <v>48</v>
      </c>
      <c r="AM12" s="5">
        <v>18</v>
      </c>
      <c r="AN12" s="5">
        <v>2</v>
      </c>
      <c r="AO12" s="5">
        <v>3</v>
      </c>
      <c r="AP12" s="5">
        <v>13</v>
      </c>
      <c r="AQ12" s="5">
        <v>21</v>
      </c>
      <c r="AR12" s="5">
        <v>38</v>
      </c>
      <c r="AS12" s="5">
        <v>9</v>
      </c>
      <c r="AT12" s="7" t="s">
        <v>369</v>
      </c>
      <c r="AU12" s="7" t="s">
        <v>370</v>
      </c>
      <c r="AV12" s="16" t="s">
        <v>371</v>
      </c>
    </row>
    <row r="13" spans="1:48" ht="15" thickBot="1" x14ac:dyDescent="0.35">
      <c r="A13" s="15">
        <v>13</v>
      </c>
      <c r="B13" s="6" t="s">
        <v>48</v>
      </c>
      <c r="C13" s="5">
        <v>8</v>
      </c>
      <c r="D13" s="5">
        <v>3</v>
      </c>
      <c r="E13" s="5">
        <v>2</v>
      </c>
      <c r="F13" s="5">
        <v>3</v>
      </c>
      <c r="G13" s="5">
        <v>13</v>
      </c>
      <c r="H13" s="5">
        <v>12</v>
      </c>
      <c r="I13" s="5">
        <v>11</v>
      </c>
      <c r="J13" s="7" t="str">
        <f t="shared" si="0"/>
        <v>11.26</v>
      </c>
      <c r="K13" s="5" t="str">
        <f t="shared" si="1"/>
        <v>13.88</v>
      </c>
      <c r="L13" s="7" t="s">
        <v>49</v>
      </c>
      <c r="M13" s="7" t="s">
        <v>50</v>
      </c>
      <c r="N13" s="16" t="s">
        <v>51</v>
      </c>
      <c r="O13" s="16" t="str">
        <f t="shared" si="2"/>
        <v>10.53</v>
      </c>
      <c r="Q13" s="15">
        <v>15</v>
      </c>
      <c r="R13" s="6" t="s">
        <v>48</v>
      </c>
      <c r="S13" s="5">
        <v>8</v>
      </c>
      <c r="T13" s="5">
        <v>1</v>
      </c>
      <c r="U13" s="5">
        <v>2</v>
      </c>
      <c r="V13" s="5">
        <v>5</v>
      </c>
      <c r="W13" s="5">
        <v>10</v>
      </c>
      <c r="X13" s="5">
        <v>17</v>
      </c>
      <c r="Y13" s="5">
        <v>5</v>
      </c>
      <c r="Z13" s="5" t="str">
        <f t="shared" si="3"/>
        <v>11.05</v>
      </c>
      <c r="AA13" s="5" t="str">
        <f t="shared" si="4"/>
        <v>15.35</v>
      </c>
      <c r="AB13" s="7" t="s">
        <v>106</v>
      </c>
      <c r="AC13" s="7" t="s">
        <v>107</v>
      </c>
      <c r="AD13" s="16" t="s">
        <v>108</v>
      </c>
      <c r="AE13" s="16" t="str">
        <f t="shared" si="5"/>
        <v>8.49</v>
      </c>
      <c r="AK13" s="13">
        <v>15</v>
      </c>
      <c r="AL13" s="3" t="s">
        <v>52</v>
      </c>
      <c r="AM13" s="2">
        <v>18</v>
      </c>
      <c r="AN13" s="2">
        <v>4</v>
      </c>
      <c r="AO13" s="2">
        <v>2</v>
      </c>
      <c r="AP13" s="2">
        <v>12</v>
      </c>
      <c r="AQ13" s="2">
        <v>28</v>
      </c>
      <c r="AR13" s="2">
        <v>41</v>
      </c>
      <c r="AS13" s="2">
        <v>14</v>
      </c>
      <c r="AT13" s="4" t="s">
        <v>372</v>
      </c>
      <c r="AU13" s="4" t="s">
        <v>373</v>
      </c>
      <c r="AV13" s="14" t="s">
        <v>374</v>
      </c>
    </row>
    <row r="14" spans="1:48" ht="15" thickBot="1" x14ac:dyDescent="0.35">
      <c r="A14" s="13">
        <v>17</v>
      </c>
      <c r="B14" s="3" t="s">
        <v>52</v>
      </c>
      <c r="C14" s="2">
        <v>8</v>
      </c>
      <c r="D14" s="2">
        <v>2</v>
      </c>
      <c r="E14" s="2">
        <v>2</v>
      </c>
      <c r="F14" s="2">
        <v>4</v>
      </c>
      <c r="G14" s="2">
        <v>9</v>
      </c>
      <c r="H14" s="2">
        <v>9</v>
      </c>
      <c r="I14" s="2">
        <v>8</v>
      </c>
      <c r="J14" s="4" t="str">
        <f t="shared" si="0"/>
        <v>5.20</v>
      </c>
      <c r="K14" s="2" t="str">
        <f t="shared" si="1"/>
        <v>8.50</v>
      </c>
      <c r="L14" s="4" t="s">
        <v>53</v>
      </c>
      <c r="M14" s="4" t="s">
        <v>54</v>
      </c>
      <c r="N14" s="14" t="s">
        <v>55</v>
      </c>
      <c r="O14" s="14" t="str">
        <f t="shared" si="2"/>
        <v>7.84</v>
      </c>
      <c r="Q14" s="13">
        <v>11</v>
      </c>
      <c r="R14" s="3" t="s">
        <v>52</v>
      </c>
      <c r="S14" s="2">
        <v>9</v>
      </c>
      <c r="T14" s="2">
        <v>3</v>
      </c>
      <c r="U14" s="2">
        <v>0</v>
      </c>
      <c r="V14" s="2">
        <v>6</v>
      </c>
      <c r="W14" s="2">
        <v>17</v>
      </c>
      <c r="X14" s="2">
        <v>21</v>
      </c>
      <c r="Y14" s="2">
        <v>9</v>
      </c>
      <c r="Z14" s="2" t="str">
        <f t="shared" si="3"/>
        <v>12.22</v>
      </c>
      <c r="AA14" s="2" t="str">
        <f t="shared" si="4"/>
        <v>16.36</v>
      </c>
      <c r="AB14" s="4" t="s">
        <v>109</v>
      </c>
      <c r="AC14" s="4" t="s">
        <v>110</v>
      </c>
      <c r="AD14" s="14" t="s">
        <v>111</v>
      </c>
      <c r="AE14" s="14" t="str">
        <f t="shared" si="5"/>
        <v>10.15</v>
      </c>
      <c r="AK14" s="15">
        <v>9</v>
      </c>
      <c r="AL14" s="6" t="s">
        <v>56</v>
      </c>
      <c r="AM14" s="5">
        <v>17</v>
      </c>
      <c r="AN14" s="5">
        <v>5</v>
      </c>
      <c r="AO14" s="5">
        <v>4</v>
      </c>
      <c r="AP14" s="5">
        <v>8</v>
      </c>
      <c r="AQ14" s="5">
        <v>22</v>
      </c>
      <c r="AR14" s="5">
        <v>26</v>
      </c>
      <c r="AS14" s="5">
        <v>19</v>
      </c>
      <c r="AT14" s="7" t="s">
        <v>291</v>
      </c>
      <c r="AU14" s="7" t="s">
        <v>292</v>
      </c>
      <c r="AV14" s="16" t="s">
        <v>293</v>
      </c>
    </row>
    <row r="15" spans="1:48" ht="29.4" thickBot="1" x14ac:dyDescent="0.35">
      <c r="A15" s="15">
        <v>3</v>
      </c>
      <c r="B15" s="6" t="s">
        <v>56</v>
      </c>
      <c r="C15" s="5">
        <v>9</v>
      </c>
      <c r="D15" s="5">
        <v>6</v>
      </c>
      <c r="E15" s="5">
        <v>2</v>
      </c>
      <c r="F15" s="5">
        <v>1</v>
      </c>
      <c r="G15" s="5">
        <v>23</v>
      </c>
      <c r="H15" s="5">
        <v>9</v>
      </c>
      <c r="I15" s="5">
        <v>20</v>
      </c>
      <c r="J15" s="7" t="str">
        <f t="shared" si="0"/>
        <v>21.93</v>
      </c>
      <c r="K15" s="5" t="str">
        <f t="shared" si="1"/>
        <v>12.14</v>
      </c>
      <c r="L15" s="7" t="s">
        <v>57</v>
      </c>
      <c r="M15" s="7" t="s">
        <v>58</v>
      </c>
      <c r="N15" s="16" t="s">
        <v>59</v>
      </c>
      <c r="O15" s="16" t="str">
        <f t="shared" si="2"/>
        <v>17.63</v>
      </c>
      <c r="Q15" s="15">
        <v>12</v>
      </c>
      <c r="R15" s="6" t="s">
        <v>56</v>
      </c>
      <c r="S15" s="5">
        <v>7</v>
      </c>
      <c r="T15" s="5">
        <v>2</v>
      </c>
      <c r="U15" s="5">
        <v>2</v>
      </c>
      <c r="V15" s="5">
        <v>3</v>
      </c>
      <c r="W15" s="5">
        <v>10</v>
      </c>
      <c r="X15" s="5">
        <v>10</v>
      </c>
      <c r="Y15" s="5">
        <v>8</v>
      </c>
      <c r="Z15" s="5" t="str">
        <f t="shared" si="3"/>
        <v>13.19</v>
      </c>
      <c r="AA15" s="5" t="str">
        <f t="shared" si="4"/>
        <v>13.51</v>
      </c>
      <c r="AB15" s="7" t="s">
        <v>112</v>
      </c>
      <c r="AC15" s="7" t="s">
        <v>113</v>
      </c>
      <c r="AD15" s="16" t="s">
        <v>114</v>
      </c>
      <c r="AE15" s="16" t="str">
        <f t="shared" si="5"/>
        <v>9.47</v>
      </c>
      <c r="AK15" s="13">
        <v>2</v>
      </c>
      <c r="AL15" s="3" t="s">
        <v>60</v>
      </c>
      <c r="AM15" s="2">
        <v>16</v>
      </c>
      <c r="AN15" s="2">
        <v>10</v>
      </c>
      <c r="AO15" s="2">
        <v>3</v>
      </c>
      <c r="AP15" s="2">
        <v>3</v>
      </c>
      <c r="AQ15" s="2">
        <v>30</v>
      </c>
      <c r="AR15" s="2">
        <v>14</v>
      </c>
      <c r="AS15" s="2">
        <v>33</v>
      </c>
      <c r="AT15" s="4" t="s">
        <v>294</v>
      </c>
      <c r="AU15" s="4" t="s">
        <v>295</v>
      </c>
      <c r="AV15" s="14" t="s">
        <v>296</v>
      </c>
    </row>
    <row r="16" spans="1:48" ht="43.8" thickBot="1" x14ac:dyDescent="0.35">
      <c r="A16" s="13">
        <v>1</v>
      </c>
      <c r="B16" s="3" t="s">
        <v>60</v>
      </c>
      <c r="C16" s="2">
        <v>9</v>
      </c>
      <c r="D16" s="2">
        <v>7</v>
      </c>
      <c r="E16" s="2">
        <v>1</v>
      </c>
      <c r="F16" s="2">
        <v>1</v>
      </c>
      <c r="G16" s="2">
        <v>31</v>
      </c>
      <c r="H16" s="2">
        <v>10</v>
      </c>
      <c r="I16" s="2">
        <v>22</v>
      </c>
      <c r="J16" s="4" t="str">
        <f t="shared" si="0"/>
        <v>21.88</v>
      </c>
      <c r="K16" s="2" t="str">
        <f t="shared" si="1"/>
        <v>7.50</v>
      </c>
      <c r="L16" s="4" t="s">
        <v>61</v>
      </c>
      <c r="M16" s="4" t="s">
        <v>62</v>
      </c>
      <c r="N16" s="14" t="s">
        <v>63</v>
      </c>
      <c r="O16" s="14" t="str">
        <f t="shared" si="2"/>
        <v>21.76</v>
      </c>
      <c r="Q16" s="13">
        <v>4</v>
      </c>
      <c r="R16" s="3" t="s">
        <v>60</v>
      </c>
      <c r="S16" s="2">
        <v>7</v>
      </c>
      <c r="T16" s="2">
        <v>4</v>
      </c>
      <c r="U16" s="2">
        <v>2</v>
      </c>
      <c r="V16" s="2">
        <v>1</v>
      </c>
      <c r="W16" s="2">
        <v>13</v>
      </c>
      <c r="X16" s="2">
        <v>6</v>
      </c>
      <c r="Y16" s="2">
        <v>14</v>
      </c>
      <c r="Z16" s="2" t="str">
        <f t="shared" si="3"/>
        <v>15.38</v>
      </c>
      <c r="AA16" s="2" t="str">
        <f t="shared" si="4"/>
        <v>6.35</v>
      </c>
      <c r="AB16" s="4" t="s">
        <v>115</v>
      </c>
      <c r="AC16" s="4" t="s">
        <v>116</v>
      </c>
      <c r="AD16" s="14" t="s">
        <v>117</v>
      </c>
      <c r="AE16" s="14" t="str">
        <f t="shared" si="5"/>
        <v>14.94</v>
      </c>
      <c r="AK16" s="15">
        <v>5</v>
      </c>
      <c r="AL16" s="6" t="s">
        <v>64</v>
      </c>
      <c r="AM16" s="5">
        <v>18</v>
      </c>
      <c r="AN16" s="5">
        <v>7</v>
      </c>
      <c r="AO16" s="5">
        <v>3</v>
      </c>
      <c r="AP16" s="5">
        <v>8</v>
      </c>
      <c r="AQ16" s="5">
        <v>21</v>
      </c>
      <c r="AR16" s="5">
        <v>33</v>
      </c>
      <c r="AS16" s="5">
        <v>24</v>
      </c>
      <c r="AT16" s="7" t="s">
        <v>375</v>
      </c>
      <c r="AU16" s="7" t="s">
        <v>376</v>
      </c>
      <c r="AV16" s="16" t="s">
        <v>377</v>
      </c>
    </row>
    <row r="17" spans="1:48" ht="43.8" thickBot="1" x14ac:dyDescent="0.35">
      <c r="A17" s="15">
        <v>6</v>
      </c>
      <c r="B17" s="6" t="s">
        <v>64</v>
      </c>
      <c r="C17" s="5">
        <v>7</v>
      </c>
      <c r="D17" s="5">
        <v>5</v>
      </c>
      <c r="E17" s="5">
        <v>1</v>
      </c>
      <c r="F17" s="5">
        <v>1</v>
      </c>
      <c r="G17" s="5">
        <v>12</v>
      </c>
      <c r="H17" s="5">
        <v>4</v>
      </c>
      <c r="I17" s="5">
        <v>16</v>
      </c>
      <c r="J17" s="7" t="str">
        <f t="shared" si="0"/>
        <v>12.48</v>
      </c>
      <c r="K17" s="5" t="str">
        <f t="shared" si="1"/>
        <v>7.60</v>
      </c>
      <c r="L17" s="7" t="s">
        <v>65</v>
      </c>
      <c r="M17" s="7" t="s">
        <v>66</v>
      </c>
      <c r="N17" s="16" t="s">
        <v>67</v>
      </c>
      <c r="O17" s="16" t="str">
        <f t="shared" si="2"/>
        <v>13.28</v>
      </c>
      <c r="Q17" s="15">
        <v>2</v>
      </c>
      <c r="R17" s="6" t="s">
        <v>64</v>
      </c>
      <c r="S17" s="5">
        <v>9</v>
      </c>
      <c r="T17" s="5">
        <v>5</v>
      </c>
      <c r="U17" s="5">
        <v>1</v>
      </c>
      <c r="V17" s="5">
        <v>3</v>
      </c>
      <c r="W17" s="5">
        <v>12</v>
      </c>
      <c r="X17" s="5">
        <v>16</v>
      </c>
      <c r="Y17" s="5">
        <v>16</v>
      </c>
      <c r="Z17" s="5" t="str">
        <f t="shared" si="3"/>
        <v>13.95</v>
      </c>
      <c r="AA17" s="5" t="str">
        <f t="shared" si="4"/>
        <v>10.81</v>
      </c>
      <c r="AB17" s="7" t="s">
        <v>118</v>
      </c>
      <c r="AC17" s="7" t="s">
        <v>119</v>
      </c>
      <c r="AD17" s="16" t="s">
        <v>120</v>
      </c>
      <c r="AE17" s="16" t="str">
        <f t="shared" si="5"/>
        <v>14.30</v>
      </c>
      <c r="AK17" s="13">
        <v>3</v>
      </c>
      <c r="AL17" s="3" t="s">
        <v>68</v>
      </c>
      <c r="AM17" s="2">
        <v>17</v>
      </c>
      <c r="AN17" s="2">
        <v>8</v>
      </c>
      <c r="AO17" s="2">
        <v>6</v>
      </c>
      <c r="AP17" s="2">
        <v>3</v>
      </c>
      <c r="AQ17" s="2">
        <v>29</v>
      </c>
      <c r="AR17" s="2">
        <v>16</v>
      </c>
      <c r="AS17" s="2">
        <v>30</v>
      </c>
      <c r="AT17" s="4" t="s">
        <v>300</v>
      </c>
      <c r="AU17" s="4" t="s">
        <v>301</v>
      </c>
      <c r="AV17" s="14" t="s">
        <v>302</v>
      </c>
    </row>
    <row r="18" spans="1:48" ht="43.8" thickBot="1" x14ac:dyDescent="0.35">
      <c r="A18" s="13">
        <v>4</v>
      </c>
      <c r="B18" s="3" t="s">
        <v>68</v>
      </c>
      <c r="C18" s="2">
        <v>9</v>
      </c>
      <c r="D18" s="2">
        <v>5</v>
      </c>
      <c r="E18" s="2">
        <v>4</v>
      </c>
      <c r="F18" s="2">
        <v>0</v>
      </c>
      <c r="G18" s="2">
        <v>17</v>
      </c>
      <c r="H18" s="2">
        <v>5</v>
      </c>
      <c r="I18" s="2">
        <v>19</v>
      </c>
      <c r="J18" s="4" t="str">
        <f t="shared" si="0"/>
        <v>20.44</v>
      </c>
      <c r="K18" s="2" t="str">
        <f t="shared" si="1"/>
        <v>8.15</v>
      </c>
      <c r="L18" s="4" t="s">
        <v>69</v>
      </c>
      <c r="M18" s="4" t="s">
        <v>70</v>
      </c>
      <c r="N18" s="14" t="s">
        <v>71</v>
      </c>
      <c r="O18" s="14" t="str">
        <f t="shared" si="2"/>
        <v>20.32</v>
      </c>
      <c r="Q18" s="13">
        <v>3</v>
      </c>
      <c r="R18" s="3" t="s">
        <v>68</v>
      </c>
      <c r="S18" s="2">
        <v>8</v>
      </c>
      <c r="T18" s="2">
        <v>4</v>
      </c>
      <c r="U18" s="2">
        <v>3</v>
      </c>
      <c r="V18" s="2">
        <v>1</v>
      </c>
      <c r="W18" s="2">
        <v>15</v>
      </c>
      <c r="X18" s="2">
        <v>6</v>
      </c>
      <c r="Y18" s="2">
        <v>15</v>
      </c>
      <c r="Z18" s="2" t="str">
        <f t="shared" si="3"/>
        <v>12.54</v>
      </c>
      <c r="AA18" s="2" t="str">
        <f t="shared" si="4"/>
        <v>10.13</v>
      </c>
      <c r="AB18" s="4" t="s">
        <v>121</v>
      </c>
      <c r="AC18" s="4" t="s">
        <v>122</v>
      </c>
      <c r="AD18" s="14" t="s">
        <v>123</v>
      </c>
      <c r="AE18" s="14" t="str">
        <f t="shared" si="5"/>
        <v>11.33</v>
      </c>
      <c r="AK18" s="15">
        <v>20</v>
      </c>
      <c r="AL18" s="6" t="s">
        <v>72</v>
      </c>
      <c r="AM18" s="5">
        <v>17</v>
      </c>
      <c r="AN18" s="5">
        <v>1</v>
      </c>
      <c r="AO18" s="5">
        <v>3</v>
      </c>
      <c r="AP18" s="5">
        <v>13</v>
      </c>
      <c r="AQ18" s="5">
        <v>8</v>
      </c>
      <c r="AR18" s="5">
        <v>41</v>
      </c>
      <c r="AS18" s="5">
        <v>6</v>
      </c>
      <c r="AT18" s="7" t="s">
        <v>303</v>
      </c>
      <c r="AU18" s="7" t="s">
        <v>304</v>
      </c>
      <c r="AV18" s="16" t="s">
        <v>305</v>
      </c>
    </row>
    <row r="19" spans="1:48" ht="43.8" thickBot="1" x14ac:dyDescent="0.35">
      <c r="A19" s="15">
        <v>14</v>
      </c>
      <c r="B19" s="6" t="s">
        <v>72</v>
      </c>
      <c r="C19" s="5">
        <v>8</v>
      </c>
      <c r="D19" s="5">
        <v>3</v>
      </c>
      <c r="E19" s="5">
        <v>2</v>
      </c>
      <c r="F19" s="5">
        <v>3</v>
      </c>
      <c r="G19" s="5">
        <v>10</v>
      </c>
      <c r="H19" s="5">
        <v>11</v>
      </c>
      <c r="I19" s="5">
        <v>11</v>
      </c>
      <c r="J19" s="7" t="str">
        <f t="shared" si="0"/>
        <v>10.77</v>
      </c>
      <c r="K19" s="5" t="str">
        <f t="shared" si="1"/>
        <v>12.01</v>
      </c>
      <c r="L19" s="7" t="s">
        <v>73</v>
      </c>
      <c r="M19" s="7" t="s">
        <v>74</v>
      </c>
      <c r="N19" s="16" t="s">
        <v>75</v>
      </c>
      <c r="O19" s="16" t="str">
        <f t="shared" si="2"/>
        <v>10.00</v>
      </c>
      <c r="Q19" s="15">
        <v>20</v>
      </c>
      <c r="R19" s="6" t="s">
        <v>72</v>
      </c>
      <c r="S19" s="5">
        <v>8</v>
      </c>
      <c r="T19" s="5">
        <v>0</v>
      </c>
      <c r="U19" s="5">
        <v>2</v>
      </c>
      <c r="V19" s="5">
        <v>6</v>
      </c>
      <c r="W19" s="5">
        <v>1</v>
      </c>
      <c r="X19" s="5">
        <v>22</v>
      </c>
      <c r="Y19" s="5">
        <v>2</v>
      </c>
      <c r="Z19" s="5" t="str">
        <f t="shared" si="3"/>
        <v>5.23</v>
      </c>
      <c r="AA19" s="5" t="str">
        <f t="shared" si="4"/>
        <v>16.85</v>
      </c>
      <c r="AB19" s="7" t="s">
        <v>124</v>
      </c>
      <c r="AC19" s="7" t="s">
        <v>125</v>
      </c>
      <c r="AD19" s="16" t="s">
        <v>126</v>
      </c>
      <c r="AE19" s="16" t="str">
        <f t="shared" si="5"/>
        <v>4.47</v>
      </c>
      <c r="AK19" s="13">
        <v>16</v>
      </c>
      <c r="AL19" s="3" t="s">
        <v>76</v>
      </c>
      <c r="AM19" s="2">
        <v>18</v>
      </c>
      <c r="AN19" s="2">
        <v>4</v>
      </c>
      <c r="AO19" s="2">
        <v>2</v>
      </c>
      <c r="AP19" s="2">
        <v>12</v>
      </c>
      <c r="AQ19" s="2">
        <v>16</v>
      </c>
      <c r="AR19" s="2">
        <v>33</v>
      </c>
      <c r="AS19" s="2">
        <v>14</v>
      </c>
      <c r="AT19" s="4" t="s">
        <v>378</v>
      </c>
      <c r="AU19" s="4" t="s">
        <v>379</v>
      </c>
      <c r="AV19" s="14" t="s">
        <v>380</v>
      </c>
    </row>
    <row r="20" spans="1:48" ht="29.4" thickBot="1" x14ac:dyDescent="0.35">
      <c r="A20" s="13">
        <v>20</v>
      </c>
      <c r="B20" s="3" t="s">
        <v>76</v>
      </c>
      <c r="C20" s="2">
        <v>8</v>
      </c>
      <c r="D20" s="2">
        <v>1</v>
      </c>
      <c r="E20" s="2">
        <v>3</v>
      </c>
      <c r="F20" s="2">
        <v>4</v>
      </c>
      <c r="G20" s="2">
        <v>9</v>
      </c>
      <c r="H20" s="2">
        <v>15</v>
      </c>
      <c r="I20" s="2">
        <v>6</v>
      </c>
      <c r="J20" s="4" t="str">
        <f t="shared" si="0"/>
        <v>10.67</v>
      </c>
      <c r="K20" s="2" t="str">
        <f t="shared" si="1"/>
        <v>12.56</v>
      </c>
      <c r="L20" s="4" t="s">
        <v>77</v>
      </c>
      <c r="M20" s="4" t="s">
        <v>78</v>
      </c>
      <c r="N20" s="14" t="s">
        <v>79</v>
      </c>
      <c r="O20" s="14" t="str">
        <f t="shared" si="2"/>
        <v>9.45</v>
      </c>
      <c r="Q20" s="13">
        <v>14</v>
      </c>
      <c r="R20" s="3" t="s">
        <v>76</v>
      </c>
      <c r="S20" s="2">
        <v>9</v>
      </c>
      <c r="T20" s="2">
        <v>2</v>
      </c>
      <c r="U20" s="2">
        <v>0</v>
      </c>
      <c r="V20" s="2">
        <v>7</v>
      </c>
      <c r="W20" s="2">
        <v>6</v>
      </c>
      <c r="X20" s="2">
        <v>17</v>
      </c>
      <c r="Y20" s="2">
        <v>6</v>
      </c>
      <c r="Z20" s="2" t="str">
        <f t="shared" si="3"/>
        <v>7.89</v>
      </c>
      <c r="AA20" s="2" t="str">
        <f t="shared" si="4"/>
        <v>13.09</v>
      </c>
      <c r="AB20" s="4" t="s">
        <v>127</v>
      </c>
      <c r="AC20" s="4" t="s">
        <v>128</v>
      </c>
      <c r="AD20" s="14" t="s">
        <v>129</v>
      </c>
      <c r="AE20" s="14" t="str">
        <f t="shared" si="5"/>
        <v>9.10</v>
      </c>
      <c r="AK20" s="15">
        <v>8</v>
      </c>
      <c r="AL20" s="6" t="s">
        <v>80</v>
      </c>
      <c r="AM20" s="5">
        <v>17</v>
      </c>
      <c r="AN20" s="5">
        <v>5</v>
      </c>
      <c r="AO20" s="5">
        <v>5</v>
      </c>
      <c r="AP20" s="5">
        <v>7</v>
      </c>
      <c r="AQ20" s="5">
        <v>28</v>
      </c>
      <c r="AR20" s="5">
        <v>35</v>
      </c>
      <c r="AS20" s="5">
        <v>20</v>
      </c>
      <c r="AT20" s="7" t="s">
        <v>309</v>
      </c>
      <c r="AU20" s="7" t="s">
        <v>310</v>
      </c>
      <c r="AV20" s="16" t="s">
        <v>311</v>
      </c>
    </row>
    <row r="21" spans="1:48" ht="29.4" thickBot="1" x14ac:dyDescent="0.35">
      <c r="A21" s="15">
        <v>5</v>
      </c>
      <c r="B21" s="6" t="s">
        <v>80</v>
      </c>
      <c r="C21" s="5">
        <v>8</v>
      </c>
      <c r="D21" s="5">
        <v>6</v>
      </c>
      <c r="E21" s="5">
        <v>0</v>
      </c>
      <c r="F21" s="5">
        <v>2</v>
      </c>
      <c r="G21" s="5">
        <v>21</v>
      </c>
      <c r="H21" s="5">
        <v>11</v>
      </c>
      <c r="I21" s="5">
        <v>18</v>
      </c>
      <c r="J21" s="7" t="str">
        <f t="shared" si="0"/>
        <v>16.20</v>
      </c>
      <c r="K21" s="5" t="str">
        <f t="shared" si="1"/>
        <v>7.92</v>
      </c>
      <c r="L21" s="7" t="s">
        <v>81</v>
      </c>
      <c r="M21" s="7" t="s">
        <v>82</v>
      </c>
      <c r="N21" s="16" t="s">
        <v>83</v>
      </c>
      <c r="O21" s="16" t="str">
        <f t="shared" si="2"/>
        <v>16.70</v>
      </c>
      <c r="Q21" s="15">
        <v>6</v>
      </c>
      <c r="R21" s="6" t="s">
        <v>80</v>
      </c>
      <c r="S21" s="5">
        <v>8</v>
      </c>
      <c r="T21" s="5">
        <v>3</v>
      </c>
      <c r="U21" s="5">
        <v>3</v>
      </c>
      <c r="V21" s="5">
        <v>2</v>
      </c>
      <c r="W21" s="5">
        <v>12</v>
      </c>
      <c r="X21" s="5">
        <v>12</v>
      </c>
      <c r="Y21" s="5">
        <v>12</v>
      </c>
      <c r="Z21" s="5" t="str">
        <f t="shared" si="3"/>
        <v>10.77</v>
      </c>
      <c r="AA21" s="5" t="str">
        <f t="shared" si="4"/>
        <v>12.40</v>
      </c>
      <c r="AB21" s="7" t="s">
        <v>130</v>
      </c>
      <c r="AC21" s="7" t="s">
        <v>131</v>
      </c>
      <c r="AD21" s="16" t="s">
        <v>132</v>
      </c>
      <c r="AE21" s="16" t="str">
        <f t="shared" si="5"/>
        <v>9.58</v>
      </c>
      <c r="AK21" s="13">
        <v>17</v>
      </c>
      <c r="AL21" s="3" t="s">
        <v>84</v>
      </c>
      <c r="AM21" s="2">
        <v>17</v>
      </c>
      <c r="AN21" s="2">
        <v>3</v>
      </c>
      <c r="AO21" s="2">
        <v>3</v>
      </c>
      <c r="AP21" s="2">
        <v>11</v>
      </c>
      <c r="AQ21" s="2">
        <v>15</v>
      </c>
      <c r="AR21" s="2">
        <v>27</v>
      </c>
      <c r="AS21" s="2">
        <v>12</v>
      </c>
      <c r="AT21" s="4" t="s">
        <v>312</v>
      </c>
      <c r="AU21" s="4" t="s">
        <v>313</v>
      </c>
      <c r="AV21" s="14" t="s">
        <v>314</v>
      </c>
    </row>
    <row r="22" spans="1:48" ht="58.2" thickBot="1" x14ac:dyDescent="0.35">
      <c r="A22" s="13">
        <v>16</v>
      </c>
      <c r="B22" s="3" t="s">
        <v>84</v>
      </c>
      <c r="C22" s="2">
        <v>9</v>
      </c>
      <c r="D22" s="2">
        <v>3</v>
      </c>
      <c r="E22" s="2">
        <v>1</v>
      </c>
      <c r="F22" s="2">
        <v>5</v>
      </c>
      <c r="G22" s="2">
        <v>9</v>
      </c>
      <c r="H22" s="2">
        <v>12</v>
      </c>
      <c r="I22" s="2">
        <v>10</v>
      </c>
      <c r="J22" s="4" t="str">
        <f t="shared" si="0"/>
        <v>11.04</v>
      </c>
      <c r="K22" s="2" t="str">
        <f t="shared" si="1"/>
        <v>11.15</v>
      </c>
      <c r="L22" s="4" t="s">
        <v>85</v>
      </c>
      <c r="M22" s="4" t="s">
        <v>86</v>
      </c>
      <c r="N22" s="14" t="s">
        <v>87</v>
      </c>
      <c r="O22" s="14" t="str">
        <f t="shared" si="2"/>
        <v>11.75</v>
      </c>
      <c r="Q22" s="13">
        <v>19</v>
      </c>
      <c r="R22" s="3" t="s">
        <v>84</v>
      </c>
      <c r="S22" s="2">
        <v>8</v>
      </c>
      <c r="T22" s="2">
        <v>1</v>
      </c>
      <c r="U22" s="2">
        <v>1</v>
      </c>
      <c r="V22" s="2">
        <v>6</v>
      </c>
      <c r="W22" s="2">
        <v>4</v>
      </c>
      <c r="X22" s="2">
        <v>10</v>
      </c>
      <c r="Y22" s="2">
        <v>4</v>
      </c>
      <c r="Z22" s="2" t="str">
        <f t="shared" si="3"/>
        <v>10.72</v>
      </c>
      <c r="AA22" s="2" t="str">
        <f t="shared" si="4"/>
        <v>9.79</v>
      </c>
      <c r="AB22" s="4" t="s">
        <v>133</v>
      </c>
      <c r="AC22" s="4" t="s">
        <v>134</v>
      </c>
      <c r="AD22" s="14" t="s">
        <v>135</v>
      </c>
      <c r="AE22" s="14" t="str">
        <f t="shared" si="5"/>
        <v>11.72</v>
      </c>
      <c r="AK22" s="17">
        <v>18</v>
      </c>
      <c r="AL22" s="18" t="s">
        <v>88</v>
      </c>
      <c r="AM22" s="19">
        <v>17</v>
      </c>
      <c r="AN22" s="19">
        <v>2</v>
      </c>
      <c r="AO22" s="19">
        <v>5</v>
      </c>
      <c r="AP22" s="19">
        <v>10</v>
      </c>
      <c r="AQ22" s="19">
        <v>12</v>
      </c>
      <c r="AR22" s="19">
        <v>31</v>
      </c>
      <c r="AS22" s="19">
        <v>11</v>
      </c>
      <c r="AT22" s="20" t="s">
        <v>315</v>
      </c>
      <c r="AU22" s="20" t="s">
        <v>316</v>
      </c>
      <c r="AV22" s="21" t="s">
        <v>317</v>
      </c>
    </row>
    <row r="23" spans="1:48" ht="58.2" thickBot="1" x14ac:dyDescent="0.35">
      <c r="A23" s="17">
        <v>19</v>
      </c>
      <c r="B23" s="18" t="s">
        <v>88</v>
      </c>
      <c r="C23" s="19">
        <v>9</v>
      </c>
      <c r="D23" s="19">
        <v>2</v>
      </c>
      <c r="E23" s="19">
        <v>2</v>
      </c>
      <c r="F23" s="19">
        <v>5</v>
      </c>
      <c r="G23" s="19">
        <v>5</v>
      </c>
      <c r="H23" s="19">
        <v>14</v>
      </c>
      <c r="I23" s="19">
        <v>8</v>
      </c>
      <c r="J23" s="20" t="str">
        <f t="shared" si="0"/>
        <v>8.75</v>
      </c>
      <c r="K23" s="19" t="str">
        <f t="shared" si="1"/>
        <v>14.49</v>
      </c>
      <c r="L23" s="20" t="s">
        <v>89</v>
      </c>
      <c r="M23" s="20" t="s">
        <v>90</v>
      </c>
      <c r="N23" s="21" t="s">
        <v>91</v>
      </c>
      <c r="O23" s="21" t="str">
        <f t="shared" si="2"/>
        <v>8.16</v>
      </c>
      <c r="Q23" s="17">
        <v>16</v>
      </c>
      <c r="R23" s="18" t="s">
        <v>88</v>
      </c>
      <c r="S23" s="19">
        <v>8</v>
      </c>
      <c r="T23" s="19">
        <v>1</v>
      </c>
      <c r="U23" s="19">
        <v>2</v>
      </c>
      <c r="V23" s="19">
        <v>5</v>
      </c>
      <c r="W23" s="19">
        <v>5</v>
      </c>
      <c r="X23" s="19">
        <v>12</v>
      </c>
      <c r="Y23" s="19">
        <v>5</v>
      </c>
      <c r="Z23" s="19" t="str">
        <f t="shared" si="3"/>
        <v>7.28</v>
      </c>
      <c r="AA23" s="19" t="str">
        <f t="shared" si="4"/>
        <v>9.96</v>
      </c>
      <c r="AB23" s="20" t="s">
        <v>136</v>
      </c>
      <c r="AC23" s="20" t="s">
        <v>137</v>
      </c>
      <c r="AD23" s="21" t="s">
        <v>138</v>
      </c>
      <c r="AE23" s="21" t="str">
        <f t="shared" si="5"/>
        <v>8.96</v>
      </c>
      <c r="AK23" s="99"/>
      <c r="AL23" s="100"/>
      <c r="AM23" s="101"/>
      <c r="AN23" s="101"/>
      <c r="AO23" s="101"/>
      <c r="AP23" s="101"/>
      <c r="AQ23" s="101"/>
      <c r="AR23" s="101"/>
      <c r="AS23" s="101"/>
      <c r="AT23" s="102"/>
      <c r="AU23" s="102"/>
      <c r="AV23" s="103"/>
    </row>
    <row r="25" spans="1:48" x14ac:dyDescent="0.3">
      <c r="A25" t="s">
        <v>318</v>
      </c>
      <c r="Q25" t="s">
        <v>403</v>
      </c>
    </row>
    <row r="26" spans="1:48" ht="15" thickBot="1" x14ac:dyDescent="0.35">
      <c r="A26" s="11" t="s">
        <v>0</v>
      </c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G26" s="1" t="s">
        <v>6</v>
      </c>
      <c r="H26" s="1" t="s">
        <v>7</v>
      </c>
      <c r="I26" s="1" t="s">
        <v>8</v>
      </c>
      <c r="J26" s="1" t="s">
        <v>9</v>
      </c>
      <c r="K26" s="1" t="s">
        <v>10</v>
      </c>
      <c r="L26" s="1" t="s">
        <v>9</v>
      </c>
      <c r="M26" s="1" t="s">
        <v>10</v>
      </c>
      <c r="N26" s="12" t="s">
        <v>11</v>
      </c>
      <c r="O26" s="12" t="s">
        <v>11</v>
      </c>
      <c r="Q26" s="11" t="s">
        <v>0</v>
      </c>
      <c r="R26" s="1" t="s">
        <v>1</v>
      </c>
      <c r="S26" s="1" t="s">
        <v>2</v>
      </c>
      <c r="T26" s="1" t="s">
        <v>3</v>
      </c>
      <c r="U26" s="1" t="s">
        <v>4</v>
      </c>
      <c r="V26" s="1" t="s">
        <v>5</v>
      </c>
      <c r="W26" s="1" t="s">
        <v>6</v>
      </c>
      <c r="X26" s="1" t="s">
        <v>7</v>
      </c>
      <c r="Y26" s="1" t="s">
        <v>8</v>
      </c>
      <c r="Z26" s="1" t="s">
        <v>9</v>
      </c>
      <c r="AA26" s="1" t="s">
        <v>10</v>
      </c>
      <c r="AB26" s="1" t="s">
        <v>9</v>
      </c>
      <c r="AC26" s="1" t="s">
        <v>10</v>
      </c>
      <c r="AD26" s="12" t="s">
        <v>11</v>
      </c>
      <c r="AE26" s="12" t="s">
        <v>11</v>
      </c>
    </row>
    <row r="27" spans="1:48" ht="15" thickBot="1" x14ac:dyDescent="0.35">
      <c r="A27" s="13">
        <v>2</v>
      </c>
      <c r="B27" s="3" t="s">
        <v>12</v>
      </c>
      <c r="C27" s="2">
        <v>17</v>
      </c>
      <c r="D27" s="2">
        <v>13</v>
      </c>
      <c r="E27" s="2">
        <v>3</v>
      </c>
      <c r="F27" s="2">
        <v>1</v>
      </c>
      <c r="G27" s="2">
        <v>48</v>
      </c>
      <c r="H27" s="2">
        <v>22</v>
      </c>
      <c r="I27" s="2">
        <v>42</v>
      </c>
      <c r="J27" s="97" t="str">
        <f>IF(ISNUMBER(SEARCH("-", L27)), LEFT(L27, SEARCH("-", L27)-1), LEFT(L27, SEARCH("+", L27)-1))</f>
        <v>40.97</v>
      </c>
      <c r="K27" s="97" t="str">
        <f>IF(ISNUMBER(SEARCH("-", M27)), LEFT(M27, SEARCH("-", M27)-1), LEFT(M27, SEARCH("+", M27)-1))</f>
        <v>18.08</v>
      </c>
      <c r="L27" s="4" t="s">
        <v>198</v>
      </c>
      <c r="M27" s="4" t="s">
        <v>199</v>
      </c>
      <c r="N27" s="14" t="s">
        <v>200</v>
      </c>
      <c r="O27" s="97" t="str">
        <f>IF(ISNUMBER(SEARCH("-", N27)), LEFT(N27, SEARCH("-", N27)-1), IF(ISNUMBER(SEARCH("+", N27)), LEFT(N27, SEARCH("+", N27)-1),N27))</f>
        <v>37.29</v>
      </c>
      <c r="Q27" s="106">
        <v>1</v>
      </c>
      <c r="R27" s="105" t="s">
        <v>12</v>
      </c>
      <c r="S27" s="107">
        <v>17</v>
      </c>
      <c r="T27" s="107">
        <v>11</v>
      </c>
      <c r="U27" s="107">
        <v>3</v>
      </c>
      <c r="V27" s="107">
        <v>3</v>
      </c>
      <c r="W27" s="107">
        <v>33</v>
      </c>
      <c r="X27" s="107">
        <v>17</v>
      </c>
      <c r="Y27" s="107">
        <v>36</v>
      </c>
      <c r="Z27" s="97" t="str">
        <f>IF(ISNUMBER(SEARCH("-", AB27)), LEFT(AB27, SEARCH("-", AB27)-1), IF(ISNUMBER(SEARCH("+", AB27)), LEFT(AB27, SEARCH("+", AB27)-1), AB27))</f>
        <v>29.78</v>
      </c>
      <c r="AA27" s="97" t="str">
        <f>IF(ISNUMBER(SEARCH("-", AC27)), LEFT(AC27, SEARCH("-", AC27)-1), IF(ISNUMBER(SEARCH("+", AC27)), LEFT(AC27, SEARCH("+", AC27)-1), AC27))</f>
        <v>21.97</v>
      </c>
      <c r="AB27" s="108" t="s">
        <v>258</v>
      </c>
      <c r="AC27" s="108" t="s">
        <v>259</v>
      </c>
      <c r="AD27" s="109" t="s">
        <v>260</v>
      </c>
      <c r="AE27" s="97" t="str">
        <f>IF(ISNUMBER(SEARCH("-", AD27)), LEFT(AD27, SEARCH("-", AD27)-1), IF(ISNUMBER(SEARCH("+", AD27)), LEFT(AD27, SEARCH("+", AD27)-1),AD27))</f>
        <v>29.86</v>
      </c>
    </row>
    <row r="28" spans="1:48" ht="29.4" thickBot="1" x14ac:dyDescent="0.35">
      <c r="A28" s="15">
        <v>7</v>
      </c>
      <c r="B28" s="6" t="s">
        <v>16</v>
      </c>
      <c r="C28" s="5">
        <v>17</v>
      </c>
      <c r="D28" s="5">
        <v>10</v>
      </c>
      <c r="E28" s="5">
        <v>2</v>
      </c>
      <c r="F28" s="5">
        <v>5</v>
      </c>
      <c r="G28" s="5">
        <v>29</v>
      </c>
      <c r="H28" s="5">
        <v>19</v>
      </c>
      <c r="I28" s="5">
        <v>32</v>
      </c>
      <c r="J28" s="97" t="str">
        <f t="shared" ref="J28:J46" si="6">IF(ISNUMBER(SEARCH("-", L28)), LEFT(L28, SEARCH("-", L28)-1), LEFT(L28, SEARCH("+", L28)-1))</f>
        <v>25.81</v>
      </c>
      <c r="K28" s="97" t="str">
        <f t="shared" ref="K28:K46" si="7">IF(ISNUMBER(SEARCH("-", M28)), LEFT(M28, SEARCH("-", M28)-1), LEFT(M28, SEARCH("+", M28)-1))</f>
        <v>20.16</v>
      </c>
      <c r="L28" s="7" t="s">
        <v>201</v>
      </c>
      <c r="M28" s="7" t="s">
        <v>202</v>
      </c>
      <c r="N28" s="16" t="s">
        <v>203</v>
      </c>
      <c r="O28" s="97" t="str">
        <f t="shared" ref="O28:O46" si="8">IF(ISNUMBER(SEARCH("-", N28)), LEFT(N28, SEARCH("-", N28)-1), IF(ISNUMBER(SEARCH("+", N28)), LEFT(N28, SEARCH("+", N28)-1),N28))</f>
        <v>28.05</v>
      </c>
      <c r="Q28" s="15">
        <v>6</v>
      </c>
      <c r="R28" s="6" t="s">
        <v>16</v>
      </c>
      <c r="S28" s="5">
        <v>17</v>
      </c>
      <c r="T28" s="5">
        <v>6</v>
      </c>
      <c r="U28" s="5">
        <v>4</v>
      </c>
      <c r="V28" s="5">
        <v>7</v>
      </c>
      <c r="W28" s="5">
        <v>17</v>
      </c>
      <c r="X28" s="5">
        <v>23</v>
      </c>
      <c r="Y28" s="5">
        <v>22</v>
      </c>
      <c r="Z28" s="97" t="str">
        <f t="shared" ref="Z28:Z46" si="9">IF(ISNUMBER(SEARCH("-", AB28)), LEFT(AB28, SEARCH("-", AB28)-1), IF(ISNUMBER(SEARCH("+", AB28)), LEFT(AB28, SEARCH("+", AB28)-1), AB28))</f>
        <v>16.86</v>
      </c>
      <c r="AA28" s="97" t="str">
        <f t="shared" ref="AA28:AA46" si="10">IF(ISNUMBER(SEARCH("-", AC28)), LEFT(AC28, SEARCH("-", AC28)-1), IF(ISNUMBER(SEARCH("+", AC28)), LEFT(AC28, SEARCH("+", AC28)-1), AC28))</f>
        <v>29.66</v>
      </c>
      <c r="AB28" s="7" t="s">
        <v>261</v>
      </c>
      <c r="AC28" s="7" t="s">
        <v>262</v>
      </c>
      <c r="AD28" s="16" t="s">
        <v>263</v>
      </c>
      <c r="AE28" s="97" t="str">
        <f t="shared" ref="AE28:AE46" si="11">IF(ISNUMBER(SEARCH("-", AD28)), LEFT(AD28, SEARCH("-", AD28)-1), IF(ISNUMBER(SEARCH("+", AD28)), LEFT(AD28, SEARCH("+", AD28)-1),AD28))</f>
        <v>18.31</v>
      </c>
    </row>
    <row r="29" spans="1:48" ht="29.4" thickBot="1" x14ac:dyDescent="0.35">
      <c r="A29" s="13">
        <v>16</v>
      </c>
      <c r="B29" s="3" t="s">
        <v>20</v>
      </c>
      <c r="C29" s="2">
        <v>17</v>
      </c>
      <c r="D29" s="2">
        <v>6</v>
      </c>
      <c r="E29" s="2">
        <v>4</v>
      </c>
      <c r="F29" s="2">
        <v>7</v>
      </c>
      <c r="G29" s="2">
        <v>19</v>
      </c>
      <c r="H29" s="2">
        <v>24</v>
      </c>
      <c r="I29" s="2">
        <v>22</v>
      </c>
      <c r="J29" s="97" t="str">
        <f t="shared" si="6"/>
        <v>21.44</v>
      </c>
      <c r="K29" s="97" t="str">
        <f t="shared" si="7"/>
        <v>27.25</v>
      </c>
      <c r="L29" s="4" t="s">
        <v>204</v>
      </c>
      <c r="M29" s="4" t="s">
        <v>205</v>
      </c>
      <c r="N29" s="14" t="s">
        <v>206</v>
      </c>
      <c r="O29" s="97" t="str">
        <f t="shared" si="8"/>
        <v>18.78</v>
      </c>
      <c r="Q29" s="13">
        <v>11</v>
      </c>
      <c r="R29" s="3" t="s">
        <v>20</v>
      </c>
      <c r="S29" s="2">
        <v>17</v>
      </c>
      <c r="T29" s="2">
        <v>5</v>
      </c>
      <c r="U29" s="2">
        <v>2</v>
      </c>
      <c r="V29" s="2">
        <v>10</v>
      </c>
      <c r="W29" s="2">
        <v>17</v>
      </c>
      <c r="X29" s="2">
        <v>40</v>
      </c>
      <c r="Y29" s="2">
        <v>17</v>
      </c>
      <c r="Z29" s="97" t="str">
        <f t="shared" si="9"/>
        <v>15.92</v>
      </c>
      <c r="AA29" s="97" t="str">
        <f t="shared" si="10"/>
        <v>34.33</v>
      </c>
      <c r="AB29" s="4" t="s">
        <v>264</v>
      </c>
      <c r="AC29" s="4" t="s">
        <v>265</v>
      </c>
      <c r="AD29" s="14" t="s">
        <v>266</v>
      </c>
      <c r="AE29" s="97" t="str">
        <f t="shared" si="11"/>
        <v>13.26</v>
      </c>
    </row>
    <row r="30" spans="1:48" ht="15" thickBot="1" x14ac:dyDescent="0.35">
      <c r="A30" s="15">
        <v>8</v>
      </c>
      <c r="B30" s="6" t="s">
        <v>24</v>
      </c>
      <c r="C30" s="5">
        <v>17</v>
      </c>
      <c r="D30" s="5">
        <v>8</v>
      </c>
      <c r="E30" s="5">
        <v>7</v>
      </c>
      <c r="F30" s="5">
        <v>2</v>
      </c>
      <c r="G30" s="5">
        <v>32</v>
      </c>
      <c r="H30" s="5">
        <v>18</v>
      </c>
      <c r="I30" s="5">
        <v>31</v>
      </c>
      <c r="J30" s="97" t="str">
        <f t="shared" si="6"/>
        <v>28.58</v>
      </c>
      <c r="K30" s="97" t="str">
        <f t="shared" si="7"/>
        <v>20.69</v>
      </c>
      <c r="L30" s="7" t="s">
        <v>207</v>
      </c>
      <c r="M30" s="7" t="s">
        <v>208</v>
      </c>
      <c r="N30" s="16" t="s">
        <v>209</v>
      </c>
      <c r="O30" s="97" t="str">
        <f t="shared" si="8"/>
        <v>29.54</v>
      </c>
      <c r="Q30" s="15">
        <v>10</v>
      </c>
      <c r="R30" s="6" t="s">
        <v>24</v>
      </c>
      <c r="S30" s="5">
        <v>17</v>
      </c>
      <c r="T30" s="5">
        <v>4</v>
      </c>
      <c r="U30" s="5">
        <v>7</v>
      </c>
      <c r="V30" s="5">
        <v>6</v>
      </c>
      <c r="W30" s="5">
        <v>20</v>
      </c>
      <c r="X30" s="5">
        <v>26</v>
      </c>
      <c r="Y30" s="5">
        <v>19</v>
      </c>
      <c r="Z30" s="97" t="str">
        <f t="shared" si="9"/>
        <v>23.45</v>
      </c>
      <c r="AA30" s="97" t="str">
        <f t="shared" si="10"/>
        <v>25.77</v>
      </c>
      <c r="AB30" s="7" t="s">
        <v>267</v>
      </c>
      <c r="AC30" s="7" t="s">
        <v>268</v>
      </c>
      <c r="AD30" s="16" t="s">
        <v>269</v>
      </c>
      <c r="AE30" s="97" t="str">
        <f t="shared" si="11"/>
        <v>23.02</v>
      </c>
    </row>
    <row r="31" spans="1:48" ht="15" thickBot="1" x14ac:dyDescent="0.35">
      <c r="A31" s="13">
        <v>9</v>
      </c>
      <c r="B31" s="3" t="s">
        <v>28</v>
      </c>
      <c r="C31" s="2">
        <v>16</v>
      </c>
      <c r="D31" s="2">
        <v>9</v>
      </c>
      <c r="E31" s="2">
        <v>3</v>
      </c>
      <c r="F31" s="2">
        <v>4</v>
      </c>
      <c r="G31" s="2">
        <v>32</v>
      </c>
      <c r="H31" s="2">
        <v>14</v>
      </c>
      <c r="I31" s="2">
        <v>30</v>
      </c>
      <c r="J31" s="97" t="str">
        <f t="shared" si="6"/>
        <v>35.10</v>
      </c>
      <c r="K31" s="97" t="str">
        <f t="shared" si="7"/>
        <v>15.91</v>
      </c>
      <c r="L31" s="4" t="s">
        <v>210</v>
      </c>
      <c r="M31" s="4" t="s">
        <v>211</v>
      </c>
      <c r="N31" s="14" t="s">
        <v>212</v>
      </c>
      <c r="O31" s="97" t="str">
        <f t="shared" si="8"/>
        <v>33.49</v>
      </c>
      <c r="Q31" s="13">
        <v>4</v>
      </c>
      <c r="R31" s="3" t="s">
        <v>28</v>
      </c>
      <c r="S31" s="2">
        <v>16</v>
      </c>
      <c r="T31" s="2">
        <v>7</v>
      </c>
      <c r="U31" s="2">
        <v>4</v>
      </c>
      <c r="V31" s="2">
        <v>5</v>
      </c>
      <c r="W31" s="2">
        <v>30</v>
      </c>
      <c r="X31" s="2">
        <v>26</v>
      </c>
      <c r="Y31" s="2">
        <v>25</v>
      </c>
      <c r="Z31" s="97" t="str">
        <f t="shared" si="9"/>
        <v>30.82</v>
      </c>
      <c r="AA31" s="97" t="str">
        <f t="shared" si="10"/>
        <v>20.88</v>
      </c>
      <c r="AB31" s="4" t="s">
        <v>270</v>
      </c>
      <c r="AC31" s="4" t="s">
        <v>271</v>
      </c>
      <c r="AD31" s="14" t="s">
        <v>272</v>
      </c>
      <c r="AE31" s="97" t="str">
        <f t="shared" si="11"/>
        <v>29.11</v>
      </c>
    </row>
    <row r="32" spans="1:48" ht="15" thickBot="1" x14ac:dyDescent="0.35">
      <c r="A32" s="15">
        <v>14</v>
      </c>
      <c r="B32" s="6" t="s">
        <v>32</v>
      </c>
      <c r="C32" s="5">
        <v>17</v>
      </c>
      <c r="D32" s="5">
        <v>6</v>
      </c>
      <c r="E32" s="5">
        <v>5</v>
      </c>
      <c r="F32" s="5">
        <v>6</v>
      </c>
      <c r="G32" s="5">
        <v>17</v>
      </c>
      <c r="H32" s="5">
        <v>16</v>
      </c>
      <c r="I32" s="5">
        <v>23</v>
      </c>
      <c r="J32" s="97" t="str">
        <f t="shared" si="6"/>
        <v>25.79</v>
      </c>
      <c r="K32" s="97" t="str">
        <f t="shared" si="7"/>
        <v>19.40</v>
      </c>
      <c r="L32" s="7" t="s">
        <v>213</v>
      </c>
      <c r="M32" s="7" t="s">
        <v>214</v>
      </c>
      <c r="N32" s="16" t="s">
        <v>215</v>
      </c>
      <c r="O32" s="97" t="str">
        <f t="shared" si="8"/>
        <v>28.60</v>
      </c>
      <c r="Q32" s="15">
        <v>13</v>
      </c>
      <c r="R32" s="6" t="s">
        <v>32</v>
      </c>
      <c r="S32" s="5">
        <v>16</v>
      </c>
      <c r="T32" s="5">
        <v>4</v>
      </c>
      <c r="U32" s="5">
        <v>4</v>
      </c>
      <c r="V32" s="5">
        <v>8</v>
      </c>
      <c r="W32" s="5">
        <v>14</v>
      </c>
      <c r="X32" s="5">
        <v>22</v>
      </c>
      <c r="Y32" s="5">
        <v>16</v>
      </c>
      <c r="Z32" s="97" t="str">
        <f t="shared" si="9"/>
        <v>18.48</v>
      </c>
      <c r="AA32" s="97" t="str">
        <f t="shared" si="10"/>
        <v>23.79</v>
      </c>
      <c r="AB32" s="7" t="s">
        <v>273</v>
      </c>
      <c r="AC32" s="7" t="s">
        <v>274</v>
      </c>
      <c r="AD32" s="16" t="s">
        <v>275</v>
      </c>
      <c r="AE32" s="97" t="str">
        <f t="shared" si="11"/>
        <v>18.12</v>
      </c>
    </row>
    <row r="33" spans="1:31" ht="29.4" thickBot="1" x14ac:dyDescent="0.35">
      <c r="A33" s="13">
        <v>13</v>
      </c>
      <c r="B33" s="3" t="s">
        <v>36</v>
      </c>
      <c r="C33" s="2">
        <v>17</v>
      </c>
      <c r="D33" s="2">
        <v>6</v>
      </c>
      <c r="E33" s="2">
        <v>6</v>
      </c>
      <c r="F33" s="2">
        <v>5</v>
      </c>
      <c r="G33" s="2">
        <v>18</v>
      </c>
      <c r="H33" s="2">
        <v>22</v>
      </c>
      <c r="I33" s="2">
        <v>24</v>
      </c>
      <c r="J33" s="97" t="str">
        <f t="shared" si="6"/>
        <v>18.20</v>
      </c>
      <c r="K33" s="97" t="str">
        <f t="shared" si="7"/>
        <v>24.40</v>
      </c>
      <c r="L33" s="4" t="s">
        <v>216</v>
      </c>
      <c r="M33" s="4" t="s">
        <v>217</v>
      </c>
      <c r="N33" s="14" t="s">
        <v>218</v>
      </c>
      <c r="O33" s="97" t="str">
        <f t="shared" si="8"/>
        <v>18.69</v>
      </c>
      <c r="Q33" s="13">
        <v>12</v>
      </c>
      <c r="R33" s="3" t="s">
        <v>36</v>
      </c>
      <c r="S33" s="2">
        <v>17</v>
      </c>
      <c r="T33" s="2">
        <v>4</v>
      </c>
      <c r="U33" s="2">
        <v>4</v>
      </c>
      <c r="V33" s="2">
        <v>9</v>
      </c>
      <c r="W33" s="2">
        <v>17</v>
      </c>
      <c r="X33" s="2">
        <v>23</v>
      </c>
      <c r="Y33" s="2">
        <v>16</v>
      </c>
      <c r="Z33" s="97" t="str">
        <f t="shared" si="9"/>
        <v>18.10</v>
      </c>
      <c r="AA33" s="97" t="str">
        <f t="shared" si="10"/>
        <v>23.41</v>
      </c>
      <c r="AB33" s="4" t="s">
        <v>276</v>
      </c>
      <c r="AC33" s="4" t="s">
        <v>277</v>
      </c>
      <c r="AD33" s="14" t="s">
        <v>278</v>
      </c>
      <c r="AE33" s="97" t="str">
        <f t="shared" si="11"/>
        <v>19.65</v>
      </c>
    </row>
    <row r="34" spans="1:31" ht="15" thickBot="1" x14ac:dyDescent="0.35">
      <c r="A34" s="15">
        <v>18</v>
      </c>
      <c r="B34" s="6" t="s">
        <v>40</v>
      </c>
      <c r="C34" s="5">
        <v>17</v>
      </c>
      <c r="D34" s="5">
        <v>5</v>
      </c>
      <c r="E34" s="5">
        <v>3</v>
      </c>
      <c r="F34" s="5">
        <v>9</v>
      </c>
      <c r="G34" s="5">
        <v>15</v>
      </c>
      <c r="H34" s="5">
        <v>24</v>
      </c>
      <c r="I34" s="5">
        <v>18</v>
      </c>
      <c r="J34" s="97" t="str">
        <f t="shared" si="6"/>
        <v>21.75</v>
      </c>
      <c r="K34" s="97" t="str">
        <f t="shared" si="7"/>
        <v>25.86</v>
      </c>
      <c r="L34" s="7" t="s">
        <v>219</v>
      </c>
      <c r="M34" s="7" t="s">
        <v>220</v>
      </c>
      <c r="N34" s="16" t="s">
        <v>221</v>
      </c>
      <c r="O34" s="97" t="str">
        <f t="shared" si="8"/>
        <v>20.78</v>
      </c>
      <c r="Q34" s="15">
        <v>17</v>
      </c>
      <c r="R34" s="6" t="s">
        <v>40</v>
      </c>
      <c r="S34" s="5">
        <v>17</v>
      </c>
      <c r="T34" s="5">
        <v>1</v>
      </c>
      <c r="U34" s="5">
        <v>8</v>
      </c>
      <c r="V34" s="5">
        <v>8</v>
      </c>
      <c r="W34" s="5">
        <v>12</v>
      </c>
      <c r="X34" s="5">
        <v>28</v>
      </c>
      <c r="Y34" s="5">
        <v>11</v>
      </c>
      <c r="Z34" s="97" t="str">
        <f t="shared" si="9"/>
        <v>19.18</v>
      </c>
      <c r="AA34" s="97" t="str">
        <f t="shared" si="10"/>
        <v>36.72</v>
      </c>
      <c r="AB34" s="7" t="s">
        <v>279</v>
      </c>
      <c r="AC34" s="7" t="s">
        <v>280</v>
      </c>
      <c r="AD34" s="16" t="s">
        <v>281</v>
      </c>
      <c r="AE34" s="97" t="str">
        <f t="shared" si="11"/>
        <v>13.02</v>
      </c>
    </row>
    <row r="35" spans="1:31" ht="15" thickBot="1" x14ac:dyDescent="0.35">
      <c r="A35" s="13">
        <v>11</v>
      </c>
      <c r="B35" s="3" t="s">
        <v>44</v>
      </c>
      <c r="C35" s="2">
        <v>17</v>
      </c>
      <c r="D35" s="2">
        <v>7</v>
      </c>
      <c r="E35" s="2">
        <v>4</v>
      </c>
      <c r="F35" s="2">
        <v>6</v>
      </c>
      <c r="G35" s="2">
        <v>24</v>
      </c>
      <c r="H35" s="2">
        <v>24</v>
      </c>
      <c r="I35" s="2">
        <v>25</v>
      </c>
      <c r="J35" s="97" t="str">
        <f t="shared" si="6"/>
        <v>22.75</v>
      </c>
      <c r="K35" s="97" t="str">
        <f t="shared" si="7"/>
        <v>30.32</v>
      </c>
      <c r="L35" s="4" t="s">
        <v>222</v>
      </c>
      <c r="M35" s="4" t="s">
        <v>223</v>
      </c>
      <c r="N35" s="14" t="s">
        <v>224</v>
      </c>
      <c r="O35" s="97" t="str">
        <f t="shared" si="8"/>
        <v>19.90</v>
      </c>
      <c r="Q35" s="13">
        <v>7</v>
      </c>
      <c r="R35" s="3" t="s">
        <v>44</v>
      </c>
      <c r="S35" s="2">
        <v>17</v>
      </c>
      <c r="T35" s="2">
        <v>6</v>
      </c>
      <c r="U35" s="2">
        <v>2</v>
      </c>
      <c r="V35" s="2">
        <v>9</v>
      </c>
      <c r="W35" s="2">
        <v>21</v>
      </c>
      <c r="X35" s="2">
        <v>22</v>
      </c>
      <c r="Y35" s="2">
        <v>20</v>
      </c>
      <c r="Z35" s="97" t="str">
        <f t="shared" si="9"/>
        <v>18.37</v>
      </c>
      <c r="AA35" s="97" t="str">
        <f t="shared" si="10"/>
        <v>33.64</v>
      </c>
      <c r="AB35" s="4" t="s">
        <v>282</v>
      </c>
      <c r="AC35" s="4" t="s">
        <v>283</v>
      </c>
      <c r="AD35" s="14" t="s">
        <v>284</v>
      </c>
      <c r="AE35" s="97" t="str">
        <f t="shared" si="11"/>
        <v>13.88</v>
      </c>
    </row>
    <row r="36" spans="1:31" ht="15" thickBot="1" x14ac:dyDescent="0.35">
      <c r="A36" s="15">
        <v>17</v>
      </c>
      <c r="B36" s="6" t="s">
        <v>48</v>
      </c>
      <c r="C36" s="5">
        <v>17</v>
      </c>
      <c r="D36" s="5">
        <v>5</v>
      </c>
      <c r="E36" s="5">
        <v>6</v>
      </c>
      <c r="F36" s="5">
        <v>6</v>
      </c>
      <c r="G36" s="5">
        <v>23</v>
      </c>
      <c r="H36" s="5">
        <v>31</v>
      </c>
      <c r="I36" s="5">
        <v>21</v>
      </c>
      <c r="J36" s="97" t="str">
        <f t="shared" si="6"/>
        <v>22.82</v>
      </c>
      <c r="K36" s="97" t="str">
        <f t="shared" si="7"/>
        <v>27.13</v>
      </c>
      <c r="L36" s="7" t="s">
        <v>225</v>
      </c>
      <c r="M36" s="7" t="s">
        <v>226</v>
      </c>
      <c r="N36" s="16" t="s">
        <v>227</v>
      </c>
      <c r="O36" s="97" t="str">
        <f t="shared" si="8"/>
        <v>21.97</v>
      </c>
      <c r="Q36" s="15">
        <v>19</v>
      </c>
      <c r="R36" s="6" t="s">
        <v>48</v>
      </c>
      <c r="S36" s="5">
        <v>17</v>
      </c>
      <c r="T36" s="5">
        <v>2</v>
      </c>
      <c r="U36" s="5">
        <v>3</v>
      </c>
      <c r="V36" s="5">
        <v>12</v>
      </c>
      <c r="W36" s="5">
        <v>20</v>
      </c>
      <c r="X36" s="5">
        <v>36</v>
      </c>
      <c r="Y36" s="5">
        <v>9</v>
      </c>
      <c r="Z36" s="97" t="str">
        <f t="shared" si="9"/>
        <v>20.99</v>
      </c>
      <c r="AA36" s="97" t="str">
        <f t="shared" si="10"/>
        <v>32.75</v>
      </c>
      <c r="AB36" s="7" t="s">
        <v>285</v>
      </c>
      <c r="AC36" s="7" t="s">
        <v>286</v>
      </c>
      <c r="AD36" s="16" t="s">
        <v>287</v>
      </c>
      <c r="AE36" s="97" t="str">
        <f t="shared" si="11"/>
        <v>16.44</v>
      </c>
    </row>
    <row r="37" spans="1:31" ht="15" thickBot="1" x14ac:dyDescent="0.35">
      <c r="A37" s="13">
        <v>19</v>
      </c>
      <c r="B37" s="3" t="s">
        <v>52</v>
      </c>
      <c r="C37" s="2">
        <v>17</v>
      </c>
      <c r="D37" s="2">
        <v>4</v>
      </c>
      <c r="E37" s="2">
        <v>4</v>
      </c>
      <c r="F37" s="2">
        <v>9</v>
      </c>
      <c r="G37" s="2">
        <v>21</v>
      </c>
      <c r="H37" s="2">
        <v>23</v>
      </c>
      <c r="I37" s="2">
        <v>16</v>
      </c>
      <c r="J37" s="97" t="str">
        <f t="shared" si="6"/>
        <v>19.20</v>
      </c>
      <c r="K37" s="97" t="str">
        <f t="shared" si="7"/>
        <v>21.93</v>
      </c>
      <c r="L37" s="4" t="s">
        <v>228</v>
      </c>
      <c r="M37" s="4" t="s">
        <v>229</v>
      </c>
      <c r="N37" s="14" t="s">
        <v>230</v>
      </c>
      <c r="O37" s="97" t="str">
        <f t="shared" si="8"/>
        <v>20.03</v>
      </c>
      <c r="Q37" s="13">
        <v>14</v>
      </c>
      <c r="R37" s="3" t="s">
        <v>52</v>
      </c>
      <c r="S37" s="2">
        <v>17</v>
      </c>
      <c r="T37" s="2">
        <v>4</v>
      </c>
      <c r="U37" s="2">
        <v>2</v>
      </c>
      <c r="V37" s="2">
        <v>11</v>
      </c>
      <c r="W37" s="2">
        <v>25</v>
      </c>
      <c r="X37" s="2">
        <v>36</v>
      </c>
      <c r="Y37" s="2">
        <v>14</v>
      </c>
      <c r="Z37" s="97" t="str">
        <f t="shared" si="9"/>
        <v>24.22</v>
      </c>
      <c r="AA37" s="97" t="str">
        <f t="shared" si="10"/>
        <v>31.32</v>
      </c>
      <c r="AB37" s="4" t="s">
        <v>288</v>
      </c>
      <c r="AC37" s="4" t="s">
        <v>289</v>
      </c>
      <c r="AD37" s="14" t="s">
        <v>290</v>
      </c>
      <c r="AE37" s="97" t="str">
        <f t="shared" si="11"/>
        <v>20.12</v>
      </c>
    </row>
    <row r="38" spans="1:31" ht="15" thickBot="1" x14ac:dyDescent="0.35">
      <c r="A38" s="15">
        <v>3</v>
      </c>
      <c r="B38" s="6" t="s">
        <v>56</v>
      </c>
      <c r="C38" s="5">
        <v>17</v>
      </c>
      <c r="D38" s="5">
        <v>12</v>
      </c>
      <c r="E38" s="5">
        <v>4</v>
      </c>
      <c r="F38" s="5">
        <v>1</v>
      </c>
      <c r="G38" s="5">
        <v>44</v>
      </c>
      <c r="H38" s="5">
        <v>16</v>
      </c>
      <c r="I38" s="5">
        <v>40</v>
      </c>
      <c r="J38" s="97" t="str">
        <f t="shared" si="6"/>
        <v>43.68</v>
      </c>
      <c r="K38" s="97" t="str">
        <f t="shared" si="7"/>
        <v>20.46</v>
      </c>
      <c r="L38" s="7" t="s">
        <v>231</v>
      </c>
      <c r="M38" s="7" t="s">
        <v>232</v>
      </c>
      <c r="N38" s="16" t="s">
        <v>233</v>
      </c>
      <c r="O38" s="97" t="str">
        <f t="shared" si="8"/>
        <v>36.61</v>
      </c>
      <c r="Q38" s="15">
        <v>9</v>
      </c>
      <c r="R38" s="6" t="s">
        <v>56</v>
      </c>
      <c r="S38" s="5">
        <v>17</v>
      </c>
      <c r="T38" s="5">
        <v>5</v>
      </c>
      <c r="U38" s="5">
        <v>4</v>
      </c>
      <c r="V38" s="5">
        <v>8</v>
      </c>
      <c r="W38" s="5">
        <v>22</v>
      </c>
      <c r="X38" s="5">
        <v>26</v>
      </c>
      <c r="Y38" s="5">
        <v>19</v>
      </c>
      <c r="Z38" s="97" t="str">
        <f t="shared" si="9"/>
        <v>28.41</v>
      </c>
      <c r="AA38" s="97" t="str">
        <f t="shared" si="10"/>
        <v>31.79</v>
      </c>
      <c r="AB38" s="7" t="s">
        <v>291</v>
      </c>
      <c r="AC38" s="7" t="s">
        <v>292</v>
      </c>
      <c r="AD38" s="16" t="s">
        <v>293</v>
      </c>
      <c r="AE38" s="97" t="str">
        <f t="shared" si="11"/>
        <v>22.04</v>
      </c>
    </row>
    <row r="39" spans="1:31" ht="29.4" thickBot="1" x14ac:dyDescent="0.35">
      <c r="A39" s="13">
        <v>1</v>
      </c>
      <c r="B39" s="3" t="s">
        <v>60</v>
      </c>
      <c r="C39" s="2">
        <v>17</v>
      </c>
      <c r="D39" s="2">
        <v>15</v>
      </c>
      <c r="E39" s="2">
        <v>1</v>
      </c>
      <c r="F39" s="2">
        <v>1</v>
      </c>
      <c r="G39" s="2">
        <v>57</v>
      </c>
      <c r="H39" s="2">
        <v>16</v>
      </c>
      <c r="I39" s="2">
        <v>46</v>
      </c>
      <c r="J39" s="97" t="str">
        <f t="shared" si="6"/>
        <v>42.13</v>
      </c>
      <c r="K39" s="97" t="str">
        <f t="shared" si="7"/>
        <v>12.90</v>
      </c>
      <c r="L39" s="4" t="s">
        <v>234</v>
      </c>
      <c r="M39" s="4" t="s">
        <v>235</v>
      </c>
      <c r="N39" s="14" t="s">
        <v>236</v>
      </c>
      <c r="O39" s="97" t="str">
        <f t="shared" si="8"/>
        <v>41.34</v>
      </c>
      <c r="Q39" s="13">
        <v>2</v>
      </c>
      <c r="R39" s="3" t="s">
        <v>60</v>
      </c>
      <c r="S39" s="2">
        <v>16</v>
      </c>
      <c r="T39" s="2">
        <v>10</v>
      </c>
      <c r="U39" s="2">
        <v>3</v>
      </c>
      <c r="V39" s="2">
        <v>3</v>
      </c>
      <c r="W39" s="2">
        <v>30</v>
      </c>
      <c r="X39" s="2">
        <v>14</v>
      </c>
      <c r="Y39" s="2">
        <v>33</v>
      </c>
      <c r="Z39" s="97" t="str">
        <f t="shared" si="9"/>
        <v>33.99</v>
      </c>
      <c r="AA39" s="97" t="str">
        <f t="shared" si="10"/>
        <v>15.27</v>
      </c>
      <c r="AB39" s="4" t="s">
        <v>294</v>
      </c>
      <c r="AC39" s="4" t="s">
        <v>295</v>
      </c>
      <c r="AD39" s="14" t="s">
        <v>296</v>
      </c>
      <c r="AE39" s="97" t="str">
        <f t="shared" si="11"/>
        <v>33.81</v>
      </c>
    </row>
    <row r="40" spans="1:31" ht="43.8" thickBot="1" x14ac:dyDescent="0.35">
      <c r="A40" s="15">
        <v>4</v>
      </c>
      <c r="B40" s="6" t="s">
        <v>64</v>
      </c>
      <c r="C40" s="5">
        <v>16</v>
      </c>
      <c r="D40" s="5">
        <v>12</v>
      </c>
      <c r="E40" s="5">
        <v>3</v>
      </c>
      <c r="F40" s="5">
        <v>1</v>
      </c>
      <c r="G40" s="5">
        <v>28</v>
      </c>
      <c r="H40" s="5">
        <v>8</v>
      </c>
      <c r="I40" s="5">
        <v>39</v>
      </c>
      <c r="J40" s="97" t="str">
        <f t="shared" si="6"/>
        <v>33.50</v>
      </c>
      <c r="K40" s="97" t="str">
        <f t="shared" si="7"/>
        <v>15.56</v>
      </c>
      <c r="L40" s="7" t="s">
        <v>237</v>
      </c>
      <c r="M40" s="7" t="s">
        <v>238</v>
      </c>
      <c r="N40" s="16" t="s">
        <v>239</v>
      </c>
      <c r="O40" s="97" t="str">
        <f t="shared" si="8"/>
        <v>33.37</v>
      </c>
      <c r="Q40" s="15">
        <v>5</v>
      </c>
      <c r="R40" s="6" t="s">
        <v>64</v>
      </c>
      <c r="S40" s="5">
        <v>17</v>
      </c>
      <c r="T40" s="5">
        <v>7</v>
      </c>
      <c r="U40" s="5">
        <v>3</v>
      </c>
      <c r="V40" s="5">
        <v>7</v>
      </c>
      <c r="W40" s="5">
        <v>21</v>
      </c>
      <c r="X40" s="5">
        <v>32</v>
      </c>
      <c r="Y40" s="5">
        <v>24</v>
      </c>
      <c r="Z40" s="97" t="str">
        <f t="shared" si="9"/>
        <v>24.72</v>
      </c>
      <c r="AA40" s="97" t="str">
        <f t="shared" si="10"/>
        <v>28.32</v>
      </c>
      <c r="AB40" s="7" t="s">
        <v>297</v>
      </c>
      <c r="AC40" s="7" t="s">
        <v>298</v>
      </c>
      <c r="AD40" s="16" t="s">
        <v>299</v>
      </c>
      <c r="AE40" s="97" t="str">
        <f t="shared" si="11"/>
        <v>22.36</v>
      </c>
    </row>
    <row r="41" spans="1:31" ht="29.4" thickBot="1" x14ac:dyDescent="0.35">
      <c r="A41" s="13">
        <v>5</v>
      </c>
      <c r="B41" s="3" t="s">
        <v>68</v>
      </c>
      <c r="C41" s="2">
        <v>16</v>
      </c>
      <c r="D41" s="2">
        <v>10</v>
      </c>
      <c r="E41" s="2">
        <v>5</v>
      </c>
      <c r="F41" s="2">
        <v>1</v>
      </c>
      <c r="G41" s="2">
        <v>32</v>
      </c>
      <c r="H41" s="2">
        <v>11</v>
      </c>
      <c r="I41" s="2">
        <v>35</v>
      </c>
      <c r="J41" s="97" t="str">
        <f t="shared" si="6"/>
        <v>39.07</v>
      </c>
      <c r="K41" s="97" t="str">
        <f t="shared" si="7"/>
        <v>15.41</v>
      </c>
      <c r="L41" s="4" t="s">
        <v>240</v>
      </c>
      <c r="M41" s="4" t="s">
        <v>241</v>
      </c>
      <c r="N41" s="14" t="s">
        <v>242</v>
      </c>
      <c r="O41" s="97" t="str">
        <f t="shared" si="8"/>
        <v>36.05</v>
      </c>
      <c r="Q41" s="13">
        <v>3</v>
      </c>
      <c r="R41" s="3" t="s">
        <v>68</v>
      </c>
      <c r="S41" s="2">
        <v>17</v>
      </c>
      <c r="T41" s="2">
        <v>8</v>
      </c>
      <c r="U41" s="2">
        <v>6</v>
      </c>
      <c r="V41" s="2">
        <v>3</v>
      </c>
      <c r="W41" s="2">
        <v>29</v>
      </c>
      <c r="X41" s="2">
        <v>16</v>
      </c>
      <c r="Y41" s="2">
        <v>30</v>
      </c>
      <c r="Z41" s="97" t="str">
        <f t="shared" si="9"/>
        <v>26.50</v>
      </c>
      <c r="AA41" s="97" t="str">
        <f t="shared" si="10"/>
        <v>20.45</v>
      </c>
      <c r="AB41" s="4" t="s">
        <v>300</v>
      </c>
      <c r="AC41" s="4" t="s">
        <v>301</v>
      </c>
      <c r="AD41" s="14" t="s">
        <v>302</v>
      </c>
      <c r="AE41" s="97" t="str">
        <f t="shared" si="11"/>
        <v>25.82</v>
      </c>
    </row>
    <row r="42" spans="1:31" ht="43.8" thickBot="1" x14ac:dyDescent="0.35">
      <c r="A42" s="15">
        <v>12</v>
      </c>
      <c r="B42" s="6" t="s">
        <v>72</v>
      </c>
      <c r="C42" s="5">
        <v>17</v>
      </c>
      <c r="D42" s="5">
        <v>6</v>
      </c>
      <c r="E42" s="5">
        <v>6</v>
      </c>
      <c r="F42" s="5">
        <v>5</v>
      </c>
      <c r="G42" s="5">
        <v>22</v>
      </c>
      <c r="H42" s="5">
        <v>21</v>
      </c>
      <c r="I42" s="5">
        <v>24</v>
      </c>
      <c r="J42" s="97" t="str">
        <f t="shared" si="6"/>
        <v>20.91</v>
      </c>
      <c r="K42" s="97" t="str">
        <f t="shared" si="7"/>
        <v>28.38</v>
      </c>
      <c r="L42" s="7" t="s">
        <v>243</v>
      </c>
      <c r="M42" s="7" t="s">
        <v>244</v>
      </c>
      <c r="N42" s="16" t="s">
        <v>245</v>
      </c>
      <c r="O42" s="97" t="str">
        <f t="shared" si="8"/>
        <v>18.30</v>
      </c>
      <c r="Q42" s="15">
        <v>20</v>
      </c>
      <c r="R42" s="6" t="s">
        <v>72</v>
      </c>
      <c r="S42" s="5">
        <v>17</v>
      </c>
      <c r="T42" s="5">
        <v>1</v>
      </c>
      <c r="U42" s="5">
        <v>3</v>
      </c>
      <c r="V42" s="5">
        <v>13</v>
      </c>
      <c r="W42" s="5">
        <v>8</v>
      </c>
      <c r="X42" s="5">
        <v>41</v>
      </c>
      <c r="Y42" s="5">
        <v>6</v>
      </c>
      <c r="Z42" s="97" t="str">
        <f t="shared" si="9"/>
        <v>13.21</v>
      </c>
      <c r="AA42" s="97" t="str">
        <f t="shared" si="10"/>
        <v>34.27</v>
      </c>
      <c r="AB42" s="7" t="s">
        <v>303</v>
      </c>
      <c r="AC42" s="7" t="s">
        <v>304</v>
      </c>
      <c r="AD42" s="16" t="s">
        <v>305</v>
      </c>
      <c r="AE42" s="97" t="str">
        <f t="shared" si="11"/>
        <v>11.24</v>
      </c>
    </row>
    <row r="43" spans="1:31" ht="29.4" thickBot="1" x14ac:dyDescent="0.35">
      <c r="A43" s="13">
        <v>20</v>
      </c>
      <c r="B43" s="3" t="s">
        <v>76</v>
      </c>
      <c r="C43" s="2">
        <v>17</v>
      </c>
      <c r="D43" s="2">
        <v>2</v>
      </c>
      <c r="E43" s="2">
        <v>4</v>
      </c>
      <c r="F43" s="2">
        <v>11</v>
      </c>
      <c r="G43" s="2">
        <v>15</v>
      </c>
      <c r="H43" s="2">
        <v>31</v>
      </c>
      <c r="I43" s="2">
        <v>10</v>
      </c>
      <c r="J43" s="97" t="str">
        <f t="shared" si="6"/>
        <v>19.15</v>
      </c>
      <c r="K43" s="97" t="str">
        <f t="shared" si="7"/>
        <v>25.70</v>
      </c>
      <c r="L43" s="4" t="s">
        <v>246</v>
      </c>
      <c r="M43" s="4" t="s">
        <v>247</v>
      </c>
      <c r="N43" s="14" t="s">
        <v>248</v>
      </c>
      <c r="O43" s="97" t="str">
        <f t="shared" si="8"/>
        <v>18.32</v>
      </c>
      <c r="Q43" s="13">
        <v>15</v>
      </c>
      <c r="R43" s="3" t="s">
        <v>76</v>
      </c>
      <c r="S43" s="2">
        <v>17</v>
      </c>
      <c r="T43" s="2">
        <v>4</v>
      </c>
      <c r="U43" s="2">
        <v>2</v>
      </c>
      <c r="V43" s="2">
        <v>11</v>
      </c>
      <c r="W43" s="2">
        <v>13</v>
      </c>
      <c r="X43" s="2">
        <v>29</v>
      </c>
      <c r="Y43" s="2">
        <v>14</v>
      </c>
      <c r="Z43" s="97" t="str">
        <f t="shared" si="9"/>
        <v>14.45</v>
      </c>
      <c r="AA43" s="97" t="str">
        <f t="shared" si="10"/>
        <v>27.60</v>
      </c>
      <c r="AB43" s="4" t="s">
        <v>306</v>
      </c>
      <c r="AC43" s="4" t="s">
        <v>307</v>
      </c>
      <c r="AD43" s="14" t="s">
        <v>308</v>
      </c>
      <c r="AE43" s="97" t="str">
        <f t="shared" si="11"/>
        <v>14.91</v>
      </c>
    </row>
    <row r="44" spans="1:31" ht="29.4" thickBot="1" x14ac:dyDescent="0.35">
      <c r="A44" s="15">
        <v>6</v>
      </c>
      <c r="B44" s="6" t="s">
        <v>80</v>
      </c>
      <c r="C44" s="5">
        <v>17</v>
      </c>
      <c r="D44" s="5">
        <v>11</v>
      </c>
      <c r="E44" s="5">
        <v>1</v>
      </c>
      <c r="F44" s="5">
        <v>5</v>
      </c>
      <c r="G44" s="5">
        <v>35</v>
      </c>
      <c r="H44" s="5">
        <v>22</v>
      </c>
      <c r="I44" s="5">
        <v>34</v>
      </c>
      <c r="J44" s="97" t="str">
        <f t="shared" si="6"/>
        <v>29.27</v>
      </c>
      <c r="K44" s="97" t="str">
        <f t="shared" si="7"/>
        <v>18.86</v>
      </c>
      <c r="L44" s="7" t="s">
        <v>249</v>
      </c>
      <c r="M44" s="7" t="s">
        <v>250</v>
      </c>
      <c r="N44" s="16" t="s">
        <v>251</v>
      </c>
      <c r="O44" s="97" t="str">
        <f t="shared" si="8"/>
        <v>30.70</v>
      </c>
      <c r="Q44" s="15">
        <v>8</v>
      </c>
      <c r="R44" s="6" t="s">
        <v>80</v>
      </c>
      <c r="S44" s="5">
        <v>17</v>
      </c>
      <c r="T44" s="5">
        <v>5</v>
      </c>
      <c r="U44" s="5">
        <v>5</v>
      </c>
      <c r="V44" s="5">
        <v>7</v>
      </c>
      <c r="W44" s="5">
        <v>28</v>
      </c>
      <c r="X44" s="5">
        <v>35</v>
      </c>
      <c r="Y44" s="5">
        <v>20</v>
      </c>
      <c r="Z44" s="97" t="str">
        <f t="shared" si="9"/>
        <v>22.57</v>
      </c>
      <c r="AA44" s="97" t="str">
        <f t="shared" si="10"/>
        <v>28.35</v>
      </c>
      <c r="AB44" s="7" t="s">
        <v>309</v>
      </c>
      <c r="AC44" s="7" t="s">
        <v>310</v>
      </c>
      <c r="AD44" s="16" t="s">
        <v>311</v>
      </c>
      <c r="AE44" s="97" t="str">
        <f t="shared" si="11"/>
        <v>20.20</v>
      </c>
    </row>
    <row r="45" spans="1:31" ht="29.4" thickBot="1" x14ac:dyDescent="0.35">
      <c r="A45" s="13">
        <v>15</v>
      </c>
      <c r="B45" s="3" t="s">
        <v>84</v>
      </c>
      <c r="C45" s="2">
        <v>17</v>
      </c>
      <c r="D45" s="2">
        <v>6</v>
      </c>
      <c r="E45" s="2">
        <v>4</v>
      </c>
      <c r="F45" s="2">
        <v>7</v>
      </c>
      <c r="G45" s="2">
        <v>22</v>
      </c>
      <c r="H45" s="2">
        <v>23</v>
      </c>
      <c r="I45" s="2">
        <v>22</v>
      </c>
      <c r="J45" s="97" t="str">
        <f t="shared" si="6"/>
        <v>24.92</v>
      </c>
      <c r="K45" s="97" t="str">
        <f t="shared" si="7"/>
        <v>22.26</v>
      </c>
      <c r="L45" s="4" t="s">
        <v>252</v>
      </c>
      <c r="M45" s="4" t="s">
        <v>253</v>
      </c>
      <c r="N45" s="14" t="s">
        <v>254</v>
      </c>
      <c r="O45" s="97" t="str">
        <f t="shared" si="8"/>
        <v>24.57</v>
      </c>
      <c r="Q45" s="13">
        <v>16</v>
      </c>
      <c r="R45" s="3" t="s">
        <v>84</v>
      </c>
      <c r="S45" s="2">
        <v>17</v>
      </c>
      <c r="T45" s="2">
        <v>3</v>
      </c>
      <c r="U45" s="2">
        <v>3</v>
      </c>
      <c r="V45" s="2">
        <v>11</v>
      </c>
      <c r="W45" s="2">
        <v>15</v>
      </c>
      <c r="X45" s="2">
        <v>27</v>
      </c>
      <c r="Y45" s="2">
        <v>12</v>
      </c>
      <c r="Z45" s="97" t="str">
        <f t="shared" si="9"/>
        <v>20.87</v>
      </c>
      <c r="AA45" s="97" t="str">
        <f t="shared" si="10"/>
        <v>24.76</v>
      </c>
      <c r="AB45" s="4" t="s">
        <v>312</v>
      </c>
      <c r="AC45" s="4" t="s">
        <v>313</v>
      </c>
      <c r="AD45" s="14" t="s">
        <v>314</v>
      </c>
      <c r="AE45" s="97" t="str">
        <f t="shared" si="11"/>
        <v>21.96</v>
      </c>
    </row>
    <row r="46" spans="1:31" ht="58.2" thickBot="1" x14ac:dyDescent="0.35">
      <c r="A46" s="17">
        <v>10</v>
      </c>
      <c r="B46" s="18" t="s">
        <v>88</v>
      </c>
      <c r="C46" s="19">
        <v>17</v>
      </c>
      <c r="D46" s="19">
        <v>8</v>
      </c>
      <c r="E46" s="19">
        <v>2</v>
      </c>
      <c r="F46" s="19">
        <v>7</v>
      </c>
      <c r="G46" s="19">
        <v>17</v>
      </c>
      <c r="H46" s="19">
        <v>19</v>
      </c>
      <c r="I46" s="19">
        <v>26</v>
      </c>
      <c r="J46" s="97" t="str">
        <f t="shared" si="6"/>
        <v>19.10</v>
      </c>
      <c r="K46" s="97" t="str">
        <f t="shared" si="7"/>
        <v>23.50</v>
      </c>
      <c r="L46" s="20" t="s">
        <v>255</v>
      </c>
      <c r="M46" s="20" t="s">
        <v>256</v>
      </c>
      <c r="N46" s="21" t="s">
        <v>257</v>
      </c>
      <c r="O46" s="97" t="str">
        <f t="shared" si="8"/>
        <v>19.62</v>
      </c>
      <c r="Q46" s="17">
        <v>18</v>
      </c>
      <c r="R46" s="18" t="s">
        <v>88</v>
      </c>
      <c r="S46" s="19">
        <v>17</v>
      </c>
      <c r="T46" s="19">
        <v>2</v>
      </c>
      <c r="U46" s="19">
        <v>5</v>
      </c>
      <c r="V46" s="19">
        <v>10</v>
      </c>
      <c r="W46" s="19">
        <v>12</v>
      </c>
      <c r="X46" s="19">
        <v>31</v>
      </c>
      <c r="Y46" s="19">
        <v>11</v>
      </c>
      <c r="Z46" s="97" t="str">
        <f t="shared" si="9"/>
        <v>13.28</v>
      </c>
      <c r="AA46" s="97" t="str">
        <f t="shared" si="10"/>
        <v>29.08</v>
      </c>
      <c r="AB46" s="20" t="s">
        <v>315</v>
      </c>
      <c r="AC46" s="20" t="s">
        <v>316</v>
      </c>
      <c r="AD46" s="21" t="s">
        <v>317</v>
      </c>
      <c r="AE46" s="97" t="str">
        <f t="shared" si="11"/>
        <v>13.84</v>
      </c>
    </row>
    <row r="48" spans="1:31" x14ac:dyDescent="0.3">
      <c r="A48" t="s">
        <v>319</v>
      </c>
      <c r="Q48" t="s">
        <v>350</v>
      </c>
    </row>
    <row r="49" spans="1:31" ht="15" thickBot="1" x14ac:dyDescent="0.35">
      <c r="A49" s="11" t="s">
        <v>0</v>
      </c>
      <c r="B49" s="1" t="s">
        <v>1</v>
      </c>
      <c r="C49" s="1" t="s">
        <v>2</v>
      </c>
      <c r="D49" s="1" t="s">
        <v>3</v>
      </c>
      <c r="E49" s="1" t="s">
        <v>4</v>
      </c>
      <c r="F49" s="1" t="s">
        <v>5</v>
      </c>
      <c r="G49" s="1" t="s">
        <v>6</v>
      </c>
      <c r="H49" s="1" t="s">
        <v>7</v>
      </c>
      <c r="I49" s="1" t="s">
        <v>8</v>
      </c>
      <c r="J49" s="1" t="s">
        <v>9</v>
      </c>
      <c r="K49" s="1" t="s">
        <v>10</v>
      </c>
      <c r="L49" s="1" t="s">
        <v>9</v>
      </c>
      <c r="M49" s="1" t="s">
        <v>10</v>
      </c>
      <c r="N49" s="12" t="s">
        <v>11</v>
      </c>
      <c r="O49" s="12" t="s">
        <v>11</v>
      </c>
      <c r="Q49" s="11" t="s">
        <v>0</v>
      </c>
      <c r="R49" s="1" t="s">
        <v>1</v>
      </c>
      <c r="S49" s="1" t="s">
        <v>2</v>
      </c>
      <c r="T49" s="1" t="s">
        <v>3</v>
      </c>
      <c r="U49" s="1" t="s">
        <v>4</v>
      </c>
      <c r="V49" s="1" t="s">
        <v>5</v>
      </c>
      <c r="W49" s="1" t="s">
        <v>6</v>
      </c>
      <c r="X49" s="1" t="s">
        <v>7</v>
      </c>
      <c r="Y49" s="1" t="s">
        <v>8</v>
      </c>
      <c r="Z49" s="1" t="s">
        <v>9</v>
      </c>
      <c r="AA49" s="1" t="s">
        <v>10</v>
      </c>
      <c r="AB49" s="1" t="s">
        <v>9</v>
      </c>
      <c r="AC49" s="1" t="s">
        <v>10</v>
      </c>
      <c r="AD49" s="12" t="s">
        <v>11</v>
      </c>
      <c r="AE49" s="12" t="s">
        <v>11</v>
      </c>
    </row>
    <row r="50" spans="1:31" ht="15" thickBot="1" x14ac:dyDescent="0.35">
      <c r="A50" s="106">
        <v>3</v>
      </c>
      <c r="B50" s="105" t="s">
        <v>12</v>
      </c>
      <c r="C50" s="107">
        <v>17</v>
      </c>
      <c r="D50" s="107">
        <v>13</v>
      </c>
      <c r="E50" s="107">
        <v>3</v>
      </c>
      <c r="F50" s="107">
        <v>1</v>
      </c>
      <c r="G50" s="107">
        <v>48</v>
      </c>
      <c r="H50" s="107">
        <v>22</v>
      </c>
      <c r="I50" s="107">
        <v>42</v>
      </c>
      <c r="J50" s="97" t="str">
        <f t="shared" ref="J50:J69" si="12">IF(ISNUMBER(SEARCH("-", L50)), LEFT(L50, SEARCH("-", L50)-1), LEFT(L50, SEARCH("+", L50)-1))</f>
        <v>40.97</v>
      </c>
      <c r="K50" s="97" t="str">
        <f t="shared" ref="K50:K69" si="13">IF(ISNUMBER(SEARCH("-", M50)), LEFT(M50, SEARCH("-", M50)-1), LEFT(M50, SEARCH("+", M50)-1))</f>
        <v>18.08</v>
      </c>
      <c r="L50" s="108" t="s">
        <v>198</v>
      </c>
      <c r="M50" s="108" t="s">
        <v>199</v>
      </c>
      <c r="N50" s="109" t="s">
        <v>200</v>
      </c>
      <c r="O50" s="97" t="str">
        <f t="shared" ref="O50:O69" si="14">IF(ISNUMBER(SEARCH("-", N50)), LEFT(N50, SEARCH("-", N50)-1), IF(ISNUMBER(SEARCH("+", N50)), LEFT(N50, SEARCH("+", N50)-1),N50))</f>
        <v>37.29</v>
      </c>
      <c r="Q50" s="106">
        <v>1</v>
      </c>
      <c r="R50" s="105" t="s">
        <v>12</v>
      </c>
      <c r="S50" s="107">
        <v>18</v>
      </c>
      <c r="T50" s="107">
        <v>12</v>
      </c>
      <c r="U50" s="107">
        <v>3</v>
      </c>
      <c r="V50" s="107">
        <v>3</v>
      </c>
      <c r="W50" s="107">
        <v>35</v>
      </c>
      <c r="X50" s="107">
        <v>17</v>
      </c>
      <c r="Y50" s="107">
        <v>39</v>
      </c>
      <c r="Z50" s="97" t="str">
        <f t="shared" ref="Z50:Z69" si="15">IF(ISNUMBER(SEARCH("-", AB50)), LEFT(AB50, SEARCH("-", AB50)-1), IF(ISNUMBER(SEARCH("+", AB50)), LEFT(AB50, SEARCH("+", AB50)-1), AB50))</f>
        <v>31.07</v>
      </c>
      <c r="AA50" s="97" t="str">
        <f t="shared" ref="AA50:AA69" si="16">IF(ISNUMBER(SEARCH("-", AC50)), LEFT(AC50, SEARCH("-", AC50)-1), IF(ISNUMBER(SEARCH("+", AC50)), LEFT(AC50, SEARCH("+", AC50)-1), AC50))</f>
        <v>23.34</v>
      </c>
      <c r="AB50" s="108" t="s">
        <v>351</v>
      </c>
      <c r="AC50" s="108" t="s">
        <v>352</v>
      </c>
      <c r="AD50" s="109" t="s">
        <v>353</v>
      </c>
      <c r="AE50" s="97" t="str">
        <f t="shared" ref="AE50:AE69" si="17">IF(ISNUMBER(SEARCH("-", AD50)), LEFT(AD50, SEARCH("-", AD50)-1), IF(ISNUMBER(SEARCH("+", AD50)), LEFT(AD50, SEARCH("+", AD50)-1),AD50))</f>
        <v>31.16</v>
      </c>
    </row>
    <row r="51" spans="1:31" ht="29.4" thickBot="1" x14ac:dyDescent="0.35">
      <c r="A51" s="15">
        <v>7</v>
      </c>
      <c r="B51" s="6" t="s">
        <v>16</v>
      </c>
      <c r="C51" s="5">
        <v>17</v>
      </c>
      <c r="D51" s="5">
        <v>10</v>
      </c>
      <c r="E51" s="5">
        <v>2</v>
      </c>
      <c r="F51" s="5">
        <v>5</v>
      </c>
      <c r="G51" s="5">
        <v>29</v>
      </c>
      <c r="H51" s="5">
        <v>19</v>
      </c>
      <c r="I51" s="5">
        <v>32</v>
      </c>
      <c r="J51" s="97" t="str">
        <f t="shared" si="12"/>
        <v>25.81</v>
      </c>
      <c r="K51" s="97" t="str">
        <f t="shared" si="13"/>
        <v>20.16</v>
      </c>
      <c r="L51" s="7" t="s">
        <v>201</v>
      </c>
      <c r="M51" s="7" t="s">
        <v>202</v>
      </c>
      <c r="N51" s="16" t="s">
        <v>203</v>
      </c>
      <c r="O51" s="97" t="str">
        <f t="shared" si="14"/>
        <v>28.05</v>
      </c>
      <c r="Q51" s="15">
        <v>6</v>
      </c>
      <c r="R51" s="6" t="s">
        <v>16</v>
      </c>
      <c r="S51" s="5">
        <v>18</v>
      </c>
      <c r="T51" s="5">
        <v>6</v>
      </c>
      <c r="U51" s="5">
        <v>4</v>
      </c>
      <c r="V51" s="5">
        <v>8</v>
      </c>
      <c r="W51" s="5">
        <v>17</v>
      </c>
      <c r="X51" s="5">
        <v>24</v>
      </c>
      <c r="Y51" s="5">
        <v>22</v>
      </c>
      <c r="Z51" s="97" t="str">
        <f t="shared" si="15"/>
        <v>18.36</v>
      </c>
      <c r="AA51" s="97" t="str">
        <f t="shared" si="16"/>
        <v>30.46</v>
      </c>
      <c r="AB51" s="7" t="s">
        <v>354</v>
      </c>
      <c r="AC51" s="7" t="s">
        <v>355</v>
      </c>
      <c r="AD51" s="16" t="s">
        <v>356</v>
      </c>
      <c r="AE51" s="97" t="str">
        <f t="shared" si="17"/>
        <v>20.22</v>
      </c>
    </row>
    <row r="52" spans="1:31" ht="29.4" thickBot="1" x14ac:dyDescent="0.35">
      <c r="A52" s="13">
        <v>16</v>
      </c>
      <c r="B52" s="3" t="s">
        <v>20</v>
      </c>
      <c r="C52" s="2">
        <v>18</v>
      </c>
      <c r="D52" s="2">
        <v>6</v>
      </c>
      <c r="E52" s="2">
        <v>4</v>
      </c>
      <c r="F52" s="2">
        <v>8</v>
      </c>
      <c r="G52" s="2">
        <v>20</v>
      </c>
      <c r="H52" s="2">
        <v>27</v>
      </c>
      <c r="I52" s="2">
        <v>22</v>
      </c>
      <c r="J52" s="97" t="str">
        <f t="shared" si="12"/>
        <v>22.66</v>
      </c>
      <c r="K52" s="97" t="str">
        <f t="shared" si="13"/>
        <v>29.02</v>
      </c>
      <c r="L52" s="4" t="s">
        <v>320</v>
      </c>
      <c r="M52" s="4" t="s">
        <v>321</v>
      </c>
      <c r="N52" s="14" t="s">
        <v>322</v>
      </c>
      <c r="O52" s="97" t="str">
        <f t="shared" si="14"/>
        <v>19.72</v>
      </c>
      <c r="Q52" s="13">
        <v>12</v>
      </c>
      <c r="R52" s="3" t="s">
        <v>20</v>
      </c>
      <c r="S52" s="2">
        <v>17</v>
      </c>
      <c r="T52" s="2">
        <v>5</v>
      </c>
      <c r="U52" s="2">
        <v>2</v>
      </c>
      <c r="V52" s="2">
        <v>10</v>
      </c>
      <c r="W52" s="2">
        <v>17</v>
      </c>
      <c r="X52" s="2">
        <v>40</v>
      </c>
      <c r="Y52" s="2">
        <v>17</v>
      </c>
      <c r="Z52" s="97" t="str">
        <f t="shared" si="15"/>
        <v>15.92</v>
      </c>
      <c r="AA52" s="97" t="str">
        <f t="shared" si="16"/>
        <v>34.33</v>
      </c>
      <c r="AB52" s="4" t="s">
        <v>264</v>
      </c>
      <c r="AC52" s="4" t="s">
        <v>265</v>
      </c>
      <c r="AD52" s="14" t="s">
        <v>266</v>
      </c>
      <c r="AE52" s="97" t="str">
        <f t="shared" si="17"/>
        <v>13.26</v>
      </c>
    </row>
    <row r="53" spans="1:31" ht="15" thickBot="1" x14ac:dyDescent="0.35">
      <c r="A53" s="15">
        <v>8</v>
      </c>
      <c r="B53" s="6" t="s">
        <v>24</v>
      </c>
      <c r="C53" s="5">
        <v>17</v>
      </c>
      <c r="D53" s="5">
        <v>8</v>
      </c>
      <c r="E53" s="5">
        <v>7</v>
      </c>
      <c r="F53" s="5">
        <v>2</v>
      </c>
      <c r="G53" s="5">
        <v>32</v>
      </c>
      <c r="H53" s="5">
        <v>18</v>
      </c>
      <c r="I53" s="5">
        <v>31</v>
      </c>
      <c r="J53" s="97" t="str">
        <f t="shared" si="12"/>
        <v>28.58</v>
      </c>
      <c r="K53" s="97" t="str">
        <f t="shared" si="13"/>
        <v>20.69</v>
      </c>
      <c r="L53" s="7" t="s">
        <v>207</v>
      </c>
      <c r="M53" s="7" t="s">
        <v>208</v>
      </c>
      <c r="N53" s="16" t="s">
        <v>209</v>
      </c>
      <c r="O53" s="97" t="str">
        <f t="shared" si="14"/>
        <v>29.54</v>
      </c>
      <c r="Q53" s="15">
        <v>11</v>
      </c>
      <c r="R53" s="6" t="s">
        <v>24</v>
      </c>
      <c r="S53" s="5">
        <v>18</v>
      </c>
      <c r="T53" s="5">
        <v>4</v>
      </c>
      <c r="U53" s="5">
        <v>7</v>
      </c>
      <c r="V53" s="5">
        <v>7</v>
      </c>
      <c r="W53" s="5">
        <v>20</v>
      </c>
      <c r="X53" s="5">
        <v>27</v>
      </c>
      <c r="Y53" s="5">
        <v>19</v>
      </c>
      <c r="Z53" s="97" t="str">
        <f t="shared" si="15"/>
        <v>23.63</v>
      </c>
      <c r="AA53" s="97" t="str">
        <f t="shared" si="16"/>
        <v>27.76</v>
      </c>
      <c r="AB53" s="7" t="s">
        <v>357</v>
      </c>
      <c r="AC53" s="7" t="s">
        <v>358</v>
      </c>
      <c r="AD53" s="16" t="s">
        <v>359</v>
      </c>
      <c r="AE53" s="97" t="str">
        <f t="shared" si="17"/>
        <v>23.10</v>
      </c>
    </row>
    <row r="54" spans="1:31" ht="15" thickBot="1" x14ac:dyDescent="0.35">
      <c r="A54" s="13">
        <v>9</v>
      </c>
      <c r="B54" s="3" t="s">
        <v>28</v>
      </c>
      <c r="C54" s="2">
        <v>17</v>
      </c>
      <c r="D54" s="2">
        <v>9</v>
      </c>
      <c r="E54" s="2">
        <v>3</v>
      </c>
      <c r="F54" s="2">
        <v>5</v>
      </c>
      <c r="G54" s="2">
        <v>33</v>
      </c>
      <c r="H54" s="2">
        <v>19</v>
      </c>
      <c r="I54" s="2">
        <v>30</v>
      </c>
      <c r="J54" s="97" t="str">
        <f t="shared" si="12"/>
        <v>38.34</v>
      </c>
      <c r="K54" s="97" t="str">
        <f t="shared" si="13"/>
        <v>18.85</v>
      </c>
      <c r="L54" s="4" t="s">
        <v>323</v>
      </c>
      <c r="M54" s="4" t="s">
        <v>324</v>
      </c>
      <c r="N54" s="14" t="s">
        <v>325</v>
      </c>
      <c r="O54" s="97" t="str">
        <f t="shared" si="14"/>
        <v>35.04</v>
      </c>
      <c r="Q54" s="13">
        <v>4</v>
      </c>
      <c r="R54" s="3" t="s">
        <v>28</v>
      </c>
      <c r="S54" s="2">
        <v>16</v>
      </c>
      <c r="T54" s="2">
        <v>7</v>
      </c>
      <c r="U54" s="2">
        <v>4</v>
      </c>
      <c r="V54" s="2">
        <v>5</v>
      </c>
      <c r="W54" s="2">
        <v>30</v>
      </c>
      <c r="X54" s="2">
        <v>26</v>
      </c>
      <c r="Y54" s="2">
        <v>25</v>
      </c>
      <c r="Z54" s="97" t="str">
        <f t="shared" si="15"/>
        <v>30.82</v>
      </c>
      <c r="AA54" s="97" t="str">
        <f t="shared" si="16"/>
        <v>20.88</v>
      </c>
      <c r="AB54" s="4" t="s">
        <v>270</v>
      </c>
      <c r="AC54" s="4" t="s">
        <v>271</v>
      </c>
      <c r="AD54" s="14" t="s">
        <v>272</v>
      </c>
      <c r="AE54" s="97" t="str">
        <f t="shared" si="17"/>
        <v>29.11</v>
      </c>
    </row>
    <row r="55" spans="1:31" ht="15" thickBot="1" x14ac:dyDescent="0.35">
      <c r="A55" s="15">
        <v>15</v>
      </c>
      <c r="B55" s="6" t="s">
        <v>32</v>
      </c>
      <c r="C55" s="5">
        <v>17</v>
      </c>
      <c r="D55" s="5">
        <v>6</v>
      </c>
      <c r="E55" s="5">
        <v>5</v>
      </c>
      <c r="F55" s="5">
        <v>6</v>
      </c>
      <c r="G55" s="5">
        <v>17</v>
      </c>
      <c r="H55" s="5">
        <v>16</v>
      </c>
      <c r="I55" s="5">
        <v>23</v>
      </c>
      <c r="J55" s="97" t="str">
        <f t="shared" si="12"/>
        <v>25.79</v>
      </c>
      <c r="K55" s="97" t="str">
        <f t="shared" si="13"/>
        <v>19.40</v>
      </c>
      <c r="L55" s="7" t="s">
        <v>213</v>
      </c>
      <c r="M55" s="7" t="s">
        <v>214</v>
      </c>
      <c r="N55" s="16" t="s">
        <v>215</v>
      </c>
      <c r="O55" s="97" t="str">
        <f t="shared" si="14"/>
        <v>28.60</v>
      </c>
      <c r="Q55" s="15">
        <v>10</v>
      </c>
      <c r="R55" s="6" t="s">
        <v>32</v>
      </c>
      <c r="S55" s="5">
        <v>17</v>
      </c>
      <c r="T55" s="5">
        <v>5</v>
      </c>
      <c r="U55" s="5">
        <v>4</v>
      </c>
      <c r="V55" s="5">
        <v>8</v>
      </c>
      <c r="W55" s="5">
        <v>17</v>
      </c>
      <c r="X55" s="5">
        <v>23</v>
      </c>
      <c r="Y55" s="5">
        <v>19</v>
      </c>
      <c r="Z55" s="97" t="str">
        <f t="shared" si="15"/>
        <v>20.25</v>
      </c>
      <c r="AA55" s="97" t="str">
        <f t="shared" si="16"/>
        <v>25.00</v>
      </c>
      <c r="AB55" s="7" t="s">
        <v>360</v>
      </c>
      <c r="AC55" s="7" t="s">
        <v>361</v>
      </c>
      <c r="AD55" s="16" t="s">
        <v>362</v>
      </c>
      <c r="AE55" s="97" t="str">
        <f t="shared" si="17"/>
        <v>19.93</v>
      </c>
    </row>
    <row r="56" spans="1:31" ht="29.4" thickBot="1" x14ac:dyDescent="0.35">
      <c r="A56" s="13">
        <v>14</v>
      </c>
      <c r="B56" s="3" t="s">
        <v>36</v>
      </c>
      <c r="C56" s="2">
        <v>17</v>
      </c>
      <c r="D56" s="2">
        <v>6</v>
      </c>
      <c r="E56" s="2">
        <v>6</v>
      </c>
      <c r="F56" s="2">
        <v>5</v>
      </c>
      <c r="G56" s="2">
        <v>18</v>
      </c>
      <c r="H56" s="2">
        <v>22</v>
      </c>
      <c r="I56" s="2">
        <v>24</v>
      </c>
      <c r="J56" s="97" t="str">
        <f t="shared" si="12"/>
        <v>18.20</v>
      </c>
      <c r="K56" s="97" t="str">
        <f t="shared" si="13"/>
        <v>24.40</v>
      </c>
      <c r="L56" s="4" t="s">
        <v>216</v>
      </c>
      <c r="M56" s="4" t="s">
        <v>217</v>
      </c>
      <c r="N56" s="14" t="s">
        <v>218</v>
      </c>
      <c r="O56" s="97" t="str">
        <f t="shared" si="14"/>
        <v>18.69</v>
      </c>
      <c r="Q56" s="13">
        <v>13</v>
      </c>
      <c r="R56" s="3" t="s">
        <v>36</v>
      </c>
      <c r="S56" s="2">
        <v>18</v>
      </c>
      <c r="T56" s="2">
        <v>4</v>
      </c>
      <c r="U56" s="2">
        <v>4</v>
      </c>
      <c r="V56" s="2">
        <v>10</v>
      </c>
      <c r="W56" s="2">
        <v>17</v>
      </c>
      <c r="X56" s="2">
        <v>24</v>
      </c>
      <c r="Y56" s="2">
        <v>16</v>
      </c>
      <c r="Z56" s="97" t="str">
        <f t="shared" si="15"/>
        <v>18.41</v>
      </c>
      <c r="AA56" s="97" t="str">
        <f t="shared" si="16"/>
        <v>24.57</v>
      </c>
      <c r="AB56" s="4" t="s">
        <v>363</v>
      </c>
      <c r="AC56" s="4" t="s">
        <v>364</v>
      </c>
      <c r="AD56" s="14" t="s">
        <v>365</v>
      </c>
      <c r="AE56" s="97" t="str">
        <f t="shared" si="17"/>
        <v>20.19</v>
      </c>
    </row>
    <row r="57" spans="1:31" ht="15" thickBot="1" x14ac:dyDescent="0.35">
      <c r="A57" s="15">
        <v>18</v>
      </c>
      <c r="B57" s="6" t="s">
        <v>40</v>
      </c>
      <c r="C57" s="5">
        <v>17</v>
      </c>
      <c r="D57" s="5">
        <v>5</v>
      </c>
      <c r="E57" s="5">
        <v>3</v>
      </c>
      <c r="F57" s="5">
        <v>9</v>
      </c>
      <c r="G57" s="5">
        <v>15</v>
      </c>
      <c r="H57" s="5">
        <v>24</v>
      </c>
      <c r="I57" s="5">
        <v>18</v>
      </c>
      <c r="J57" s="97" t="str">
        <f t="shared" si="12"/>
        <v>21.75</v>
      </c>
      <c r="K57" s="97" t="str">
        <f t="shared" si="13"/>
        <v>25.86</v>
      </c>
      <c r="L57" s="7" t="s">
        <v>219</v>
      </c>
      <c r="M57" s="7" t="s">
        <v>220</v>
      </c>
      <c r="N57" s="16" t="s">
        <v>221</v>
      </c>
      <c r="O57" s="97" t="str">
        <f t="shared" si="14"/>
        <v>20.78</v>
      </c>
      <c r="Q57" s="15">
        <v>14</v>
      </c>
      <c r="R57" s="6" t="s">
        <v>40</v>
      </c>
      <c r="S57" s="5">
        <v>18</v>
      </c>
      <c r="T57" s="5">
        <v>2</v>
      </c>
      <c r="U57" s="5">
        <v>8</v>
      </c>
      <c r="V57" s="5">
        <v>8</v>
      </c>
      <c r="W57" s="5">
        <v>17</v>
      </c>
      <c r="X57" s="5">
        <v>29</v>
      </c>
      <c r="Y57" s="5">
        <v>14</v>
      </c>
      <c r="Z57" s="97" t="str">
        <f t="shared" si="15"/>
        <v>22.12</v>
      </c>
      <c r="AA57" s="97" t="str">
        <f t="shared" si="16"/>
        <v>39.95</v>
      </c>
      <c r="AB57" s="7" t="s">
        <v>366</v>
      </c>
      <c r="AC57" s="7" t="s">
        <v>367</v>
      </c>
      <c r="AD57" s="16" t="s">
        <v>368</v>
      </c>
      <c r="AE57" s="97" t="str">
        <f t="shared" si="17"/>
        <v>14.24</v>
      </c>
    </row>
    <row r="58" spans="1:31" ht="15" thickBot="1" x14ac:dyDescent="0.35">
      <c r="A58" s="13">
        <v>11</v>
      </c>
      <c r="B58" s="3" t="s">
        <v>44</v>
      </c>
      <c r="C58" s="2">
        <v>18</v>
      </c>
      <c r="D58" s="2">
        <v>8</v>
      </c>
      <c r="E58" s="2">
        <v>4</v>
      </c>
      <c r="F58" s="2">
        <v>6</v>
      </c>
      <c r="G58" s="2">
        <v>29</v>
      </c>
      <c r="H58" s="2">
        <v>27</v>
      </c>
      <c r="I58" s="2">
        <v>28</v>
      </c>
      <c r="J58" s="97" t="str">
        <f t="shared" si="12"/>
        <v>24.50</v>
      </c>
      <c r="K58" s="97" t="str">
        <f t="shared" si="13"/>
        <v>33.24</v>
      </c>
      <c r="L58" s="4" t="s">
        <v>326</v>
      </c>
      <c r="M58" s="4" t="s">
        <v>327</v>
      </c>
      <c r="N58" s="14" t="s">
        <v>328</v>
      </c>
      <c r="O58" s="97" t="str">
        <f t="shared" si="14"/>
        <v>20.52</v>
      </c>
      <c r="Q58" s="13">
        <v>7</v>
      </c>
      <c r="R58" s="3" t="s">
        <v>44</v>
      </c>
      <c r="S58" s="2">
        <v>17</v>
      </c>
      <c r="T58" s="2">
        <v>6</v>
      </c>
      <c r="U58" s="2">
        <v>2</v>
      </c>
      <c r="V58" s="2">
        <v>9</v>
      </c>
      <c r="W58" s="2">
        <v>21</v>
      </c>
      <c r="X58" s="2">
        <v>22</v>
      </c>
      <c r="Y58" s="2">
        <v>20</v>
      </c>
      <c r="Z58" s="97" t="str">
        <f t="shared" si="15"/>
        <v>18.37</v>
      </c>
      <c r="AA58" s="97" t="str">
        <f t="shared" si="16"/>
        <v>33.64</v>
      </c>
      <c r="AB58" s="4" t="s">
        <v>282</v>
      </c>
      <c r="AC58" s="4" t="s">
        <v>283</v>
      </c>
      <c r="AD58" s="14" t="s">
        <v>284</v>
      </c>
      <c r="AE58" s="97" t="str">
        <f t="shared" si="17"/>
        <v>13.88</v>
      </c>
    </row>
    <row r="59" spans="1:31" ht="15" thickBot="1" x14ac:dyDescent="0.35">
      <c r="A59" s="15">
        <v>17</v>
      </c>
      <c r="B59" s="6" t="s">
        <v>48</v>
      </c>
      <c r="C59" s="5">
        <v>17</v>
      </c>
      <c r="D59" s="5">
        <v>5</v>
      </c>
      <c r="E59" s="5">
        <v>6</v>
      </c>
      <c r="F59" s="5">
        <v>6</v>
      </c>
      <c r="G59" s="5">
        <v>23</v>
      </c>
      <c r="H59" s="5">
        <v>31</v>
      </c>
      <c r="I59" s="5">
        <v>21</v>
      </c>
      <c r="J59" s="97" t="str">
        <f t="shared" si="12"/>
        <v>22.82</v>
      </c>
      <c r="K59" s="97" t="str">
        <f t="shared" si="13"/>
        <v>27.13</v>
      </c>
      <c r="L59" s="7" t="s">
        <v>225</v>
      </c>
      <c r="M59" s="7" t="s">
        <v>226</v>
      </c>
      <c r="N59" s="16" t="s">
        <v>227</v>
      </c>
      <c r="O59" s="97" t="str">
        <f t="shared" si="14"/>
        <v>21.97</v>
      </c>
      <c r="Q59" s="15">
        <v>19</v>
      </c>
      <c r="R59" s="6" t="s">
        <v>48</v>
      </c>
      <c r="S59" s="5">
        <v>18</v>
      </c>
      <c r="T59" s="5">
        <v>2</v>
      </c>
      <c r="U59" s="5">
        <v>3</v>
      </c>
      <c r="V59" s="5">
        <v>13</v>
      </c>
      <c r="W59" s="5">
        <v>21</v>
      </c>
      <c r="X59" s="5">
        <v>38</v>
      </c>
      <c r="Y59" s="5">
        <v>9</v>
      </c>
      <c r="Z59" s="97" t="str">
        <f t="shared" si="15"/>
        <v>21.13</v>
      </c>
      <c r="AA59" s="97" t="str">
        <f t="shared" si="16"/>
        <v>35.59</v>
      </c>
      <c r="AB59" s="7" t="s">
        <v>369</v>
      </c>
      <c r="AC59" s="7" t="s">
        <v>370</v>
      </c>
      <c r="AD59" s="16" t="s">
        <v>371</v>
      </c>
      <c r="AE59" s="97" t="str">
        <f t="shared" si="17"/>
        <v>16.49</v>
      </c>
    </row>
    <row r="60" spans="1:31" ht="15" thickBot="1" x14ac:dyDescent="0.35">
      <c r="A60" s="13">
        <v>19</v>
      </c>
      <c r="B60" s="3" t="s">
        <v>52</v>
      </c>
      <c r="C60" s="2">
        <v>17</v>
      </c>
      <c r="D60" s="2">
        <v>4</v>
      </c>
      <c r="E60" s="2">
        <v>4</v>
      </c>
      <c r="F60" s="2">
        <v>9</v>
      </c>
      <c r="G60" s="2">
        <v>21</v>
      </c>
      <c r="H60" s="2">
        <v>23</v>
      </c>
      <c r="I60" s="2">
        <v>16</v>
      </c>
      <c r="J60" s="97" t="str">
        <f t="shared" si="12"/>
        <v>19.20</v>
      </c>
      <c r="K60" s="97" t="str">
        <f t="shared" si="13"/>
        <v>21.93</v>
      </c>
      <c r="L60" s="4" t="s">
        <v>228</v>
      </c>
      <c r="M60" s="4" t="s">
        <v>229</v>
      </c>
      <c r="N60" s="14" t="s">
        <v>230</v>
      </c>
      <c r="O60" s="97" t="str">
        <f t="shared" si="14"/>
        <v>20.03</v>
      </c>
      <c r="Q60" s="13">
        <v>15</v>
      </c>
      <c r="R60" s="3" t="s">
        <v>52</v>
      </c>
      <c r="S60" s="2">
        <v>18</v>
      </c>
      <c r="T60" s="2">
        <v>4</v>
      </c>
      <c r="U60" s="2">
        <v>2</v>
      </c>
      <c r="V60" s="2">
        <v>12</v>
      </c>
      <c r="W60" s="2">
        <v>28</v>
      </c>
      <c r="X60" s="2">
        <v>41</v>
      </c>
      <c r="Y60" s="2">
        <v>14</v>
      </c>
      <c r="Z60" s="97" t="str">
        <f t="shared" si="15"/>
        <v>27.15</v>
      </c>
      <c r="AA60" s="97" t="str">
        <f t="shared" si="16"/>
        <v>33.07</v>
      </c>
      <c r="AB60" s="4" t="s">
        <v>372</v>
      </c>
      <c r="AC60" s="4" t="s">
        <v>373</v>
      </c>
      <c r="AD60" s="14" t="s">
        <v>374</v>
      </c>
      <c r="AE60" s="97" t="str">
        <f t="shared" si="17"/>
        <v>22.32</v>
      </c>
    </row>
    <row r="61" spans="1:31" ht="15" thickBot="1" x14ac:dyDescent="0.35">
      <c r="A61" s="15">
        <v>2</v>
      </c>
      <c r="B61" s="6" t="s">
        <v>56</v>
      </c>
      <c r="C61" s="5">
        <v>18</v>
      </c>
      <c r="D61" s="5">
        <v>13</v>
      </c>
      <c r="E61" s="5">
        <v>4</v>
      </c>
      <c r="F61" s="5">
        <v>1</v>
      </c>
      <c r="G61" s="5">
        <v>45</v>
      </c>
      <c r="H61" s="5">
        <v>16</v>
      </c>
      <c r="I61" s="5">
        <v>43</v>
      </c>
      <c r="J61" s="97" t="str">
        <f t="shared" si="12"/>
        <v>45.67</v>
      </c>
      <c r="K61" s="97" t="str">
        <f t="shared" si="13"/>
        <v>20.65</v>
      </c>
      <c r="L61" s="7" t="s">
        <v>329</v>
      </c>
      <c r="M61" s="7" t="s">
        <v>330</v>
      </c>
      <c r="N61" s="16" t="s">
        <v>331</v>
      </c>
      <c r="O61" s="97" t="str">
        <f t="shared" si="14"/>
        <v>39.46</v>
      </c>
      <c r="Q61" s="15">
        <v>9</v>
      </c>
      <c r="R61" s="6" t="s">
        <v>56</v>
      </c>
      <c r="S61" s="5">
        <v>17</v>
      </c>
      <c r="T61" s="5">
        <v>5</v>
      </c>
      <c r="U61" s="5">
        <v>4</v>
      </c>
      <c r="V61" s="5">
        <v>8</v>
      </c>
      <c r="W61" s="5">
        <v>22</v>
      </c>
      <c r="X61" s="5">
        <v>26</v>
      </c>
      <c r="Y61" s="5">
        <v>19</v>
      </c>
      <c r="Z61" s="97" t="str">
        <f t="shared" si="15"/>
        <v>28.41</v>
      </c>
      <c r="AA61" s="97" t="str">
        <f t="shared" si="16"/>
        <v>31.79</v>
      </c>
      <c r="AB61" s="7" t="s">
        <v>291</v>
      </c>
      <c r="AC61" s="7" t="s">
        <v>292</v>
      </c>
      <c r="AD61" s="16" t="s">
        <v>293</v>
      </c>
      <c r="AE61" s="97" t="str">
        <f t="shared" si="17"/>
        <v>22.04</v>
      </c>
    </row>
    <row r="62" spans="1:31" ht="29.4" thickBot="1" x14ac:dyDescent="0.35">
      <c r="A62" s="13">
        <v>1</v>
      </c>
      <c r="B62" s="3" t="s">
        <v>60</v>
      </c>
      <c r="C62" s="2">
        <v>18</v>
      </c>
      <c r="D62" s="2">
        <v>16</v>
      </c>
      <c r="E62" s="2">
        <v>1</v>
      </c>
      <c r="F62" s="2">
        <v>1</v>
      </c>
      <c r="G62" s="2">
        <v>59</v>
      </c>
      <c r="H62" s="2">
        <v>17</v>
      </c>
      <c r="I62" s="2">
        <v>49</v>
      </c>
      <c r="J62" s="97" t="str">
        <f t="shared" si="12"/>
        <v>44.97</v>
      </c>
      <c r="K62" s="97" t="str">
        <f t="shared" si="13"/>
        <v>13.04</v>
      </c>
      <c r="L62" s="4" t="s">
        <v>332</v>
      </c>
      <c r="M62" s="4" t="s">
        <v>333</v>
      </c>
      <c r="N62" s="14" t="s">
        <v>334</v>
      </c>
      <c r="O62" s="97" t="str">
        <f t="shared" si="14"/>
        <v>44.25</v>
      </c>
      <c r="Q62" s="13">
        <v>2</v>
      </c>
      <c r="R62" s="3" t="s">
        <v>60</v>
      </c>
      <c r="S62" s="2">
        <v>16</v>
      </c>
      <c r="T62" s="2">
        <v>10</v>
      </c>
      <c r="U62" s="2">
        <v>3</v>
      </c>
      <c r="V62" s="2">
        <v>3</v>
      </c>
      <c r="W62" s="2">
        <v>30</v>
      </c>
      <c r="X62" s="2">
        <v>14</v>
      </c>
      <c r="Y62" s="2">
        <v>33</v>
      </c>
      <c r="Z62" s="97" t="str">
        <f t="shared" si="15"/>
        <v>33.99</v>
      </c>
      <c r="AA62" s="97" t="str">
        <f t="shared" si="16"/>
        <v>15.27</v>
      </c>
      <c r="AB62" s="4" t="s">
        <v>294</v>
      </c>
      <c r="AC62" s="4" t="s">
        <v>295</v>
      </c>
      <c r="AD62" s="14" t="s">
        <v>296</v>
      </c>
      <c r="AE62" s="97" t="str">
        <f t="shared" si="17"/>
        <v>33.81</v>
      </c>
    </row>
    <row r="63" spans="1:31" ht="43.8" thickBot="1" x14ac:dyDescent="0.35">
      <c r="A63" s="15">
        <v>4</v>
      </c>
      <c r="B63" s="6" t="s">
        <v>64</v>
      </c>
      <c r="C63" s="5">
        <v>16</v>
      </c>
      <c r="D63" s="5">
        <v>12</v>
      </c>
      <c r="E63" s="5">
        <v>3</v>
      </c>
      <c r="F63" s="5">
        <v>1</v>
      </c>
      <c r="G63" s="5">
        <v>28</v>
      </c>
      <c r="H63" s="5">
        <v>8</v>
      </c>
      <c r="I63" s="5">
        <v>39</v>
      </c>
      <c r="J63" s="97" t="str">
        <f t="shared" si="12"/>
        <v>33.50</v>
      </c>
      <c r="K63" s="97" t="str">
        <f t="shared" si="13"/>
        <v>15.56</v>
      </c>
      <c r="L63" s="7" t="s">
        <v>237</v>
      </c>
      <c r="M63" s="7" t="s">
        <v>238</v>
      </c>
      <c r="N63" s="16" t="s">
        <v>239</v>
      </c>
      <c r="O63" s="97" t="str">
        <f t="shared" si="14"/>
        <v>33.37</v>
      </c>
      <c r="Q63" s="15">
        <v>5</v>
      </c>
      <c r="R63" s="6" t="s">
        <v>64</v>
      </c>
      <c r="S63" s="5">
        <v>18</v>
      </c>
      <c r="T63" s="5">
        <v>7</v>
      </c>
      <c r="U63" s="5">
        <v>3</v>
      </c>
      <c r="V63" s="5">
        <v>8</v>
      </c>
      <c r="W63" s="5">
        <v>21</v>
      </c>
      <c r="X63" s="5">
        <v>33</v>
      </c>
      <c r="Y63" s="5">
        <v>24</v>
      </c>
      <c r="Z63" s="97" t="str">
        <f t="shared" si="15"/>
        <v>25.91</v>
      </c>
      <c r="AA63" s="97" t="str">
        <f t="shared" si="16"/>
        <v>30.08</v>
      </c>
      <c r="AB63" s="7" t="s">
        <v>375</v>
      </c>
      <c r="AC63" s="7" t="s">
        <v>376</v>
      </c>
      <c r="AD63" s="16" t="s">
        <v>377</v>
      </c>
      <c r="AE63" s="97" t="str">
        <f t="shared" si="17"/>
        <v>23.26</v>
      </c>
    </row>
    <row r="64" spans="1:31" ht="29.4" thickBot="1" x14ac:dyDescent="0.35">
      <c r="A64" s="13">
        <v>6</v>
      </c>
      <c r="B64" s="3" t="s">
        <v>68</v>
      </c>
      <c r="C64" s="2">
        <v>17</v>
      </c>
      <c r="D64" s="2">
        <v>10</v>
      </c>
      <c r="E64" s="2">
        <v>5</v>
      </c>
      <c r="F64" s="2">
        <v>2</v>
      </c>
      <c r="G64" s="2">
        <v>32</v>
      </c>
      <c r="H64" s="2">
        <v>13</v>
      </c>
      <c r="I64" s="2">
        <v>35</v>
      </c>
      <c r="J64" s="97" t="str">
        <f t="shared" si="12"/>
        <v>40.44</v>
      </c>
      <c r="K64" s="97" t="str">
        <f t="shared" si="13"/>
        <v>16.70</v>
      </c>
      <c r="L64" s="4" t="s">
        <v>335</v>
      </c>
      <c r="M64" s="4" t="s">
        <v>336</v>
      </c>
      <c r="N64" s="14" t="s">
        <v>337</v>
      </c>
      <c r="O64" s="97" t="str">
        <f t="shared" si="14"/>
        <v>37.46</v>
      </c>
      <c r="Q64" s="13">
        <v>3</v>
      </c>
      <c r="R64" s="3" t="s">
        <v>68</v>
      </c>
      <c r="S64" s="2">
        <v>17</v>
      </c>
      <c r="T64" s="2">
        <v>8</v>
      </c>
      <c r="U64" s="2">
        <v>6</v>
      </c>
      <c r="V64" s="2">
        <v>3</v>
      </c>
      <c r="W64" s="2">
        <v>29</v>
      </c>
      <c r="X64" s="2">
        <v>16</v>
      </c>
      <c r="Y64" s="2">
        <v>30</v>
      </c>
      <c r="Z64" s="97" t="str">
        <f t="shared" si="15"/>
        <v>26.50</v>
      </c>
      <c r="AA64" s="97" t="str">
        <f t="shared" si="16"/>
        <v>20.45</v>
      </c>
      <c r="AB64" s="4" t="s">
        <v>300</v>
      </c>
      <c r="AC64" s="4" t="s">
        <v>301</v>
      </c>
      <c r="AD64" s="14" t="s">
        <v>302</v>
      </c>
      <c r="AE64" s="97" t="str">
        <f t="shared" si="17"/>
        <v>25.82</v>
      </c>
    </row>
    <row r="65" spans="1:31" ht="43.8" thickBot="1" x14ac:dyDescent="0.35">
      <c r="A65" s="15">
        <v>12</v>
      </c>
      <c r="B65" s="6" t="s">
        <v>72</v>
      </c>
      <c r="C65" s="5">
        <v>18</v>
      </c>
      <c r="D65" s="5">
        <v>7</v>
      </c>
      <c r="E65" s="5">
        <v>6</v>
      </c>
      <c r="F65" s="5">
        <v>5</v>
      </c>
      <c r="G65" s="5">
        <v>26</v>
      </c>
      <c r="H65" s="5">
        <v>24</v>
      </c>
      <c r="I65" s="5">
        <v>27</v>
      </c>
      <c r="J65" s="97" t="str">
        <f t="shared" si="12"/>
        <v>22.82</v>
      </c>
      <c r="K65" s="97" t="str">
        <f t="shared" si="13"/>
        <v>31.69</v>
      </c>
      <c r="L65" s="7" t="s">
        <v>338</v>
      </c>
      <c r="M65" s="7" t="s">
        <v>339</v>
      </c>
      <c r="N65" s="16" t="s">
        <v>340</v>
      </c>
      <c r="O65" s="97" t="str">
        <f t="shared" si="14"/>
        <v>18.85</v>
      </c>
      <c r="Q65" s="15">
        <v>20</v>
      </c>
      <c r="R65" s="6" t="s">
        <v>72</v>
      </c>
      <c r="S65" s="5">
        <v>17</v>
      </c>
      <c r="T65" s="5">
        <v>1</v>
      </c>
      <c r="U65" s="5">
        <v>3</v>
      </c>
      <c r="V65" s="5">
        <v>13</v>
      </c>
      <c r="W65" s="5">
        <v>8</v>
      </c>
      <c r="X65" s="5">
        <v>41</v>
      </c>
      <c r="Y65" s="5">
        <v>6</v>
      </c>
      <c r="Z65" s="97" t="str">
        <f t="shared" si="15"/>
        <v>13.21</v>
      </c>
      <c r="AA65" s="97" t="str">
        <f t="shared" si="16"/>
        <v>34.27</v>
      </c>
      <c r="AB65" s="7" t="s">
        <v>303</v>
      </c>
      <c r="AC65" s="7" t="s">
        <v>304</v>
      </c>
      <c r="AD65" s="16" t="s">
        <v>305</v>
      </c>
      <c r="AE65" s="97" t="str">
        <f t="shared" si="17"/>
        <v>11.24</v>
      </c>
    </row>
    <row r="66" spans="1:31" ht="29.4" thickBot="1" x14ac:dyDescent="0.35">
      <c r="A66" s="13">
        <v>20</v>
      </c>
      <c r="B66" s="3" t="s">
        <v>76</v>
      </c>
      <c r="C66" s="2">
        <v>17</v>
      </c>
      <c r="D66" s="2">
        <v>2</v>
      </c>
      <c r="E66" s="2">
        <v>4</v>
      </c>
      <c r="F66" s="2">
        <v>11</v>
      </c>
      <c r="G66" s="2">
        <v>15</v>
      </c>
      <c r="H66" s="2">
        <v>31</v>
      </c>
      <c r="I66" s="2">
        <v>10</v>
      </c>
      <c r="J66" s="97" t="str">
        <f t="shared" si="12"/>
        <v>19.15</v>
      </c>
      <c r="K66" s="97" t="str">
        <f t="shared" si="13"/>
        <v>25.70</v>
      </c>
      <c r="L66" s="4" t="s">
        <v>246</v>
      </c>
      <c r="M66" s="4" t="s">
        <v>247</v>
      </c>
      <c r="N66" s="14" t="s">
        <v>248</v>
      </c>
      <c r="O66" s="97" t="str">
        <f t="shared" si="14"/>
        <v>18.32</v>
      </c>
      <c r="Q66" s="13">
        <v>16</v>
      </c>
      <c r="R66" s="3" t="s">
        <v>76</v>
      </c>
      <c r="S66" s="2">
        <v>18</v>
      </c>
      <c r="T66" s="2">
        <v>4</v>
      </c>
      <c r="U66" s="2">
        <v>2</v>
      </c>
      <c r="V66" s="2">
        <v>12</v>
      </c>
      <c r="W66" s="2">
        <v>16</v>
      </c>
      <c r="X66" s="2">
        <v>33</v>
      </c>
      <c r="Y66" s="2">
        <v>14</v>
      </c>
      <c r="Z66" s="97" t="str">
        <f t="shared" si="15"/>
        <v>17.76</v>
      </c>
      <c r="AA66" s="97" t="str">
        <f t="shared" si="16"/>
        <v>29.52</v>
      </c>
      <c r="AB66" s="4" t="s">
        <v>378</v>
      </c>
      <c r="AC66" s="4" t="s">
        <v>379</v>
      </c>
      <c r="AD66" s="14" t="s">
        <v>380</v>
      </c>
      <c r="AE66" s="97" t="str">
        <f t="shared" si="17"/>
        <v>17.19</v>
      </c>
    </row>
    <row r="67" spans="1:31" ht="29.4" thickBot="1" x14ac:dyDescent="0.35">
      <c r="A67" s="15">
        <v>5</v>
      </c>
      <c r="B67" s="6" t="s">
        <v>80</v>
      </c>
      <c r="C67" s="5">
        <v>18</v>
      </c>
      <c r="D67" s="5">
        <v>12</v>
      </c>
      <c r="E67" s="5">
        <v>1</v>
      </c>
      <c r="F67" s="5">
        <v>5</v>
      </c>
      <c r="G67" s="5">
        <v>36</v>
      </c>
      <c r="H67" s="5">
        <v>22</v>
      </c>
      <c r="I67" s="5">
        <v>37</v>
      </c>
      <c r="J67" s="97" t="str">
        <f t="shared" si="12"/>
        <v>30.43</v>
      </c>
      <c r="K67" s="97" t="str">
        <f t="shared" si="13"/>
        <v>19.16</v>
      </c>
      <c r="L67" s="7" t="s">
        <v>341</v>
      </c>
      <c r="M67" s="7" t="s">
        <v>342</v>
      </c>
      <c r="N67" s="16" t="s">
        <v>343</v>
      </c>
      <c r="O67" s="97" t="str">
        <f t="shared" si="14"/>
        <v>32.86</v>
      </c>
      <c r="Q67" s="15">
        <v>8</v>
      </c>
      <c r="R67" s="6" t="s">
        <v>80</v>
      </c>
      <c r="S67" s="5">
        <v>17</v>
      </c>
      <c r="T67" s="5">
        <v>5</v>
      </c>
      <c r="U67" s="5">
        <v>5</v>
      </c>
      <c r="V67" s="5">
        <v>7</v>
      </c>
      <c r="W67" s="5">
        <v>28</v>
      </c>
      <c r="X67" s="5">
        <v>35</v>
      </c>
      <c r="Y67" s="5">
        <v>20</v>
      </c>
      <c r="Z67" s="97" t="str">
        <f t="shared" si="15"/>
        <v>22.57</v>
      </c>
      <c r="AA67" s="97" t="str">
        <f t="shared" si="16"/>
        <v>28.35</v>
      </c>
      <c r="AB67" s="7" t="s">
        <v>309</v>
      </c>
      <c r="AC67" s="7" t="s">
        <v>310</v>
      </c>
      <c r="AD67" s="16" t="s">
        <v>311</v>
      </c>
      <c r="AE67" s="97" t="str">
        <f t="shared" si="17"/>
        <v>20.20</v>
      </c>
    </row>
    <row r="68" spans="1:31" ht="29.4" thickBot="1" x14ac:dyDescent="0.35">
      <c r="A68" s="13">
        <v>13</v>
      </c>
      <c r="B68" s="3" t="s">
        <v>84</v>
      </c>
      <c r="C68" s="2">
        <v>18</v>
      </c>
      <c r="D68" s="2">
        <v>7</v>
      </c>
      <c r="E68" s="2">
        <v>4</v>
      </c>
      <c r="F68" s="2">
        <v>7</v>
      </c>
      <c r="G68" s="2">
        <v>23</v>
      </c>
      <c r="H68" s="2">
        <v>23</v>
      </c>
      <c r="I68" s="2">
        <v>25</v>
      </c>
      <c r="J68" s="97" t="str">
        <f t="shared" si="12"/>
        <v>26.69</v>
      </c>
      <c r="K68" s="97" t="str">
        <f t="shared" si="13"/>
        <v>23.45</v>
      </c>
      <c r="L68" s="4" t="s">
        <v>344</v>
      </c>
      <c r="M68" s="4" t="s">
        <v>345</v>
      </c>
      <c r="N68" s="14" t="s">
        <v>346</v>
      </c>
      <c r="O68" s="97" t="str">
        <f t="shared" si="14"/>
        <v>26.41</v>
      </c>
      <c r="Q68" s="13">
        <v>17</v>
      </c>
      <c r="R68" s="3" t="s">
        <v>84</v>
      </c>
      <c r="S68" s="2">
        <v>17</v>
      </c>
      <c r="T68" s="2">
        <v>3</v>
      </c>
      <c r="U68" s="2">
        <v>3</v>
      </c>
      <c r="V68" s="2">
        <v>11</v>
      </c>
      <c r="W68" s="2">
        <v>15</v>
      </c>
      <c r="X68" s="2">
        <v>27</v>
      </c>
      <c r="Y68" s="2">
        <v>12</v>
      </c>
      <c r="Z68" s="97" t="str">
        <f t="shared" si="15"/>
        <v>20.87</v>
      </c>
      <c r="AA68" s="97" t="str">
        <f t="shared" si="16"/>
        <v>24.76</v>
      </c>
      <c r="AB68" s="4" t="s">
        <v>312</v>
      </c>
      <c r="AC68" s="4" t="s">
        <v>313</v>
      </c>
      <c r="AD68" s="14" t="s">
        <v>314</v>
      </c>
      <c r="AE68" s="97" t="str">
        <f t="shared" si="17"/>
        <v>21.96</v>
      </c>
    </row>
    <row r="69" spans="1:31" ht="58.2" thickBot="1" x14ac:dyDescent="0.35">
      <c r="A69" s="17">
        <v>10</v>
      </c>
      <c r="B69" s="18" t="s">
        <v>88</v>
      </c>
      <c r="C69" s="19">
        <v>18</v>
      </c>
      <c r="D69" s="19">
        <v>9</v>
      </c>
      <c r="E69" s="19">
        <v>2</v>
      </c>
      <c r="F69" s="19">
        <v>7</v>
      </c>
      <c r="G69" s="19">
        <v>18</v>
      </c>
      <c r="H69" s="19">
        <v>19</v>
      </c>
      <c r="I69" s="19">
        <v>29</v>
      </c>
      <c r="J69" s="97" t="str">
        <f t="shared" si="12"/>
        <v>19.90</v>
      </c>
      <c r="K69" s="97" t="str">
        <f t="shared" si="13"/>
        <v>25.00</v>
      </c>
      <c r="L69" s="20" t="s">
        <v>347</v>
      </c>
      <c r="M69" s="20" t="s">
        <v>348</v>
      </c>
      <c r="N69" s="21" t="s">
        <v>349</v>
      </c>
      <c r="O69" s="97" t="str">
        <f t="shared" si="14"/>
        <v>20.43</v>
      </c>
      <c r="Q69" s="17">
        <v>18</v>
      </c>
      <c r="R69" s="18" t="s">
        <v>88</v>
      </c>
      <c r="S69" s="19">
        <v>17</v>
      </c>
      <c r="T69" s="19">
        <v>2</v>
      </c>
      <c r="U69" s="19">
        <v>5</v>
      </c>
      <c r="V69" s="19">
        <v>10</v>
      </c>
      <c r="W69" s="19">
        <v>12</v>
      </c>
      <c r="X69" s="19">
        <v>31</v>
      </c>
      <c r="Y69" s="19">
        <v>11</v>
      </c>
      <c r="Z69" s="97" t="str">
        <f t="shared" si="15"/>
        <v>13.28</v>
      </c>
      <c r="AA69" s="97" t="str">
        <f t="shared" si="16"/>
        <v>29.08</v>
      </c>
      <c r="AB69" s="20" t="s">
        <v>315</v>
      </c>
      <c r="AC69" s="20" t="s">
        <v>316</v>
      </c>
      <c r="AD69" s="21" t="s">
        <v>317</v>
      </c>
      <c r="AE69" s="97" t="str">
        <f t="shared" si="17"/>
        <v>13.84</v>
      </c>
    </row>
    <row r="70" spans="1:31" ht="15" thickBot="1" x14ac:dyDescent="0.35">
      <c r="A70" s="99"/>
      <c r="B70" s="100"/>
      <c r="C70" s="101"/>
      <c r="D70" s="101"/>
      <c r="E70" s="101"/>
      <c r="F70" s="101"/>
      <c r="G70" s="101"/>
      <c r="H70" s="101"/>
      <c r="I70" s="101"/>
      <c r="J70" s="104"/>
      <c r="K70" s="104"/>
      <c r="L70" s="102"/>
      <c r="M70" s="102"/>
      <c r="N70" s="103"/>
      <c r="O70" s="104"/>
      <c r="Q70" s="99"/>
      <c r="R70" s="100"/>
      <c r="S70" s="101"/>
      <c r="T70" s="101"/>
      <c r="U70" s="101"/>
      <c r="V70" s="101"/>
      <c r="W70" s="101"/>
      <c r="X70" s="101"/>
      <c r="Y70" s="101"/>
      <c r="Z70" s="104"/>
      <c r="AA70" s="104"/>
      <c r="AB70" s="102"/>
      <c r="AC70" s="102"/>
      <c r="AD70" s="103"/>
      <c r="AE70" s="104"/>
    </row>
  </sheetData>
  <hyperlinks>
    <hyperlink ref="B4" r:id="rId1" display="https://understat.com/team/Arsenal/2022" xr:uid="{25C3F990-A178-48D4-A02F-22668D49637D}"/>
    <hyperlink ref="B5" r:id="rId2" display="https://understat.com/team/Aston_Villa/2022" xr:uid="{9BABBD7E-9CCA-49A9-B526-285F6FBC1D5F}"/>
    <hyperlink ref="B6" r:id="rId3" display="https://understat.com/team/Bournemouth/2022" xr:uid="{F2DE82EA-66B7-4EC8-8BFB-B33071F49F1D}"/>
    <hyperlink ref="B7" r:id="rId4" display="https://understat.com/team/Brentford/2022" xr:uid="{85C4F190-96ED-45EB-A6E9-814FAC4A6060}"/>
    <hyperlink ref="B8" r:id="rId5" display="https://understat.com/team/Brighton/2022" xr:uid="{8213B41B-B608-49E3-B057-7F84572AE9B2}"/>
    <hyperlink ref="B9" r:id="rId6" display="https://understat.com/team/Chelsea/2022" xr:uid="{17892788-1979-4F4B-AA92-EAA71573F846}"/>
    <hyperlink ref="B10" r:id="rId7" display="https://understat.com/team/Crystal_Palace/2022" xr:uid="{17B434EE-F5C7-4C60-8406-71A7ADE0FFBC}"/>
    <hyperlink ref="B11" r:id="rId8" display="https://understat.com/team/Everton/2022" xr:uid="{8E98AFAD-15A3-4C84-A993-4539C6E647BE}"/>
    <hyperlink ref="B12" r:id="rId9" display="https://understat.com/team/Fulham/2022" xr:uid="{D2AD98B0-DB85-4281-8D04-14F9A7F05924}"/>
    <hyperlink ref="B13" r:id="rId10" display="https://understat.com/team/Leeds/2022" xr:uid="{A61155AF-5F74-4D77-803C-072AD2D2A760}"/>
    <hyperlink ref="B14" r:id="rId11" display="https://understat.com/team/Leicester/2022" xr:uid="{6703A931-EF22-4183-8847-6D7F919AA24C}"/>
    <hyperlink ref="B15" r:id="rId12" display="https://understat.com/team/Liverpool/2022" xr:uid="{5620AE1E-B1A7-4C42-8CFD-F03D65E9C0A2}"/>
    <hyperlink ref="B16" r:id="rId13" display="https://understat.com/team/Manchester_City/2022" xr:uid="{2D292508-E6DE-4574-96CB-3361B7323C0E}"/>
    <hyperlink ref="B17" r:id="rId14" display="https://understat.com/team/Manchester_United/2022" xr:uid="{5C6312FE-A2BC-4D0D-B78E-4C5587AF04AC}"/>
    <hyperlink ref="B18" r:id="rId15" display="https://understat.com/team/Newcastle_United/2022" xr:uid="{2194EFC3-AF32-4411-ACB9-F9DFF1CDD102}"/>
    <hyperlink ref="B19" r:id="rId16" display="https://understat.com/team/Nottingham_Forest/2022" xr:uid="{D05E2B1D-4A84-4F70-BE93-16900CD05877}"/>
    <hyperlink ref="B20" r:id="rId17" display="https://understat.com/team/Southampton/2022" xr:uid="{0C581029-489C-4A73-9149-7E59CEE86837}"/>
    <hyperlink ref="B21" r:id="rId18" display="https://understat.com/team/Tottenham/2022" xr:uid="{CCF7C390-30ED-431D-A0EA-6BBA705CF706}"/>
    <hyperlink ref="B22" r:id="rId19" display="https://understat.com/team/West_Ham/2022" xr:uid="{9AC00AAF-B392-4D13-8146-9640A7CE860C}"/>
    <hyperlink ref="B23" r:id="rId20" display="https://understat.com/team/Wolverhampton_Wanderers/2022" xr:uid="{CBEDAE78-1975-4D27-BA05-FE2A9C8B32C6}"/>
    <hyperlink ref="R4" r:id="rId21" display="https://understat.com/team/Arsenal/2022" xr:uid="{9E6A0FD7-C272-4DFA-80DD-1361A661895C}"/>
    <hyperlink ref="R5" r:id="rId22" display="https://understat.com/team/Aston_Villa/2022" xr:uid="{CD835A95-83D7-4804-9E8A-4D3FBE4561EE}"/>
    <hyperlink ref="R6" r:id="rId23" display="https://understat.com/team/Bournemouth/2022" xr:uid="{782F7EF3-406B-44D1-BD6D-CFD2CAA808CE}"/>
    <hyperlink ref="R7" r:id="rId24" display="https://understat.com/team/Brentford/2022" xr:uid="{4F74BEA1-C66E-49F5-976B-4C6B8A8D88BF}"/>
    <hyperlink ref="R8" r:id="rId25" display="https://understat.com/team/Brighton/2022" xr:uid="{88F9C0C4-5E67-4DA8-A943-F36AFBF20EFC}"/>
    <hyperlink ref="R9" r:id="rId26" display="https://understat.com/team/Chelsea/2022" xr:uid="{2401C330-A2DF-4317-884E-0A61E82C162E}"/>
    <hyperlink ref="R10" r:id="rId27" display="https://understat.com/team/Crystal_Palace/2022" xr:uid="{444A7980-843C-4E8D-B5D6-E2713892FB80}"/>
    <hyperlink ref="R11" r:id="rId28" display="https://understat.com/team/Everton/2022" xr:uid="{C24DEF5C-6AA1-4777-8E2D-C7248DA2A072}"/>
    <hyperlink ref="R12" r:id="rId29" display="https://understat.com/team/Fulham/2022" xr:uid="{4DB54092-B8F1-4EC6-B829-668033DAEAA2}"/>
    <hyperlink ref="R13" r:id="rId30" display="https://understat.com/team/Leeds/2022" xr:uid="{69BA3750-F918-4810-A9F4-3AB2ADC7B956}"/>
    <hyperlink ref="R14" r:id="rId31" display="https://understat.com/team/Leicester/2022" xr:uid="{ACFA387C-C947-44E7-95DE-8D26F704F35D}"/>
    <hyperlink ref="R15" r:id="rId32" display="https://understat.com/team/Liverpool/2022" xr:uid="{9FA76718-F31B-4A22-9FC3-BB828D99A119}"/>
    <hyperlink ref="R16" r:id="rId33" display="https://understat.com/team/Manchester_City/2022" xr:uid="{5187DA2C-420D-4E09-BF60-717841C0233E}"/>
    <hyperlink ref="R17" r:id="rId34" display="https://understat.com/team/Manchester_United/2022" xr:uid="{39CF1B05-E4BC-4554-A27E-0FFCBF1E58E1}"/>
    <hyperlink ref="R18" r:id="rId35" display="https://understat.com/team/Newcastle_United/2022" xr:uid="{D4AD1BA5-F68E-48A4-95F3-7343657BFDD3}"/>
    <hyperlink ref="R19" r:id="rId36" display="https://understat.com/team/Nottingham_Forest/2022" xr:uid="{57D137DC-381D-4BD9-B7FF-E8AC67885167}"/>
    <hyperlink ref="R20" r:id="rId37" display="https://understat.com/team/Southampton/2022" xr:uid="{C943DDD8-F621-4A36-97F9-96124074B78B}"/>
    <hyperlink ref="R21" r:id="rId38" display="https://understat.com/team/Tottenham/2022" xr:uid="{2411A824-3A82-4718-A7DE-3F232CD16314}"/>
    <hyperlink ref="R22" r:id="rId39" display="https://understat.com/team/West_Ham/2022" xr:uid="{B12483B5-F406-4AF2-840C-5CE3B10942F0}"/>
    <hyperlink ref="R23" r:id="rId40" display="https://understat.com/team/Wolverhampton_Wanderers/2022" xr:uid="{1617A373-D8DE-406B-B65B-90367D14464A}"/>
    <hyperlink ref="B27" r:id="rId41" display="https://understat.com/team/Arsenal/2022" xr:uid="{5057AEAB-0907-41AD-A596-A4D87A6C6440}"/>
    <hyperlink ref="B28" r:id="rId42" display="https://understat.com/team/Aston_Villa/2022" xr:uid="{A5BB4211-FC2D-4BAD-85E0-CA5ED5116198}"/>
    <hyperlink ref="B29" r:id="rId43" display="https://understat.com/team/Bournemouth/2022" xr:uid="{4F9E62AD-9FD4-4FFC-86F7-E0E9D0CDF8AC}"/>
    <hyperlink ref="B30" r:id="rId44" display="https://understat.com/team/Brentford/2022" xr:uid="{FEC5881E-49FA-4F02-BCAF-41AF3700E80E}"/>
    <hyperlink ref="B31" r:id="rId45" display="https://understat.com/team/Brighton/2022" xr:uid="{7E4839D6-3D20-4192-8784-1C07841D0828}"/>
    <hyperlink ref="B32" r:id="rId46" display="https://understat.com/team/Chelsea/2022" xr:uid="{DBCCAB0F-82C1-4054-94E6-40EC8499580B}"/>
    <hyperlink ref="B33" r:id="rId47" display="https://understat.com/team/Crystal_Palace/2022" xr:uid="{61606FCD-B09C-4E63-A4B0-1291922553EC}"/>
    <hyperlink ref="B34" r:id="rId48" display="https://understat.com/team/Everton/2022" xr:uid="{53958555-C0CC-4126-B592-864D407B184C}"/>
    <hyperlink ref="B35" r:id="rId49" display="https://understat.com/team/Fulham/2022" xr:uid="{C831A719-F36F-4D19-8553-B3C806EEC77D}"/>
    <hyperlink ref="B36" r:id="rId50" display="https://understat.com/team/Leeds/2022" xr:uid="{FB2EE464-56BA-4443-BABF-3058BA0D549D}"/>
    <hyperlink ref="B37" r:id="rId51" display="https://understat.com/team/Leicester/2022" xr:uid="{47FA862C-C38C-4D30-9DED-16F9227F10F7}"/>
    <hyperlink ref="B38" r:id="rId52" display="https://understat.com/team/Liverpool/2022" xr:uid="{E61965B6-29CA-41D2-A8FC-ED47FC7E3382}"/>
    <hyperlink ref="B39" r:id="rId53" display="https://understat.com/team/Manchester_City/2022" xr:uid="{251EB033-CF30-4767-8546-AE1275D1471F}"/>
    <hyperlink ref="B40" r:id="rId54" display="https://understat.com/team/Manchester_United/2022" xr:uid="{071315F5-61D8-40C3-80F7-941B73F25B7A}"/>
    <hyperlink ref="B41" r:id="rId55" display="https://understat.com/team/Newcastle_United/2022" xr:uid="{91D6D308-4281-4F8B-AB5A-2982844D65D7}"/>
    <hyperlink ref="B42" r:id="rId56" display="https://understat.com/team/Nottingham_Forest/2022" xr:uid="{7FA335F2-1713-4E27-B286-9729FA0C3505}"/>
    <hyperlink ref="B43" r:id="rId57" display="https://understat.com/team/Southampton/2022" xr:uid="{D283C4F6-3ED4-442D-ABD5-8DBE17F0549D}"/>
    <hyperlink ref="B44" r:id="rId58" display="https://understat.com/team/Tottenham/2022" xr:uid="{6654274B-3CE0-48B9-A62E-A792AFAE95DC}"/>
    <hyperlink ref="B45" r:id="rId59" display="https://understat.com/team/West_Ham/2022" xr:uid="{04A91435-3F7F-4A14-879D-D37E29A99C3C}"/>
    <hyperlink ref="B46" r:id="rId60" display="https://understat.com/team/Wolverhampton_Wanderers/2022" xr:uid="{7828257B-5064-4108-AD68-C846F0184109}"/>
    <hyperlink ref="R46" r:id="rId61" display="https://understat.com/team/Wolverhampton_Wanderers/2022" xr:uid="{20825281-2EC9-4A08-B815-8BDB6AB7131C}"/>
    <hyperlink ref="B50" r:id="rId62" display="https://understat.com/team/Arsenal/2022" xr:uid="{8E2FF936-EAF9-4182-8D54-BB0F95E70EF0}"/>
    <hyperlink ref="B51" r:id="rId63" display="https://understat.com/team/Aston_Villa/2022" xr:uid="{7B7CAD60-C3E6-4071-80CD-4BACDC1D86F6}"/>
    <hyperlink ref="B52" r:id="rId64" display="https://understat.com/team/Bournemouth/2022" xr:uid="{67C6E585-A4CD-458E-A6CC-8987B52747DC}"/>
    <hyperlink ref="B53" r:id="rId65" display="https://understat.com/team/Brentford/2022" xr:uid="{B072E919-482F-4D62-BA7B-E2D8952E69A0}"/>
    <hyperlink ref="B54" r:id="rId66" display="https://understat.com/team/Brighton/2022" xr:uid="{C6082567-4E9F-49F2-8D22-12BE7679B4DC}"/>
    <hyperlink ref="B55" r:id="rId67" display="https://understat.com/team/Chelsea/2022" xr:uid="{E8E463C4-0E79-416A-BA35-CF69B735AA34}"/>
    <hyperlink ref="B56" r:id="rId68" display="https://understat.com/team/Crystal_Palace/2022" xr:uid="{4D448F66-2130-462F-9DF8-1BADA19F61C1}"/>
    <hyperlink ref="B57" r:id="rId69" display="https://understat.com/team/Everton/2022" xr:uid="{F17F4885-B731-4A1C-9017-60EA6BA64FB8}"/>
    <hyperlink ref="B58" r:id="rId70" display="https://understat.com/team/Fulham/2022" xr:uid="{DEE3E694-D392-4657-8A82-3EF33A526717}"/>
    <hyperlink ref="B59" r:id="rId71" display="https://understat.com/team/Leeds/2022" xr:uid="{C1895BDC-E0E3-4EF6-A51A-24CD74CC8322}"/>
    <hyperlink ref="B60" r:id="rId72" display="https://understat.com/team/Leicester/2022" xr:uid="{8B89F21E-5A12-47BF-9288-773789A74901}"/>
    <hyperlink ref="B61" r:id="rId73" display="https://understat.com/team/Liverpool/2022" xr:uid="{60D83256-D9A1-4946-8FCB-C9AE5070BDB8}"/>
    <hyperlink ref="B62" r:id="rId74" display="https://understat.com/team/Manchester_City/2022" xr:uid="{18ACB8EA-8AE2-4457-BA82-6900D84D1541}"/>
    <hyperlink ref="B63" r:id="rId75" display="https://understat.com/team/Manchester_United/2022" xr:uid="{FC674419-0A3C-4DB9-9D8F-03FE6599E8F0}"/>
    <hyperlink ref="B64" r:id="rId76" display="https://understat.com/team/Newcastle_United/2022" xr:uid="{4D662DE3-AE28-4E3E-BA38-A930BD74436E}"/>
    <hyperlink ref="B65" r:id="rId77" display="https://understat.com/team/Nottingham_Forest/2022" xr:uid="{D3D96EA8-0E5F-4D26-AA35-CEADC1C1AD72}"/>
    <hyperlink ref="B66" r:id="rId78" display="https://understat.com/team/Southampton/2022" xr:uid="{9899B4AB-0D2E-4913-8BA6-19B41F3FE90B}"/>
    <hyperlink ref="B67" r:id="rId79" display="https://understat.com/team/Tottenham/2022" xr:uid="{9487195F-9768-4ACD-BC46-C01FFACF36D0}"/>
    <hyperlink ref="B68" r:id="rId80" display="https://understat.com/team/West_Ham/2022" xr:uid="{FA617595-CEF8-4E08-A250-F0845346C5C0}"/>
    <hyperlink ref="B69" r:id="rId81" display="https://understat.com/team/Wolverhampton_Wanderers/2022" xr:uid="{26B59C47-8E73-4A5B-B43D-67819B3C8244}"/>
    <hyperlink ref="AL3" r:id="rId82" display="https://understat.com/team/Arsenal/2022" xr:uid="{590BCD42-F37F-4CC7-854A-14C70658F5A4}"/>
    <hyperlink ref="AL4" r:id="rId83" display="https://understat.com/team/Aston_Villa/2022" xr:uid="{97743A85-E231-4B3D-8DEB-AF02FA388A51}"/>
    <hyperlink ref="AL5" r:id="rId84" display="https://understat.com/team/Bournemouth/2022" xr:uid="{6077BD64-0764-47BF-A228-4E244B2C066C}"/>
    <hyperlink ref="AL6" r:id="rId85" display="https://understat.com/team/Brentford/2022" xr:uid="{651A5215-1A66-4D2E-AD7C-D1670049A8A8}"/>
    <hyperlink ref="AL7" r:id="rId86" display="https://understat.com/team/Brighton/2022" xr:uid="{AEA0211F-EF17-4F1B-B06E-50A9F47BFEA6}"/>
    <hyperlink ref="AL8" r:id="rId87" display="https://understat.com/team/Chelsea/2022" xr:uid="{39F53887-8EA5-49B6-A9A1-35F5183EB63B}"/>
    <hyperlink ref="AL9" r:id="rId88" display="https://understat.com/team/Crystal_Palace/2022" xr:uid="{B5AC1D64-F16F-43A7-9AE6-E8D41F7B6C50}"/>
    <hyperlink ref="AL10" r:id="rId89" display="https://understat.com/team/Everton/2022" xr:uid="{7B0DEE85-7E56-492C-A124-815E1AA36D1C}"/>
    <hyperlink ref="AL11" r:id="rId90" display="https://understat.com/team/Fulham/2022" xr:uid="{F727B923-5DCC-4F08-964A-38F18F35A065}"/>
    <hyperlink ref="AL12" r:id="rId91" display="https://understat.com/team/Leeds/2022" xr:uid="{CF45CE42-492B-48A1-88D4-340B5C79A79F}"/>
    <hyperlink ref="AL13" r:id="rId92" display="https://understat.com/team/Leicester/2022" xr:uid="{33C68C73-7960-4CD7-BC52-F71E88F1F37B}"/>
    <hyperlink ref="AL14" r:id="rId93" display="https://understat.com/team/Liverpool/2022" xr:uid="{7E355ED7-3CB6-4660-9268-DAB9D5CB8BB0}"/>
    <hyperlink ref="AL15" r:id="rId94" display="https://understat.com/team/Manchester_City/2022" xr:uid="{C25F9DC2-6B22-4FDD-AE12-20EFB8876157}"/>
    <hyperlink ref="AL16" r:id="rId95" display="https://understat.com/team/Manchester_United/2022" xr:uid="{5F3C79D5-51E1-4102-9A27-C236CA6A12B1}"/>
    <hyperlink ref="AL17" r:id="rId96" display="https://understat.com/team/Newcastle_United/2022" xr:uid="{EA056506-954F-4995-B678-C4538D9873B4}"/>
    <hyperlink ref="AL18" r:id="rId97" display="https://understat.com/team/Nottingham_Forest/2022" xr:uid="{B18F49AC-41FF-4BB6-8CE8-0E5746A186A2}"/>
    <hyperlink ref="AL19" r:id="rId98" display="https://understat.com/team/Southampton/2022" xr:uid="{F1156A9F-7EB3-4825-B75D-AAE1895457E6}"/>
    <hyperlink ref="AL20" r:id="rId99" display="https://understat.com/team/Tottenham/2022" xr:uid="{D0D037D2-351E-4A72-BE18-BC1976357215}"/>
    <hyperlink ref="AL21" r:id="rId100" display="https://understat.com/team/West_Ham/2022" xr:uid="{6AF7A9A0-2BE5-4190-B623-15DB3092845B}"/>
    <hyperlink ref="AL22" r:id="rId101" display="https://understat.com/team/Wolverhampton_Wanderers/2022" xr:uid="{E168CE2E-0D9B-4334-9963-A0484B423630}"/>
    <hyperlink ref="R50" r:id="rId102" display="https://understat.com/team/Arsenal/2022" xr:uid="{01F86571-2F07-4F66-9FCF-5271ACF5A716}"/>
    <hyperlink ref="R51" r:id="rId103" display="https://understat.com/team/Aston_Villa/2022" xr:uid="{1F4C12BA-F8F0-4F25-BA14-E542BE669B5F}"/>
    <hyperlink ref="R52" r:id="rId104" display="https://understat.com/team/Bournemouth/2022" xr:uid="{CADF11F3-6A7F-4F9C-BB05-4A8D6708103B}"/>
    <hyperlink ref="R53" r:id="rId105" display="https://understat.com/team/Brentford/2022" xr:uid="{2E0F95A5-57E7-49D4-B608-2CD863333E60}"/>
    <hyperlink ref="R54" r:id="rId106" display="https://understat.com/team/Brighton/2022" xr:uid="{DDCA1D03-BF7D-4CA7-AC96-686E97C03DD5}"/>
    <hyperlink ref="R55" r:id="rId107" display="https://understat.com/team/Chelsea/2022" xr:uid="{80713F56-E45C-4A29-B010-DCC1FDCA70AD}"/>
    <hyperlink ref="R56" r:id="rId108" display="https://understat.com/team/Crystal_Palace/2022" xr:uid="{04F6E5CC-D99C-41D8-83DA-340601FF454D}"/>
    <hyperlink ref="R57" r:id="rId109" display="https://understat.com/team/Everton/2022" xr:uid="{B475EA23-D28F-4A9D-82C2-BFA2626F1442}"/>
    <hyperlink ref="R58" r:id="rId110" display="https://understat.com/team/Fulham/2022" xr:uid="{3493B100-59D4-4579-B0AA-131F250D0590}"/>
    <hyperlink ref="R59" r:id="rId111" display="https://understat.com/team/Leeds/2022" xr:uid="{08916FA6-EC44-4E2A-AFA6-7E6BAB95D8C8}"/>
    <hyperlink ref="R60" r:id="rId112" display="https://understat.com/team/Leicester/2022" xr:uid="{A96D837B-B85C-46E6-B56A-F53551AF7DEC}"/>
    <hyperlink ref="R61" r:id="rId113" display="https://understat.com/team/Liverpool/2022" xr:uid="{BE83EA17-316C-4F3B-97CE-39980CB11049}"/>
    <hyperlink ref="R62" r:id="rId114" display="https://understat.com/team/Manchester_City/2022" xr:uid="{6E362A62-AB21-44EE-B07D-03B3D91C19C7}"/>
    <hyperlink ref="R63" r:id="rId115" display="https://understat.com/team/Manchester_United/2022" xr:uid="{78BB0DD8-3068-4369-8467-7EE5879BFC7C}"/>
    <hyperlink ref="R64" r:id="rId116" display="https://understat.com/team/Newcastle_United/2022" xr:uid="{01618F85-59FF-4402-A4D8-2E00FA0F92CF}"/>
    <hyperlink ref="R65" r:id="rId117" display="https://understat.com/team/Nottingham_Forest/2022" xr:uid="{A16790C8-991B-4B8F-967E-A5EEA4DEA6F8}"/>
    <hyperlink ref="R66" r:id="rId118" display="https://understat.com/team/Southampton/2022" xr:uid="{06C7AC92-A983-4D84-AE27-616317338E5D}"/>
    <hyperlink ref="R67" r:id="rId119" display="https://understat.com/team/Tottenham/2022" xr:uid="{A28B3152-1723-4008-9EFB-657D80608D3E}"/>
    <hyperlink ref="R68" r:id="rId120" display="https://understat.com/team/West_Ham/2022" xr:uid="{DA92B766-AEC4-4588-B099-B7182256C1D5}"/>
    <hyperlink ref="R69" r:id="rId121" display="https://understat.com/team/Wolverhampton_Wanderers/2022" xr:uid="{A712E090-7AE2-40D3-8840-5DA4967949D3}"/>
    <hyperlink ref="R45" r:id="rId122" display="https://understat.com/team/West_Ham/2022" xr:uid="{C7485795-9B72-4DE9-82F6-B7874044798B}"/>
    <hyperlink ref="R44" r:id="rId123" display="https://understat.com/team/Tottenham/2022" xr:uid="{BDDEC08A-43EF-44E7-82CB-BF0E491E27DC}"/>
    <hyperlink ref="R43" r:id="rId124" display="https://understat.com/team/Southampton/2022" xr:uid="{FC02BB9E-CD11-48BB-82BF-893B6F932520}"/>
    <hyperlink ref="R42" r:id="rId125" display="https://understat.com/team/Nottingham_Forest/2022" xr:uid="{96892293-EEE7-413B-A673-909A754E439F}"/>
    <hyperlink ref="R41" r:id="rId126" display="https://understat.com/team/Newcastle_United/2022" xr:uid="{E1622EF7-5398-4050-B5ED-A9FEB8063FB5}"/>
    <hyperlink ref="R40" r:id="rId127" display="https://understat.com/team/Manchester_United/2022" xr:uid="{BCCC64B3-430F-4FDE-9491-735B0CACDB81}"/>
    <hyperlink ref="R39" r:id="rId128" display="https://understat.com/team/Manchester_City/2022" xr:uid="{FFCFA5F6-28F3-4DFF-9AD1-0C48AC5E97BA}"/>
    <hyperlink ref="R38" r:id="rId129" display="https://understat.com/team/Liverpool/2022" xr:uid="{B84599EB-1C45-4B88-BB27-54678A504E18}"/>
    <hyperlink ref="R37" r:id="rId130" display="https://understat.com/team/Leicester/2022" xr:uid="{D06A75C7-9A50-4624-8AE9-B01725E5F6E0}"/>
    <hyperlink ref="R36" r:id="rId131" display="https://understat.com/team/Leeds/2022" xr:uid="{E0A818BD-18C9-4170-B917-F90F88972FB9}"/>
    <hyperlink ref="R35" r:id="rId132" display="https://understat.com/team/Fulham/2022" xr:uid="{0908D092-FCA5-44E4-AA33-6EC73439C625}"/>
    <hyperlink ref="R34" r:id="rId133" display="https://understat.com/team/Everton/2022" xr:uid="{3BC51144-F9FF-4CE4-ADA4-9A230956BD78}"/>
    <hyperlink ref="R33" r:id="rId134" display="https://understat.com/team/Crystal_Palace/2022" xr:uid="{F601E4BD-4CC7-47D2-844A-00D5B4743C9B}"/>
    <hyperlink ref="R32" r:id="rId135" display="https://understat.com/team/Chelsea/2022" xr:uid="{D4B28CB6-B2B2-4168-942D-BA3D1603BE19}"/>
    <hyperlink ref="R31" r:id="rId136" display="https://understat.com/team/Brighton/2022" xr:uid="{5D166F44-A934-4699-8EAB-CEDEB974242A}"/>
    <hyperlink ref="R30" r:id="rId137" display="https://understat.com/team/Brentford/2022" xr:uid="{751C98B7-F63D-497B-B012-88DC47F3DEFE}"/>
    <hyperlink ref="R29" r:id="rId138" display="https://understat.com/team/Bournemouth/2022" xr:uid="{FFE778F2-C0DE-4F76-8106-B81D7507CC29}"/>
    <hyperlink ref="R28" r:id="rId139" display="https://understat.com/team/Aston_Villa/2022" xr:uid="{249D67D0-C4E8-45D8-99BC-5F960251D87A}"/>
    <hyperlink ref="R27" r:id="rId140" display="https://understat.com/team/Arsenal/2022" xr:uid="{4CAB75EA-4D2A-437A-AFDC-99193DFCE33D}"/>
  </hyperlinks>
  <pageMargins left="0.7" right="0.7" top="0.75" bottom="0.75" header="0.3" footer="0.3"/>
  <pageSetup paperSize="9" orientation="portrait" horizontalDpi="4294967293" r:id="rId14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36132-1BF5-4468-8A54-074096AB9D2D}">
  <sheetPr codeName="Sheet3"/>
  <dimension ref="A1:AJ53"/>
  <sheetViews>
    <sheetView zoomScale="71" zoomScaleNormal="115" workbookViewId="0">
      <selection activeCell="A2" sqref="A2:D2"/>
    </sheetView>
  </sheetViews>
  <sheetFormatPr defaultColWidth="13.44140625" defaultRowHeight="17.399999999999999" x14ac:dyDescent="0.3"/>
  <cols>
    <col min="1" max="1" width="29.6640625" style="22" bestFit="1" customWidth="1"/>
    <col min="2" max="2" width="19.44140625" style="22" bestFit="1" customWidth="1"/>
    <col min="3" max="3" width="18.44140625" style="22" customWidth="1"/>
    <col min="4" max="4" width="35.88671875" style="22" customWidth="1"/>
    <col min="5" max="5" width="22.33203125" style="25" customWidth="1"/>
    <col min="6" max="6" width="28.88671875" style="22" customWidth="1"/>
    <col min="7" max="7" width="23.109375" style="22" customWidth="1"/>
    <col min="8" max="8" width="18.6640625" style="22" customWidth="1"/>
    <col min="9" max="9" width="16.33203125" style="22" customWidth="1"/>
    <col min="10" max="10" width="16.88671875" style="22" customWidth="1"/>
    <col min="11" max="11" width="17.109375" style="22" customWidth="1"/>
    <col min="12" max="12" width="16.33203125" style="22" customWidth="1"/>
    <col min="13" max="13" width="15.88671875" style="22" customWidth="1"/>
    <col min="14" max="14" width="16.109375" style="22" customWidth="1"/>
    <col min="15" max="15" width="20.5546875" style="22" customWidth="1"/>
    <col min="16" max="26" width="13.44140625" style="22"/>
    <col min="27" max="27" width="20.109375" style="22" customWidth="1"/>
    <col min="28" max="16384" width="13.44140625" style="22"/>
  </cols>
  <sheetData>
    <row r="1" spans="1:36" ht="18" thickBot="1" x14ac:dyDescent="0.35">
      <c r="A1" s="195" t="s">
        <v>143</v>
      </c>
      <c r="B1" s="196"/>
      <c r="C1" s="197" t="s">
        <v>144</v>
      </c>
      <c r="D1" s="198"/>
      <c r="E1" s="26"/>
      <c r="F1" s="26"/>
      <c r="G1" s="26"/>
      <c r="H1" s="26"/>
      <c r="I1" s="26"/>
      <c r="J1" s="26"/>
      <c r="O1" s="22" t="s">
        <v>139</v>
      </c>
      <c r="AA1" s="22" t="s">
        <v>140</v>
      </c>
    </row>
    <row r="2" spans="1:36" ht="35.25" customHeight="1" thickTop="1" x14ac:dyDescent="0.3">
      <c r="A2" s="200" t="s">
        <v>64</v>
      </c>
      <c r="B2" s="200"/>
      <c r="C2" s="199" t="s">
        <v>88</v>
      </c>
      <c r="D2" s="199"/>
      <c r="E2" s="26"/>
      <c r="F2" s="26"/>
      <c r="G2" s="26"/>
      <c r="H2" s="26"/>
      <c r="I2" s="26"/>
      <c r="J2" s="26"/>
      <c r="K2" s="42" t="s">
        <v>197</v>
      </c>
      <c r="N2" s="27" t="s">
        <v>0</v>
      </c>
      <c r="O2" s="27" t="s">
        <v>1</v>
      </c>
      <c r="P2" s="27" t="s">
        <v>2</v>
      </c>
      <c r="Q2" s="27" t="s">
        <v>3</v>
      </c>
      <c r="R2" s="27" t="s">
        <v>4</v>
      </c>
      <c r="S2" s="27" t="s">
        <v>5</v>
      </c>
      <c r="T2" s="27" t="s">
        <v>9</v>
      </c>
      <c r="U2" s="27" t="s">
        <v>10</v>
      </c>
      <c r="V2" s="27" t="s">
        <v>8</v>
      </c>
      <c r="W2" s="27" t="s">
        <v>141</v>
      </c>
      <c r="X2" s="27" t="s">
        <v>142</v>
      </c>
      <c r="Z2" s="27" t="s">
        <v>0</v>
      </c>
      <c r="AA2" s="27" t="s">
        <v>1</v>
      </c>
      <c r="AB2" s="27" t="s">
        <v>2</v>
      </c>
      <c r="AC2" s="27" t="s">
        <v>3</v>
      </c>
      <c r="AD2" s="27" t="s">
        <v>4</v>
      </c>
      <c r="AE2" s="27" t="s">
        <v>5</v>
      </c>
      <c r="AF2" s="27" t="s">
        <v>9</v>
      </c>
      <c r="AG2" s="27" t="s">
        <v>10</v>
      </c>
      <c r="AH2" s="27" t="s">
        <v>8</v>
      </c>
      <c r="AI2" s="27" t="s">
        <v>141</v>
      </c>
      <c r="AJ2" s="27" t="s">
        <v>142</v>
      </c>
    </row>
    <row r="3" spans="1:36" x14ac:dyDescent="0.3">
      <c r="A3" s="26"/>
      <c r="B3" s="26"/>
      <c r="C3" s="26"/>
      <c r="D3" s="26"/>
      <c r="E3" s="26"/>
      <c r="F3" s="26"/>
      <c r="G3" s="26"/>
      <c r="H3" s="26"/>
      <c r="I3" s="26"/>
      <c r="J3" s="26"/>
      <c r="K3" s="22">
        <v>1</v>
      </c>
      <c r="L3" s="22">
        <v>1</v>
      </c>
      <c r="N3" s="27">
        <v>3</v>
      </c>
      <c r="O3" s="96" t="s">
        <v>12</v>
      </c>
      <c r="P3" s="27">
        <v>17</v>
      </c>
      <c r="Q3" s="27">
        <v>13</v>
      </c>
      <c r="R3" s="27">
        <v>3</v>
      </c>
      <c r="S3" s="27">
        <v>1</v>
      </c>
      <c r="T3" s="27">
        <v>40.97</v>
      </c>
      <c r="U3" s="27">
        <v>18.079999999999998</v>
      </c>
      <c r="V3" s="27">
        <v>42</v>
      </c>
      <c r="W3" s="27">
        <f>T3/P3</f>
        <v>2.41</v>
      </c>
      <c r="X3" s="27">
        <f>U3/P3</f>
        <v>1.0635294117647058</v>
      </c>
      <c r="Z3" s="27">
        <v>1</v>
      </c>
      <c r="AA3" s="27" t="s">
        <v>12</v>
      </c>
      <c r="AB3" s="27">
        <v>18</v>
      </c>
      <c r="AC3" s="27">
        <v>12</v>
      </c>
      <c r="AD3" s="27">
        <v>3</v>
      </c>
      <c r="AE3" s="27">
        <v>3</v>
      </c>
      <c r="AF3" s="27">
        <v>31.07</v>
      </c>
      <c r="AG3" s="27">
        <v>23.34</v>
      </c>
      <c r="AH3" s="27">
        <v>39</v>
      </c>
      <c r="AI3" s="27">
        <f>AF3/AB3</f>
        <v>1.7261111111111112</v>
      </c>
      <c r="AJ3" s="27">
        <f>AG3/AB3</f>
        <v>1.2966666666666666</v>
      </c>
    </row>
    <row r="4" spans="1:36" ht="18" thickBot="1" x14ac:dyDescent="0.35">
      <c r="A4" s="201" t="s">
        <v>173</v>
      </c>
      <c r="B4" s="202"/>
      <c r="C4" s="203" t="s">
        <v>174</v>
      </c>
      <c r="D4" s="204"/>
      <c r="E4" s="26"/>
      <c r="F4" s="26"/>
      <c r="G4" s="26"/>
      <c r="H4" s="26"/>
      <c r="I4" s="26"/>
      <c r="J4" s="26"/>
      <c r="K4" s="22">
        <v>0</v>
      </c>
      <c r="L4" s="22">
        <v>1</v>
      </c>
      <c r="N4" s="27">
        <v>7</v>
      </c>
      <c r="O4" s="96" t="s">
        <v>16</v>
      </c>
      <c r="P4" s="27">
        <v>17</v>
      </c>
      <c r="Q4" s="27">
        <v>10</v>
      </c>
      <c r="R4" s="27">
        <v>2</v>
      </c>
      <c r="S4" s="27">
        <v>5</v>
      </c>
      <c r="T4" s="27">
        <v>25.81</v>
      </c>
      <c r="U4" s="27">
        <v>20.16</v>
      </c>
      <c r="V4" s="27">
        <v>32</v>
      </c>
      <c r="W4" s="27">
        <f t="shared" ref="W4:W22" si="0">T4/P4</f>
        <v>1.5182352941176469</v>
      </c>
      <c r="X4" s="27">
        <f t="shared" ref="X4:X22" si="1">U4/P4</f>
        <v>1.1858823529411764</v>
      </c>
      <c r="Z4" s="27">
        <v>6</v>
      </c>
      <c r="AA4" s="27" t="s">
        <v>16</v>
      </c>
      <c r="AB4" s="27">
        <v>18</v>
      </c>
      <c r="AC4" s="27">
        <v>6</v>
      </c>
      <c r="AD4" s="27">
        <v>4</v>
      </c>
      <c r="AE4" s="27">
        <v>8</v>
      </c>
      <c r="AF4" s="27">
        <v>18.36</v>
      </c>
      <c r="AG4" s="27">
        <v>30.46</v>
      </c>
      <c r="AH4" s="27">
        <v>22</v>
      </c>
      <c r="AI4" s="27">
        <f t="shared" ref="AI4:AI22" si="2">AF4/AB4</f>
        <v>1.02</v>
      </c>
      <c r="AJ4" s="27">
        <f t="shared" ref="AJ4:AJ22" si="3">AG4/AB4</f>
        <v>1.6922222222222223</v>
      </c>
    </row>
    <row r="5" spans="1:36" ht="21.75" customHeight="1" thickTop="1" thickBot="1" x14ac:dyDescent="0.35">
      <c r="A5" s="190">
        <f>B43</f>
        <v>2.1703173954468391</v>
      </c>
      <c r="B5" s="191"/>
      <c r="C5" s="192">
        <f>B44</f>
        <v>0.58725621397404459</v>
      </c>
      <c r="D5" s="193"/>
      <c r="E5" s="26"/>
      <c r="F5" s="74" t="s">
        <v>152</v>
      </c>
      <c r="G5" s="75" t="s">
        <v>153</v>
      </c>
      <c r="H5" s="26"/>
      <c r="I5" s="26"/>
      <c r="J5" s="26"/>
      <c r="K5" s="22">
        <v>1</v>
      </c>
      <c r="L5" s="22">
        <v>1</v>
      </c>
      <c r="N5" s="27">
        <v>16</v>
      </c>
      <c r="O5" s="96" t="s">
        <v>20</v>
      </c>
      <c r="P5" s="27">
        <v>18</v>
      </c>
      <c r="Q5" s="27">
        <v>6</v>
      </c>
      <c r="R5" s="27">
        <v>4</v>
      </c>
      <c r="S5" s="27">
        <v>8</v>
      </c>
      <c r="T5" s="27">
        <v>22.66</v>
      </c>
      <c r="U5" s="27">
        <v>29.02</v>
      </c>
      <c r="V5" s="27">
        <v>22</v>
      </c>
      <c r="W5" s="27">
        <f t="shared" si="0"/>
        <v>1.2588888888888889</v>
      </c>
      <c r="X5" s="27">
        <f t="shared" si="1"/>
        <v>1.6122222222222222</v>
      </c>
      <c r="Z5" s="27">
        <v>12</v>
      </c>
      <c r="AA5" s="27" t="s">
        <v>20</v>
      </c>
      <c r="AB5" s="27">
        <v>17</v>
      </c>
      <c r="AC5" s="27">
        <v>5</v>
      </c>
      <c r="AD5" s="27">
        <v>2</v>
      </c>
      <c r="AE5" s="27">
        <v>10</v>
      </c>
      <c r="AF5" s="27">
        <v>15.92</v>
      </c>
      <c r="AG5" s="27">
        <v>34.33</v>
      </c>
      <c r="AH5" s="27">
        <v>17</v>
      </c>
      <c r="AI5" s="27">
        <f t="shared" si="2"/>
        <v>0.93647058823529417</v>
      </c>
      <c r="AJ5" s="27">
        <f t="shared" si="3"/>
        <v>2.0194117647058825</v>
      </c>
    </row>
    <row r="6" spans="1:36" ht="18.600000000000001" thickTop="1" thickBot="1" x14ac:dyDescent="0.35">
      <c r="A6" s="26"/>
      <c r="B6" s="26"/>
      <c r="C6" s="26"/>
      <c r="D6" s="26"/>
      <c r="E6" s="84"/>
      <c r="F6" s="65" t="s">
        <v>154</v>
      </c>
      <c r="G6" s="86">
        <f>1/F44</f>
        <v>15.761552830355576</v>
      </c>
      <c r="H6" s="110">
        <f>MIN(G6:G21)</f>
        <v>6.6924093138221652</v>
      </c>
      <c r="I6" s="26"/>
      <c r="J6" s="26"/>
      <c r="K6" s="22">
        <v>1</v>
      </c>
      <c r="L6" s="22">
        <v>1</v>
      </c>
      <c r="N6" s="27">
        <v>8</v>
      </c>
      <c r="O6" s="96" t="s">
        <v>24</v>
      </c>
      <c r="P6" s="27">
        <v>17</v>
      </c>
      <c r="Q6" s="27">
        <v>8</v>
      </c>
      <c r="R6" s="27">
        <v>7</v>
      </c>
      <c r="S6" s="27">
        <v>2</v>
      </c>
      <c r="T6" s="27">
        <v>28.58</v>
      </c>
      <c r="U6" s="27">
        <v>20.69</v>
      </c>
      <c r="V6" s="27">
        <v>31</v>
      </c>
      <c r="W6" s="27">
        <f t="shared" si="0"/>
        <v>1.6811764705882353</v>
      </c>
      <c r="X6" s="27">
        <f t="shared" si="1"/>
        <v>1.2170588235294117</v>
      </c>
      <c r="Z6" s="27">
        <v>11</v>
      </c>
      <c r="AA6" s="27" t="s">
        <v>24</v>
      </c>
      <c r="AB6" s="27">
        <v>18</v>
      </c>
      <c r="AC6" s="27">
        <v>4</v>
      </c>
      <c r="AD6" s="27">
        <v>7</v>
      </c>
      <c r="AE6" s="27">
        <v>7</v>
      </c>
      <c r="AF6" s="27">
        <v>23.63</v>
      </c>
      <c r="AG6" s="27">
        <v>27.76</v>
      </c>
      <c r="AH6" s="27">
        <v>19</v>
      </c>
      <c r="AI6" s="27">
        <f t="shared" si="2"/>
        <v>1.3127777777777778</v>
      </c>
      <c r="AJ6" s="27">
        <f t="shared" si="3"/>
        <v>1.5422222222222224</v>
      </c>
    </row>
    <row r="7" spans="1:36" ht="18.600000000000001" thickTop="1" thickBot="1" x14ac:dyDescent="0.35">
      <c r="A7" s="26"/>
      <c r="B7" s="54" t="s">
        <v>145</v>
      </c>
      <c r="C7" s="53" t="s">
        <v>146</v>
      </c>
      <c r="D7" s="52" t="s">
        <v>147</v>
      </c>
      <c r="E7" s="84"/>
      <c r="F7" s="76" t="s">
        <v>155</v>
      </c>
      <c r="G7" s="87">
        <f>1/F45</f>
        <v>26.83931213549015</v>
      </c>
      <c r="H7" s="26"/>
      <c r="I7" s="26"/>
      <c r="J7" s="26"/>
      <c r="K7" s="22">
        <v>1</v>
      </c>
      <c r="L7" s="22">
        <v>1</v>
      </c>
      <c r="N7" s="27">
        <v>9</v>
      </c>
      <c r="O7" s="96" t="s">
        <v>28</v>
      </c>
      <c r="P7" s="27">
        <v>17</v>
      </c>
      <c r="Q7" s="27">
        <v>9</v>
      </c>
      <c r="R7" s="27">
        <v>3</v>
      </c>
      <c r="S7" s="27">
        <v>5</v>
      </c>
      <c r="T7" s="27">
        <v>38.340000000000003</v>
      </c>
      <c r="U7" s="27">
        <v>18.850000000000001</v>
      </c>
      <c r="V7" s="27">
        <v>30</v>
      </c>
      <c r="W7" s="27">
        <f t="shared" si="0"/>
        <v>2.2552941176470589</v>
      </c>
      <c r="X7" s="27">
        <f t="shared" si="1"/>
        <v>1.1088235294117648</v>
      </c>
      <c r="Z7" s="27">
        <v>4</v>
      </c>
      <c r="AA7" s="27" t="s">
        <v>28</v>
      </c>
      <c r="AB7" s="27">
        <v>16</v>
      </c>
      <c r="AC7" s="27">
        <v>7</v>
      </c>
      <c r="AD7" s="27">
        <v>4</v>
      </c>
      <c r="AE7" s="27">
        <v>5</v>
      </c>
      <c r="AF7" s="27">
        <v>30.82</v>
      </c>
      <c r="AG7" s="27">
        <v>20.88</v>
      </c>
      <c r="AH7" s="27">
        <v>25</v>
      </c>
      <c r="AI7" s="27">
        <f t="shared" si="2"/>
        <v>1.92625</v>
      </c>
      <c r="AJ7" s="27">
        <f t="shared" si="3"/>
        <v>1.3049999999999999</v>
      </c>
    </row>
    <row r="8" spans="1:36" ht="18.600000000000001" thickTop="1" thickBot="1" x14ac:dyDescent="0.35">
      <c r="A8" s="45" t="s">
        <v>148</v>
      </c>
      <c r="B8" s="46">
        <f>SUM(G44:N44,H45:N45,I46:N46,J47:N47,K48:N48,L49:N49,M50:N50,N51)</f>
        <v>0.73916028903722475</v>
      </c>
      <c r="C8" s="47">
        <f>SUM(F44,G45,H46,I47,J48,K49,L50,M51,N52)</f>
        <v>0.17402947272202715</v>
      </c>
      <c r="D8" s="48">
        <f>SUM(F45:F52,G46:G52,H47:H52,I48:I52,J49:J52,K50:K52,L51:L52,M52)</f>
        <v>8.6124334088509696E-2</v>
      </c>
      <c r="E8" s="84"/>
      <c r="F8" s="76" t="s">
        <v>156</v>
      </c>
      <c r="G8" s="87">
        <f>1/F46</f>
        <v>91.405800387755065</v>
      </c>
      <c r="H8" s="26"/>
      <c r="I8" s="26"/>
      <c r="J8" s="26"/>
      <c r="K8" s="22">
        <v>0</v>
      </c>
      <c r="L8" s="22">
        <v>1</v>
      </c>
      <c r="N8" s="27">
        <v>15</v>
      </c>
      <c r="O8" s="96" t="s">
        <v>32</v>
      </c>
      <c r="P8" s="27">
        <v>17</v>
      </c>
      <c r="Q8" s="27">
        <v>6</v>
      </c>
      <c r="R8" s="27">
        <v>5</v>
      </c>
      <c r="S8" s="27">
        <v>6</v>
      </c>
      <c r="T8" s="27">
        <v>25.79</v>
      </c>
      <c r="U8" s="27">
        <v>19.399999999999999</v>
      </c>
      <c r="V8" s="27">
        <v>23</v>
      </c>
      <c r="W8" s="27">
        <f t="shared" si="0"/>
        <v>1.5170588235294118</v>
      </c>
      <c r="X8" s="27">
        <f t="shared" si="1"/>
        <v>1.1411764705882352</v>
      </c>
      <c r="Z8" s="27">
        <v>10</v>
      </c>
      <c r="AA8" s="27" t="s">
        <v>32</v>
      </c>
      <c r="AB8" s="27">
        <v>17</v>
      </c>
      <c r="AC8" s="27">
        <v>5</v>
      </c>
      <c r="AD8" s="27">
        <v>4</v>
      </c>
      <c r="AE8" s="27">
        <v>8</v>
      </c>
      <c r="AF8" s="27">
        <v>20.25</v>
      </c>
      <c r="AG8" s="27">
        <v>25</v>
      </c>
      <c r="AH8" s="27">
        <v>19</v>
      </c>
      <c r="AI8" s="27">
        <f t="shared" si="2"/>
        <v>1.1911764705882353</v>
      </c>
      <c r="AJ8" s="27">
        <f t="shared" si="3"/>
        <v>1.4705882352941178</v>
      </c>
    </row>
    <row r="9" spans="1:36" ht="18.600000000000001" thickTop="1" thickBot="1" x14ac:dyDescent="0.35">
      <c r="A9" s="44" t="s">
        <v>192</v>
      </c>
      <c r="B9" s="49">
        <f>1/B8</f>
        <v>1.3528865319625405</v>
      </c>
      <c r="C9" s="50">
        <f>1/C8</f>
        <v>5.7461531334825944</v>
      </c>
      <c r="D9" s="51">
        <f>1/D8</f>
        <v>11.611120255191794</v>
      </c>
      <c r="E9" s="84" t="s">
        <v>175</v>
      </c>
      <c r="F9" s="76" t="s">
        <v>157</v>
      </c>
      <c r="G9" s="87">
        <f>1/F47</f>
        <v>466.94678513079981</v>
      </c>
      <c r="H9" s="26"/>
      <c r="I9" s="26"/>
      <c r="J9" s="26"/>
      <c r="K9" s="22">
        <v>0</v>
      </c>
      <c r="L9" s="22">
        <v>1</v>
      </c>
      <c r="N9" s="27">
        <v>14</v>
      </c>
      <c r="O9" s="96" t="s">
        <v>36</v>
      </c>
      <c r="P9" s="27">
        <v>17</v>
      </c>
      <c r="Q9" s="27">
        <v>6</v>
      </c>
      <c r="R9" s="27">
        <v>6</v>
      </c>
      <c r="S9" s="27">
        <v>5</v>
      </c>
      <c r="T9" s="27">
        <v>18.2</v>
      </c>
      <c r="U9" s="27">
        <v>24.4</v>
      </c>
      <c r="V9" s="27">
        <v>24</v>
      </c>
      <c r="W9" s="27">
        <f t="shared" si="0"/>
        <v>1.0705882352941176</v>
      </c>
      <c r="X9" s="27">
        <f t="shared" si="1"/>
        <v>1.4352941176470588</v>
      </c>
      <c r="Z9" s="27">
        <v>13</v>
      </c>
      <c r="AA9" s="27" t="s">
        <v>36</v>
      </c>
      <c r="AB9" s="27">
        <v>18</v>
      </c>
      <c r="AC9" s="27">
        <v>4</v>
      </c>
      <c r="AD9" s="27">
        <v>4</v>
      </c>
      <c r="AE9" s="27">
        <v>10</v>
      </c>
      <c r="AF9" s="27">
        <v>18.41</v>
      </c>
      <c r="AG9" s="27">
        <v>24.57</v>
      </c>
      <c r="AH9" s="27">
        <v>16</v>
      </c>
      <c r="AI9" s="27">
        <f t="shared" si="2"/>
        <v>1.0227777777777778</v>
      </c>
      <c r="AJ9" s="27">
        <f t="shared" si="3"/>
        <v>1.365</v>
      </c>
    </row>
    <row r="10" spans="1:36" ht="18" thickTop="1" x14ac:dyDescent="0.3">
      <c r="A10" s="26"/>
      <c r="B10" s="26"/>
      <c r="C10" s="26"/>
      <c r="D10" s="26"/>
      <c r="E10" s="84"/>
      <c r="F10" s="77" t="s">
        <v>158</v>
      </c>
      <c r="G10" s="88">
        <f>1/G44</f>
        <v>7.2623261756193438</v>
      </c>
      <c r="H10" s="26"/>
      <c r="I10" s="26"/>
      <c r="J10" s="26"/>
      <c r="K10" s="22">
        <v>0</v>
      </c>
      <c r="L10" s="22">
        <v>1</v>
      </c>
      <c r="N10" s="27">
        <v>18</v>
      </c>
      <c r="O10" s="96" t="s">
        <v>40</v>
      </c>
      <c r="P10" s="27">
        <v>17</v>
      </c>
      <c r="Q10" s="27">
        <v>5</v>
      </c>
      <c r="R10" s="27">
        <v>3</v>
      </c>
      <c r="S10" s="27">
        <v>9</v>
      </c>
      <c r="T10" s="27">
        <v>21.75</v>
      </c>
      <c r="U10" s="27">
        <v>25.86</v>
      </c>
      <c r="V10" s="27">
        <v>18</v>
      </c>
      <c r="W10" s="27">
        <f t="shared" si="0"/>
        <v>1.2794117647058822</v>
      </c>
      <c r="X10" s="27">
        <f t="shared" si="1"/>
        <v>1.5211764705882354</v>
      </c>
      <c r="Z10" s="27">
        <v>14</v>
      </c>
      <c r="AA10" s="27" t="s">
        <v>40</v>
      </c>
      <c r="AB10" s="27">
        <v>18</v>
      </c>
      <c r="AC10" s="27">
        <v>2</v>
      </c>
      <c r="AD10" s="27">
        <v>8</v>
      </c>
      <c r="AE10" s="27">
        <v>8</v>
      </c>
      <c r="AF10" s="27">
        <v>22.12</v>
      </c>
      <c r="AG10" s="27">
        <v>39.950000000000003</v>
      </c>
      <c r="AH10" s="27">
        <v>14</v>
      </c>
      <c r="AI10" s="27">
        <f t="shared" si="2"/>
        <v>1.2288888888888889</v>
      </c>
      <c r="AJ10" s="27">
        <f t="shared" si="3"/>
        <v>2.2194444444444446</v>
      </c>
    </row>
    <row r="11" spans="1:36" x14ac:dyDescent="0.3">
      <c r="A11" s="194" t="s">
        <v>149</v>
      </c>
      <c r="B11" s="194"/>
      <c r="C11" s="194"/>
      <c r="D11" s="26"/>
      <c r="E11" s="84"/>
      <c r="F11" s="78" t="s">
        <v>159</v>
      </c>
      <c r="G11" s="89">
        <f>1/G45</f>
        <v>12.366537812302012</v>
      </c>
      <c r="H11" s="26"/>
      <c r="I11" s="26"/>
      <c r="J11" s="26"/>
      <c r="K11" s="22">
        <v>1</v>
      </c>
      <c r="L11" s="22">
        <v>1</v>
      </c>
      <c r="N11" s="27">
        <v>11</v>
      </c>
      <c r="O11" s="96" t="s">
        <v>44</v>
      </c>
      <c r="P11" s="27">
        <v>18</v>
      </c>
      <c r="Q11" s="27">
        <v>8</v>
      </c>
      <c r="R11" s="27">
        <v>4</v>
      </c>
      <c r="S11" s="27">
        <v>6</v>
      </c>
      <c r="T11" s="27">
        <v>24.5</v>
      </c>
      <c r="U11" s="27">
        <v>33.24</v>
      </c>
      <c r="V11" s="27">
        <v>28</v>
      </c>
      <c r="W11" s="27">
        <f t="shared" si="0"/>
        <v>1.3611111111111112</v>
      </c>
      <c r="X11" s="27">
        <f t="shared" si="1"/>
        <v>1.8466666666666667</v>
      </c>
      <c r="Z11" s="27">
        <v>7</v>
      </c>
      <c r="AA11" s="27" t="s">
        <v>44</v>
      </c>
      <c r="AB11" s="27">
        <v>17</v>
      </c>
      <c r="AC11" s="27">
        <v>6</v>
      </c>
      <c r="AD11" s="27">
        <v>2</v>
      </c>
      <c r="AE11" s="27">
        <v>9</v>
      </c>
      <c r="AF11" s="27">
        <v>18.37</v>
      </c>
      <c r="AG11" s="27">
        <v>33.64</v>
      </c>
      <c r="AH11" s="27">
        <v>20</v>
      </c>
      <c r="AI11" s="27">
        <f t="shared" si="2"/>
        <v>1.0805882352941176</v>
      </c>
      <c r="AJ11" s="27">
        <f t="shared" si="3"/>
        <v>1.9788235294117646</v>
      </c>
    </row>
    <row r="12" spans="1:36" x14ac:dyDescent="0.3">
      <c r="A12" s="28" t="s">
        <v>150</v>
      </c>
      <c r="B12" s="28" t="s">
        <v>148</v>
      </c>
      <c r="C12" s="28" t="s">
        <v>193</v>
      </c>
      <c r="D12" s="26"/>
      <c r="E12" s="84"/>
      <c r="F12" s="79" t="s">
        <v>160</v>
      </c>
      <c r="G12" s="87">
        <f>1/G46</f>
        <v>42.116328505460764</v>
      </c>
      <c r="H12" s="26"/>
      <c r="I12" s="26"/>
      <c r="J12" s="26"/>
      <c r="K12" s="22">
        <v>1</v>
      </c>
      <c r="L12" s="22">
        <v>1</v>
      </c>
      <c r="N12" s="27">
        <v>17</v>
      </c>
      <c r="O12" s="96" t="s">
        <v>48</v>
      </c>
      <c r="P12" s="27">
        <v>17</v>
      </c>
      <c r="Q12" s="27">
        <v>5</v>
      </c>
      <c r="R12" s="27">
        <v>6</v>
      </c>
      <c r="S12" s="27">
        <v>6</v>
      </c>
      <c r="T12" s="27">
        <v>22.82</v>
      </c>
      <c r="U12" s="27">
        <v>27.13</v>
      </c>
      <c r="V12" s="27">
        <v>21</v>
      </c>
      <c r="W12" s="27">
        <f t="shared" si="0"/>
        <v>1.3423529411764705</v>
      </c>
      <c r="X12" s="27">
        <f t="shared" si="1"/>
        <v>1.5958823529411763</v>
      </c>
      <c r="Z12" s="27">
        <v>19</v>
      </c>
      <c r="AA12" s="27" t="s">
        <v>48</v>
      </c>
      <c r="AB12" s="27">
        <v>18</v>
      </c>
      <c r="AC12" s="27">
        <v>2</v>
      </c>
      <c r="AD12" s="27">
        <v>3</v>
      </c>
      <c r="AE12" s="27">
        <v>13</v>
      </c>
      <c r="AF12" s="27">
        <v>21.13</v>
      </c>
      <c r="AG12" s="27">
        <v>35.590000000000003</v>
      </c>
      <c r="AH12" s="27">
        <v>9</v>
      </c>
      <c r="AI12" s="27">
        <f t="shared" si="2"/>
        <v>1.1738888888888888</v>
      </c>
      <c r="AJ12" s="27">
        <f t="shared" si="3"/>
        <v>1.9772222222222224</v>
      </c>
    </row>
    <row r="13" spans="1:36" x14ac:dyDescent="0.3">
      <c r="A13" s="29">
        <v>0.5</v>
      </c>
      <c r="B13" s="36">
        <f>F44</f>
        <v>6.3445525371971886E-2</v>
      </c>
      <c r="C13" s="39">
        <f>1/B13</f>
        <v>15.761552830355576</v>
      </c>
      <c r="D13" s="26"/>
      <c r="E13" s="84"/>
      <c r="F13" s="79" t="s">
        <v>161</v>
      </c>
      <c r="G13" s="87">
        <f>1/G47</f>
        <v>215.15138113458369</v>
      </c>
      <c r="H13" s="26"/>
      <c r="I13" s="26"/>
      <c r="J13" s="26"/>
      <c r="K13" s="22">
        <v>1</v>
      </c>
      <c r="L13" s="22">
        <v>1</v>
      </c>
      <c r="N13" s="27">
        <v>19</v>
      </c>
      <c r="O13" s="96" t="s">
        <v>52</v>
      </c>
      <c r="P13" s="27">
        <v>17</v>
      </c>
      <c r="Q13" s="27">
        <v>4</v>
      </c>
      <c r="R13" s="27">
        <v>4</v>
      </c>
      <c r="S13" s="27">
        <v>9</v>
      </c>
      <c r="T13" s="27">
        <v>19.2</v>
      </c>
      <c r="U13" s="27">
        <v>21.93</v>
      </c>
      <c r="V13" s="27">
        <v>16</v>
      </c>
      <c r="W13" s="27">
        <f t="shared" si="0"/>
        <v>1.1294117647058823</v>
      </c>
      <c r="X13" s="27">
        <f t="shared" si="1"/>
        <v>1.29</v>
      </c>
      <c r="Z13" s="27">
        <v>15</v>
      </c>
      <c r="AA13" s="27" t="s">
        <v>52</v>
      </c>
      <c r="AB13" s="27">
        <v>18</v>
      </c>
      <c r="AC13" s="27">
        <v>4</v>
      </c>
      <c r="AD13" s="27">
        <v>2</v>
      </c>
      <c r="AE13" s="27">
        <v>12</v>
      </c>
      <c r="AF13" s="27">
        <v>27.15</v>
      </c>
      <c r="AG13" s="27">
        <v>33.07</v>
      </c>
      <c r="AH13" s="27">
        <v>14</v>
      </c>
      <c r="AI13" s="27">
        <f t="shared" si="2"/>
        <v>1.5083333333333333</v>
      </c>
      <c r="AJ13" s="27">
        <f t="shared" si="3"/>
        <v>1.8372222222222223</v>
      </c>
    </row>
    <row r="14" spans="1:36" x14ac:dyDescent="0.3">
      <c r="A14" s="28">
        <v>1.5</v>
      </c>
      <c r="B14" s="37">
        <f>SUM(F44,F45,G44)</f>
        <v>0.23840123177356465</v>
      </c>
      <c r="C14" s="40">
        <f t="shared" ref="C14:C17" si="4">1/B14</f>
        <v>4.194609199627827</v>
      </c>
      <c r="D14" s="26"/>
      <c r="E14" s="84"/>
      <c r="F14" s="80" t="s">
        <v>162</v>
      </c>
      <c r="G14" s="88">
        <f>1/H44</f>
        <v>6.6924093138221652</v>
      </c>
      <c r="H14" s="26"/>
      <c r="I14" s="26"/>
      <c r="J14" s="26"/>
      <c r="N14" s="27">
        <v>2</v>
      </c>
      <c r="O14" s="96" t="s">
        <v>56</v>
      </c>
      <c r="P14" s="27">
        <v>18</v>
      </c>
      <c r="Q14" s="27">
        <v>13</v>
      </c>
      <c r="R14" s="27">
        <v>4</v>
      </c>
      <c r="S14" s="27">
        <v>1</v>
      </c>
      <c r="T14" s="27">
        <v>45.67</v>
      </c>
      <c r="U14" s="27">
        <v>20.65</v>
      </c>
      <c r="V14" s="27">
        <v>43</v>
      </c>
      <c r="W14" s="27">
        <f t="shared" si="0"/>
        <v>2.5372222222222223</v>
      </c>
      <c r="X14" s="27">
        <f t="shared" si="1"/>
        <v>1.1472222222222221</v>
      </c>
      <c r="Z14" s="27">
        <v>9</v>
      </c>
      <c r="AA14" s="27" t="s">
        <v>56</v>
      </c>
      <c r="AB14" s="27">
        <v>17</v>
      </c>
      <c r="AC14" s="27">
        <v>5</v>
      </c>
      <c r="AD14" s="27">
        <v>4</v>
      </c>
      <c r="AE14" s="27">
        <v>8</v>
      </c>
      <c r="AF14" s="27">
        <v>28.41</v>
      </c>
      <c r="AG14" s="27">
        <v>31.79</v>
      </c>
      <c r="AH14" s="27">
        <v>19</v>
      </c>
      <c r="AI14" s="27">
        <f t="shared" si="2"/>
        <v>1.6711764705882353</v>
      </c>
      <c r="AJ14" s="27">
        <f t="shared" si="3"/>
        <v>1.8699999999999999</v>
      </c>
    </row>
    <row r="15" spans="1:36" x14ac:dyDescent="0.3">
      <c r="A15" s="29">
        <v>2.5</v>
      </c>
      <c r="B15" s="36">
        <f>SUM(F44,G44,F45,G45,F46,H44)</f>
        <v>0.47962785116887491</v>
      </c>
      <c r="C15" s="39">
        <f t="shared" si="4"/>
        <v>2.0849498159103033</v>
      </c>
      <c r="D15" s="26"/>
      <c r="E15" s="84"/>
      <c r="F15" s="80" t="s">
        <v>163</v>
      </c>
      <c r="G15" s="88">
        <f>1/H45</f>
        <v>11.39606385521866</v>
      </c>
      <c r="H15" s="26"/>
      <c r="I15" s="26"/>
      <c r="J15" s="26"/>
      <c r="N15" s="27">
        <v>1</v>
      </c>
      <c r="O15" s="96" t="s">
        <v>60</v>
      </c>
      <c r="P15" s="27">
        <v>18</v>
      </c>
      <c r="Q15" s="27">
        <v>16</v>
      </c>
      <c r="R15" s="27">
        <v>1</v>
      </c>
      <c r="S15" s="27">
        <v>1</v>
      </c>
      <c r="T15" s="27">
        <v>44.97</v>
      </c>
      <c r="U15" s="27">
        <v>13.04</v>
      </c>
      <c r="V15" s="27">
        <v>49</v>
      </c>
      <c r="W15" s="27">
        <f t="shared" si="0"/>
        <v>2.4983333333333331</v>
      </c>
      <c r="X15" s="27">
        <f t="shared" si="1"/>
        <v>0.72444444444444445</v>
      </c>
      <c r="Z15" s="27">
        <v>2</v>
      </c>
      <c r="AA15" s="27" t="s">
        <v>60</v>
      </c>
      <c r="AB15" s="27">
        <v>16</v>
      </c>
      <c r="AC15" s="27">
        <v>10</v>
      </c>
      <c r="AD15" s="27">
        <v>3</v>
      </c>
      <c r="AE15" s="27">
        <v>3</v>
      </c>
      <c r="AF15" s="27">
        <v>33.99</v>
      </c>
      <c r="AG15" s="27">
        <v>15.27</v>
      </c>
      <c r="AH15" s="27">
        <v>33</v>
      </c>
      <c r="AI15" s="27">
        <f t="shared" si="2"/>
        <v>2.1243750000000001</v>
      </c>
      <c r="AJ15" s="27">
        <f t="shared" si="3"/>
        <v>0.95437499999999997</v>
      </c>
    </row>
    <row r="16" spans="1:36" ht="17.25" customHeight="1" x14ac:dyDescent="0.3">
      <c r="A16" s="28">
        <v>3.5</v>
      </c>
      <c r="B16" s="37">
        <f>SUM(F44:G46,H44:H45,I44,F47)</f>
        <v>0.70136123768031611</v>
      </c>
      <c r="C16" s="40">
        <f t="shared" si="4"/>
        <v>1.4257987842433415</v>
      </c>
      <c r="D16" s="26"/>
      <c r="E16" s="84"/>
      <c r="F16" s="81" t="s">
        <v>164</v>
      </c>
      <c r="G16" s="89">
        <f>1/H46</f>
        <v>38.811215902169536</v>
      </c>
      <c r="H16" s="26"/>
      <c r="I16" s="26"/>
      <c r="J16" s="26"/>
      <c r="N16" s="27">
        <v>4</v>
      </c>
      <c r="O16" s="96" t="s">
        <v>64</v>
      </c>
      <c r="P16" s="27">
        <v>16</v>
      </c>
      <c r="Q16" s="27">
        <v>12</v>
      </c>
      <c r="R16" s="27">
        <v>3</v>
      </c>
      <c r="S16" s="27">
        <v>1</v>
      </c>
      <c r="T16" s="27">
        <v>33.5</v>
      </c>
      <c r="U16" s="27">
        <v>15.56</v>
      </c>
      <c r="V16" s="27">
        <v>39</v>
      </c>
      <c r="W16" s="27">
        <f t="shared" si="0"/>
        <v>2.09375</v>
      </c>
      <c r="X16" s="27">
        <f t="shared" si="1"/>
        <v>0.97250000000000003</v>
      </c>
      <c r="Z16" s="27">
        <v>5</v>
      </c>
      <c r="AA16" s="27" t="s">
        <v>64</v>
      </c>
      <c r="AB16" s="27">
        <v>18</v>
      </c>
      <c r="AC16" s="27">
        <v>7</v>
      </c>
      <c r="AD16" s="27">
        <v>3</v>
      </c>
      <c r="AE16" s="27">
        <v>8</v>
      </c>
      <c r="AF16" s="27">
        <v>25.91</v>
      </c>
      <c r="AG16" s="27">
        <v>30.08</v>
      </c>
      <c r="AH16" s="27">
        <v>24</v>
      </c>
      <c r="AI16" s="27">
        <f t="shared" si="2"/>
        <v>1.4394444444444445</v>
      </c>
      <c r="AJ16" s="27">
        <f t="shared" si="3"/>
        <v>1.671111111111111</v>
      </c>
    </row>
    <row r="17" spans="1:36" ht="17.25" customHeight="1" x14ac:dyDescent="0.3">
      <c r="A17" s="29">
        <v>4.5</v>
      </c>
      <c r="B17" s="36">
        <f>SUM(F44:H46,I44:I45,F47:G47,J44,F48)</f>
        <v>0.8542227714231837</v>
      </c>
      <c r="C17" s="39">
        <f t="shared" si="4"/>
        <v>1.1706548144741484</v>
      </c>
      <c r="D17" s="26"/>
      <c r="E17" s="84"/>
      <c r="F17" s="79" t="s">
        <v>165</v>
      </c>
      <c r="G17" s="87">
        <f>1/H47</f>
        <v>198.26720422179255</v>
      </c>
      <c r="H17" s="26"/>
      <c r="I17" s="26"/>
      <c r="J17" s="26"/>
      <c r="N17" s="27">
        <v>6</v>
      </c>
      <c r="O17" s="96" t="s">
        <v>68</v>
      </c>
      <c r="P17" s="27">
        <v>17</v>
      </c>
      <c r="Q17" s="27">
        <v>10</v>
      </c>
      <c r="R17" s="27">
        <v>5</v>
      </c>
      <c r="S17" s="27">
        <v>2</v>
      </c>
      <c r="T17" s="27">
        <v>40.44</v>
      </c>
      <c r="U17" s="27">
        <v>16.7</v>
      </c>
      <c r="V17" s="27">
        <v>35</v>
      </c>
      <c r="W17" s="27">
        <f t="shared" si="0"/>
        <v>2.3788235294117648</v>
      </c>
      <c r="X17" s="27">
        <f t="shared" si="1"/>
        <v>0.98235294117647054</v>
      </c>
      <c r="Z17" s="27">
        <v>3</v>
      </c>
      <c r="AA17" s="27" t="s">
        <v>68</v>
      </c>
      <c r="AB17" s="27">
        <v>17</v>
      </c>
      <c r="AC17" s="27">
        <v>8</v>
      </c>
      <c r="AD17" s="27">
        <v>6</v>
      </c>
      <c r="AE17" s="27">
        <v>3</v>
      </c>
      <c r="AF17" s="27">
        <v>26.5</v>
      </c>
      <c r="AG17" s="27">
        <v>20.45</v>
      </c>
      <c r="AH17" s="27">
        <v>30</v>
      </c>
      <c r="AI17" s="27">
        <f t="shared" si="2"/>
        <v>1.5588235294117647</v>
      </c>
      <c r="AJ17" s="27">
        <f t="shared" si="3"/>
        <v>1.2029411764705882</v>
      </c>
    </row>
    <row r="18" spans="1:36" ht="25.5" customHeight="1" x14ac:dyDescent="0.3">
      <c r="A18" s="26"/>
      <c r="B18" s="26"/>
      <c r="C18" s="26"/>
      <c r="D18" s="26"/>
      <c r="E18" s="84"/>
      <c r="F18" s="80" t="s">
        <v>166</v>
      </c>
      <c r="G18" s="88">
        <f>1/I44</f>
        <v>9.2508257011564243</v>
      </c>
      <c r="H18" s="26"/>
      <c r="I18" s="26"/>
      <c r="J18" s="26"/>
      <c r="N18" s="27">
        <v>12</v>
      </c>
      <c r="O18" s="96" t="s">
        <v>72</v>
      </c>
      <c r="P18" s="27">
        <v>18</v>
      </c>
      <c r="Q18" s="27">
        <v>7</v>
      </c>
      <c r="R18" s="27">
        <v>6</v>
      </c>
      <c r="S18" s="27">
        <v>5</v>
      </c>
      <c r="T18" s="27">
        <v>22.82</v>
      </c>
      <c r="U18" s="27">
        <v>31.69</v>
      </c>
      <c r="V18" s="27">
        <v>27</v>
      </c>
      <c r="W18" s="27">
        <f t="shared" si="0"/>
        <v>1.2677777777777779</v>
      </c>
      <c r="X18" s="27">
        <f t="shared" si="1"/>
        <v>1.7605555555555557</v>
      </c>
      <c r="Z18" s="27">
        <v>20</v>
      </c>
      <c r="AA18" s="27" t="s">
        <v>72</v>
      </c>
      <c r="AB18" s="27">
        <v>17</v>
      </c>
      <c r="AC18" s="27">
        <v>1</v>
      </c>
      <c r="AD18" s="27">
        <v>3</v>
      </c>
      <c r="AE18" s="27">
        <v>13</v>
      </c>
      <c r="AF18" s="27">
        <v>13.21</v>
      </c>
      <c r="AG18" s="27">
        <v>34.270000000000003</v>
      </c>
      <c r="AH18" s="27">
        <v>6</v>
      </c>
      <c r="AI18" s="27">
        <f t="shared" si="2"/>
        <v>0.7770588235294118</v>
      </c>
      <c r="AJ18" s="27">
        <f t="shared" si="3"/>
        <v>2.0158823529411767</v>
      </c>
    </row>
    <row r="19" spans="1:36" x14ac:dyDescent="0.3">
      <c r="A19" s="194" t="s">
        <v>176</v>
      </c>
      <c r="B19" s="194"/>
      <c r="C19" s="194"/>
      <c r="D19" s="26"/>
      <c r="E19" s="84"/>
      <c r="F19" s="80" t="s">
        <v>167</v>
      </c>
      <c r="G19" s="88">
        <f>1/I45</f>
        <v>15.752622928508151</v>
      </c>
      <c r="H19" s="26"/>
      <c r="I19" s="26"/>
      <c r="J19" s="26"/>
      <c r="N19" s="27">
        <v>20</v>
      </c>
      <c r="O19" s="96" t="s">
        <v>76</v>
      </c>
      <c r="P19" s="27">
        <v>17</v>
      </c>
      <c r="Q19" s="27">
        <v>2</v>
      </c>
      <c r="R19" s="27">
        <v>4</v>
      </c>
      <c r="S19" s="27">
        <v>11</v>
      </c>
      <c r="T19" s="27">
        <v>19.149999999999999</v>
      </c>
      <c r="U19" s="27">
        <v>25.7</v>
      </c>
      <c r="V19" s="27">
        <v>10</v>
      </c>
      <c r="W19" s="27">
        <f t="shared" si="0"/>
        <v>1.1264705882352941</v>
      </c>
      <c r="X19" s="27">
        <f t="shared" si="1"/>
        <v>1.5117647058823529</v>
      </c>
      <c r="Z19" s="27">
        <v>16</v>
      </c>
      <c r="AA19" s="27" t="s">
        <v>76</v>
      </c>
      <c r="AB19" s="27">
        <v>18</v>
      </c>
      <c r="AC19" s="27">
        <v>4</v>
      </c>
      <c r="AD19" s="27">
        <v>2</v>
      </c>
      <c r="AE19" s="27">
        <v>12</v>
      </c>
      <c r="AF19" s="27">
        <v>17.760000000000002</v>
      </c>
      <c r="AG19" s="27">
        <v>29.52</v>
      </c>
      <c r="AH19" s="27">
        <v>14</v>
      </c>
      <c r="AI19" s="27">
        <f t="shared" si="2"/>
        <v>0.9866666666666668</v>
      </c>
      <c r="AJ19" s="27">
        <f t="shared" si="3"/>
        <v>1.64</v>
      </c>
    </row>
    <row r="20" spans="1:36" x14ac:dyDescent="0.3">
      <c r="A20" s="30" t="s">
        <v>150</v>
      </c>
      <c r="B20" s="30" t="s">
        <v>148</v>
      </c>
      <c r="C20" s="30" t="s">
        <v>151</v>
      </c>
      <c r="D20" s="26"/>
      <c r="E20" s="84"/>
      <c r="F20" s="77" t="s">
        <v>168</v>
      </c>
      <c r="G20" s="88">
        <f>1/I46</f>
        <v>53.648211985388649</v>
      </c>
      <c r="H20" s="26"/>
      <c r="I20" s="26"/>
      <c r="J20" s="26"/>
      <c r="N20" s="27">
        <v>5</v>
      </c>
      <c r="O20" s="96" t="s">
        <v>80</v>
      </c>
      <c r="P20" s="27">
        <v>18</v>
      </c>
      <c r="Q20" s="27">
        <v>12</v>
      </c>
      <c r="R20" s="27">
        <v>1</v>
      </c>
      <c r="S20" s="27">
        <v>5</v>
      </c>
      <c r="T20" s="27">
        <v>30.43</v>
      </c>
      <c r="U20" s="27">
        <v>19.16</v>
      </c>
      <c r="V20" s="27">
        <v>37</v>
      </c>
      <c r="W20" s="27">
        <f t="shared" si="0"/>
        <v>1.6905555555555556</v>
      </c>
      <c r="X20" s="27">
        <f t="shared" si="1"/>
        <v>1.0644444444444445</v>
      </c>
      <c r="Z20" s="27">
        <v>8</v>
      </c>
      <c r="AA20" s="27" t="s">
        <v>80</v>
      </c>
      <c r="AB20" s="27">
        <v>17</v>
      </c>
      <c r="AC20" s="27">
        <v>5</v>
      </c>
      <c r="AD20" s="27">
        <v>5</v>
      </c>
      <c r="AE20" s="27">
        <v>7</v>
      </c>
      <c r="AF20" s="27">
        <v>22.57</v>
      </c>
      <c r="AG20" s="27">
        <v>28.35</v>
      </c>
      <c r="AH20" s="27">
        <v>20</v>
      </c>
      <c r="AI20" s="27">
        <f t="shared" si="2"/>
        <v>1.3276470588235294</v>
      </c>
      <c r="AJ20" s="27">
        <f t="shared" si="3"/>
        <v>1.6676470588235295</v>
      </c>
    </row>
    <row r="21" spans="1:36" x14ac:dyDescent="0.3">
      <c r="A21" s="29">
        <v>0.5</v>
      </c>
      <c r="B21" s="36">
        <f>1-B13</f>
        <v>0.9365544746280281</v>
      </c>
      <c r="C21" s="39">
        <f>1/B21</f>
        <v>1.0677435505256334</v>
      </c>
      <c r="D21" s="26"/>
      <c r="E21" s="84"/>
      <c r="F21" s="78" t="s">
        <v>169</v>
      </c>
      <c r="G21" s="89">
        <f>1/I47</f>
        <v>274.06203991785998</v>
      </c>
      <c r="H21" s="26"/>
      <c r="I21" s="26"/>
      <c r="J21" s="26"/>
      <c r="N21" s="27">
        <v>13</v>
      </c>
      <c r="O21" s="96" t="s">
        <v>84</v>
      </c>
      <c r="P21" s="27">
        <v>18</v>
      </c>
      <c r="Q21" s="27">
        <v>7</v>
      </c>
      <c r="R21" s="27">
        <v>4</v>
      </c>
      <c r="S21" s="27">
        <v>7</v>
      </c>
      <c r="T21" s="27">
        <v>26.69</v>
      </c>
      <c r="U21" s="27">
        <v>23.45</v>
      </c>
      <c r="V21" s="27">
        <v>25</v>
      </c>
      <c r="W21" s="27">
        <f t="shared" si="0"/>
        <v>1.4827777777777778</v>
      </c>
      <c r="X21" s="27">
        <f t="shared" si="1"/>
        <v>1.3027777777777778</v>
      </c>
      <c r="Z21" s="27">
        <v>17</v>
      </c>
      <c r="AA21" s="27" t="s">
        <v>84</v>
      </c>
      <c r="AB21" s="27">
        <v>17</v>
      </c>
      <c r="AC21" s="27">
        <v>3</v>
      </c>
      <c r="AD21" s="27">
        <v>3</v>
      </c>
      <c r="AE21" s="27">
        <v>11</v>
      </c>
      <c r="AF21" s="27">
        <v>20.87</v>
      </c>
      <c r="AG21" s="27">
        <v>24.76</v>
      </c>
      <c r="AH21" s="27">
        <v>12</v>
      </c>
      <c r="AI21" s="27">
        <f t="shared" si="2"/>
        <v>1.2276470588235295</v>
      </c>
      <c r="AJ21" s="27">
        <f t="shared" si="3"/>
        <v>1.4564705882352942</v>
      </c>
    </row>
    <row r="22" spans="1:36" ht="29.25" customHeight="1" x14ac:dyDescent="0.3">
      <c r="A22" s="30">
        <v>1.5</v>
      </c>
      <c r="B22" s="38">
        <f t="shared" ref="B22:B25" si="5">1-B14</f>
        <v>0.76159876822643535</v>
      </c>
      <c r="C22" s="41">
        <f t="shared" ref="C22:C25" si="6">1/B22</f>
        <v>1.313027333708455</v>
      </c>
      <c r="D22" s="26"/>
      <c r="E22" s="84"/>
      <c r="F22" s="82" t="s">
        <v>170</v>
      </c>
      <c r="G22" s="90">
        <f>1/SUM(J44:N44,J45:N45,J46:N46,J47:N47,K48:N48,L49:N49,M50:N50,N51)</f>
        <v>5.7447873606254305</v>
      </c>
      <c r="H22" s="26"/>
      <c r="I22" s="26"/>
      <c r="J22" s="26"/>
      <c r="N22" s="27">
        <v>10</v>
      </c>
      <c r="O22" s="96" t="s">
        <v>88</v>
      </c>
      <c r="P22" s="27">
        <v>18</v>
      </c>
      <c r="Q22" s="27">
        <v>9</v>
      </c>
      <c r="R22" s="27">
        <v>2</v>
      </c>
      <c r="S22" s="27">
        <v>7</v>
      </c>
      <c r="T22" s="27">
        <v>19.899999999999999</v>
      </c>
      <c r="U22" s="27">
        <v>25</v>
      </c>
      <c r="V22" s="27">
        <v>29</v>
      </c>
      <c r="W22" s="27">
        <f t="shared" si="0"/>
        <v>1.1055555555555554</v>
      </c>
      <c r="X22" s="27">
        <f t="shared" si="1"/>
        <v>1.3888888888888888</v>
      </c>
      <c r="Z22" s="27">
        <v>18</v>
      </c>
      <c r="AA22" s="96" t="s">
        <v>88</v>
      </c>
      <c r="AB22" s="27">
        <v>17</v>
      </c>
      <c r="AC22" s="27">
        <v>2</v>
      </c>
      <c r="AD22" s="27">
        <v>5</v>
      </c>
      <c r="AE22" s="27">
        <v>10</v>
      </c>
      <c r="AF22" s="27">
        <v>13.28</v>
      </c>
      <c r="AG22" s="27">
        <v>29.08</v>
      </c>
      <c r="AH22" s="27">
        <v>11</v>
      </c>
      <c r="AI22" s="27">
        <f t="shared" si="2"/>
        <v>0.78117647058823525</v>
      </c>
      <c r="AJ22" s="27">
        <f t="shared" si="3"/>
        <v>1.7105882352941175</v>
      </c>
    </row>
    <row r="23" spans="1:36" x14ac:dyDescent="0.3">
      <c r="A23" s="29">
        <v>2.5</v>
      </c>
      <c r="B23" s="36">
        <f t="shared" si="5"/>
        <v>0.52037214883112504</v>
      </c>
      <c r="C23" s="39">
        <f t="shared" si="6"/>
        <v>1.9217016172872221</v>
      </c>
      <c r="D23" s="26"/>
      <c r="E23" s="84"/>
      <c r="F23" s="83" t="s">
        <v>171</v>
      </c>
      <c r="G23" s="91">
        <f>1/SUM(F45:F52,G46:G52,H47:H52,I48:I52,J49:J52,K50:K52,L51:L52,M52)</f>
        <v>11.611120255191794</v>
      </c>
      <c r="H23" s="26"/>
      <c r="I23" s="26"/>
      <c r="J23" s="26"/>
    </row>
    <row r="24" spans="1:36" ht="18" thickBot="1" x14ac:dyDescent="0.35">
      <c r="A24" s="30">
        <v>3.5</v>
      </c>
      <c r="B24" s="38">
        <f t="shared" si="5"/>
        <v>0.29863876231968389</v>
      </c>
      <c r="C24" s="41">
        <f t="shared" si="6"/>
        <v>3.3485271377113794</v>
      </c>
      <c r="D24" s="26"/>
      <c r="E24" s="84"/>
      <c r="F24" s="85" t="s">
        <v>172</v>
      </c>
      <c r="G24" s="92">
        <f>1/SUM(J48,K49,L50,M51,N52,)</f>
        <v>3267.8194425359679</v>
      </c>
      <c r="H24" s="26"/>
      <c r="I24" s="26"/>
      <c r="J24" s="26"/>
      <c r="O24" s="22" t="s">
        <v>177</v>
      </c>
      <c r="W24" s="22">
        <f>AVERAGE(W3:W22)</f>
        <v>1.6502397875816992</v>
      </c>
      <c r="X24" s="22">
        <f>AVERAGE(X3:X22)</f>
        <v>1.2936331699346404</v>
      </c>
      <c r="AA24" s="22" t="s">
        <v>177</v>
      </c>
      <c r="AI24" s="22">
        <f>AVERAGE(AI3:AI22)</f>
        <v>1.3010639297385622</v>
      </c>
      <c r="AJ24" s="22">
        <f>AVERAGE(AJ3:AJ22)</f>
        <v>1.6446419526143792</v>
      </c>
    </row>
    <row r="25" spans="1:36" ht="18" thickTop="1" x14ac:dyDescent="0.3">
      <c r="A25" s="29">
        <v>4.5</v>
      </c>
      <c r="B25" s="36">
        <f t="shared" si="5"/>
        <v>0.1457772285768163</v>
      </c>
      <c r="C25" s="39">
        <f t="shared" si="6"/>
        <v>6.8597819409981238</v>
      </c>
      <c r="D25" s="26"/>
      <c r="E25" s="26"/>
      <c r="F25" s="26"/>
      <c r="G25" s="26"/>
      <c r="H25" s="26"/>
      <c r="I25" s="26"/>
      <c r="J25" s="26"/>
    </row>
    <row r="26" spans="1:36" x14ac:dyDescent="0.3">
      <c r="A26" s="26"/>
      <c r="B26" s="26"/>
      <c r="C26" s="26"/>
      <c r="D26" s="26"/>
      <c r="E26" s="26"/>
      <c r="F26" s="26"/>
      <c r="G26" s="26"/>
      <c r="H26" s="26"/>
      <c r="I26" s="26"/>
      <c r="J26" s="26"/>
    </row>
    <row r="27" spans="1:36" x14ac:dyDescent="0.3">
      <c r="A27" s="26"/>
      <c r="B27" s="26"/>
      <c r="C27" s="26"/>
      <c r="D27" s="26"/>
      <c r="E27" s="26"/>
      <c r="F27" s="26"/>
      <c r="G27" s="26"/>
      <c r="H27" s="26"/>
      <c r="I27" s="26"/>
      <c r="J27" s="26"/>
    </row>
    <row r="28" spans="1:36" x14ac:dyDescent="0.3">
      <c r="A28" s="26"/>
      <c r="B28" s="26"/>
      <c r="C28" s="26"/>
      <c r="D28" s="26"/>
      <c r="E28" s="26"/>
      <c r="F28" s="26"/>
      <c r="G28" s="26"/>
      <c r="H28" s="26"/>
      <c r="I28" s="26"/>
      <c r="J28" s="26"/>
    </row>
    <row r="29" spans="1:36" x14ac:dyDescent="0.3">
      <c r="A29" s="26"/>
      <c r="B29" s="26"/>
      <c r="C29" s="26"/>
      <c r="D29" s="26"/>
      <c r="E29" s="26"/>
      <c r="F29" s="26"/>
      <c r="G29" s="26"/>
      <c r="H29" s="26"/>
      <c r="I29" s="26"/>
      <c r="J29" s="26"/>
    </row>
    <row r="30" spans="1:36" x14ac:dyDescent="0.3">
      <c r="A30" s="26"/>
      <c r="B30" s="26"/>
      <c r="C30" s="26"/>
      <c r="D30" s="26"/>
      <c r="E30" s="26"/>
      <c r="F30" s="26"/>
      <c r="G30" s="26"/>
      <c r="H30" s="26"/>
      <c r="I30" s="26"/>
      <c r="J30" s="26"/>
    </row>
    <row r="31" spans="1:36" x14ac:dyDescent="0.3">
      <c r="A31" s="26"/>
      <c r="B31" s="26"/>
      <c r="C31" s="26"/>
      <c r="D31" s="26"/>
      <c r="E31" s="26"/>
      <c r="F31" s="26"/>
      <c r="G31" s="26"/>
      <c r="H31" s="26"/>
      <c r="I31" s="26"/>
      <c r="J31" s="26"/>
    </row>
    <row r="32" spans="1:36" x14ac:dyDescent="0.3">
      <c r="A32" s="26"/>
      <c r="B32" s="26"/>
      <c r="C32" s="26"/>
      <c r="D32" s="26"/>
      <c r="E32" s="26"/>
      <c r="F32" s="26"/>
      <c r="G32" s="26"/>
      <c r="H32" s="26"/>
      <c r="I32" s="26"/>
      <c r="J32" s="26"/>
    </row>
    <row r="33" spans="1:14" x14ac:dyDescent="0.3">
      <c r="A33" s="26"/>
      <c r="B33" s="26"/>
      <c r="C33" s="26"/>
      <c r="D33" s="26"/>
      <c r="E33" s="26"/>
      <c r="F33" s="26"/>
      <c r="G33" s="26"/>
      <c r="H33" s="26"/>
      <c r="I33" s="26"/>
      <c r="J33" s="26"/>
    </row>
    <row r="34" spans="1:14" ht="18" thickBot="1" x14ac:dyDescent="0.35">
      <c r="A34" s="24"/>
      <c r="B34" s="24"/>
      <c r="C34" s="24"/>
      <c r="D34" s="67"/>
      <c r="E34" s="68"/>
      <c r="F34" s="26"/>
      <c r="G34" s="26"/>
      <c r="H34" s="26"/>
      <c r="I34" s="26"/>
      <c r="J34" s="24"/>
    </row>
    <row r="35" spans="1:14" ht="50.25" customHeight="1" thickTop="1" thickBot="1" x14ac:dyDescent="0.35">
      <c r="A35" s="70" t="s">
        <v>178</v>
      </c>
      <c r="B35" s="93">
        <f>W24</f>
        <v>1.6502397875816992</v>
      </c>
      <c r="C35" s="26"/>
      <c r="D35" s="72" t="s">
        <v>184</v>
      </c>
      <c r="E35" s="95">
        <f>B37/B35</f>
        <v>1.2687550110934067</v>
      </c>
      <c r="F35" s="26"/>
      <c r="G35" s="26"/>
      <c r="H35" s="26"/>
      <c r="I35" s="26"/>
      <c r="J35" s="26"/>
      <c r="M35" s="23"/>
    </row>
    <row r="36" spans="1:14" ht="57" customHeight="1" thickTop="1" thickBot="1" x14ac:dyDescent="0.35">
      <c r="A36" s="71" t="s">
        <v>179</v>
      </c>
      <c r="B36" s="94">
        <f>X24</f>
        <v>1.2936331699346404</v>
      </c>
      <c r="C36" s="26"/>
      <c r="D36" s="73" t="s">
        <v>185</v>
      </c>
      <c r="E36" s="94">
        <f>B38/B35</f>
        <v>1.036569502302968</v>
      </c>
      <c r="F36" s="26"/>
      <c r="G36" s="26"/>
      <c r="H36" s="26"/>
      <c r="I36" s="26"/>
      <c r="J36" s="26"/>
      <c r="M36" s="23"/>
    </row>
    <row r="37" spans="1:14" ht="63.75" customHeight="1" thickTop="1" thickBot="1" x14ac:dyDescent="0.35">
      <c r="A37" s="70" t="s">
        <v>180</v>
      </c>
      <c r="B37" s="93">
        <f>VLOOKUP(A2,O3:X22,9,FALSE)</f>
        <v>2.09375</v>
      </c>
      <c r="C37" s="26"/>
      <c r="D37" s="72" t="s">
        <v>186</v>
      </c>
      <c r="E37" s="95">
        <f>B39/B36</f>
        <v>0.60386243082163971</v>
      </c>
      <c r="F37" s="26"/>
      <c r="G37" s="26"/>
      <c r="H37" s="26"/>
      <c r="I37" s="26"/>
      <c r="J37" s="26"/>
    </row>
    <row r="38" spans="1:14" ht="62.25" customHeight="1" thickTop="1" thickBot="1" x14ac:dyDescent="0.35">
      <c r="A38" s="71" t="s">
        <v>183</v>
      </c>
      <c r="B38" s="94">
        <f>VLOOKUP(C2,AA3:AJ22,10,FALSE)</f>
        <v>1.7105882352941175</v>
      </c>
      <c r="C38" s="26"/>
      <c r="D38" s="73" t="s">
        <v>187</v>
      </c>
      <c r="E38" s="94">
        <f>B40/B36</f>
        <v>0.75175870764749697</v>
      </c>
      <c r="F38" s="26"/>
      <c r="G38" s="26"/>
      <c r="H38" s="26"/>
      <c r="I38" s="26"/>
      <c r="J38" s="26"/>
    </row>
    <row r="39" spans="1:14" ht="62.4" thickTop="1" thickBot="1" x14ac:dyDescent="0.35">
      <c r="A39" s="70" t="s">
        <v>182</v>
      </c>
      <c r="B39" s="95">
        <f>VLOOKUP(C2,AA3:AI22,9,FALSE)</f>
        <v>0.78117647058823525</v>
      </c>
      <c r="C39" s="26"/>
      <c r="D39" s="26"/>
      <c r="E39" s="26"/>
      <c r="F39" s="26"/>
      <c r="G39" s="26"/>
      <c r="H39" s="26"/>
      <c r="I39" s="26"/>
      <c r="J39" s="26"/>
    </row>
    <row r="40" spans="1:14" ht="62.4" thickTop="1" thickBot="1" x14ac:dyDescent="0.35">
      <c r="A40" s="71" t="s">
        <v>181</v>
      </c>
      <c r="B40" s="94">
        <f>VLOOKUP(A2,O3:Y22,10,FALSE)</f>
        <v>0.97250000000000003</v>
      </c>
      <c r="C40" s="26"/>
      <c r="D40" s="26"/>
      <c r="E40" s="26"/>
      <c r="F40" s="26"/>
      <c r="G40" s="26"/>
      <c r="H40" s="26"/>
      <c r="I40" s="26"/>
      <c r="J40" s="26"/>
    </row>
    <row r="41" spans="1:14" ht="18.600000000000001" thickTop="1" thickBot="1" x14ac:dyDescent="0.35">
      <c r="A41" s="24"/>
      <c r="B41" s="24"/>
      <c r="C41" s="24"/>
      <c r="D41" s="67"/>
      <c r="E41" s="68"/>
      <c r="F41" s="68"/>
      <c r="G41" s="68"/>
      <c r="H41" s="67"/>
      <c r="I41" s="67"/>
      <c r="J41" s="67"/>
      <c r="K41" s="69"/>
      <c r="L41" s="69"/>
      <c r="M41" s="69"/>
      <c r="N41" s="69"/>
    </row>
    <row r="42" spans="1:14" ht="18.600000000000001" thickTop="1" thickBot="1" x14ac:dyDescent="0.3">
      <c r="A42" s="24"/>
      <c r="B42" s="24"/>
      <c r="C42" s="58"/>
      <c r="D42" s="65"/>
      <c r="E42" s="43" t="s">
        <v>191</v>
      </c>
      <c r="F42" s="43">
        <v>0</v>
      </c>
      <c r="G42" s="43">
        <v>1</v>
      </c>
      <c r="H42" s="43">
        <v>2</v>
      </c>
      <c r="I42" s="43">
        <v>3</v>
      </c>
      <c r="J42" s="43">
        <v>4</v>
      </c>
      <c r="K42" s="43">
        <v>5</v>
      </c>
      <c r="L42" s="43">
        <v>6</v>
      </c>
      <c r="M42" s="43">
        <v>7</v>
      </c>
      <c r="N42" s="66">
        <v>8</v>
      </c>
    </row>
    <row r="43" spans="1:14" ht="18.600000000000001" thickTop="1" thickBot="1" x14ac:dyDescent="0.35">
      <c r="A43" s="55" t="s">
        <v>173</v>
      </c>
      <c r="B43" s="56">
        <f>E35*E36*B35</f>
        <v>2.1703173954468391</v>
      </c>
      <c r="C43" s="58"/>
      <c r="D43" s="57" t="s">
        <v>189</v>
      </c>
      <c r="E43" s="31" t="s">
        <v>190</v>
      </c>
      <c r="F43" s="32">
        <f>(($B$43^F42)*EXP(-$B$43))/(FACT(F42))</f>
        <v>0.11414138320560877</v>
      </c>
      <c r="G43" s="32">
        <f t="shared" ref="G43:N43" si="7">(($B$43^G42)*EXP(-$B$43))/(FACT(G42))</f>
        <v>0.24772302951149638</v>
      </c>
      <c r="H43" s="32">
        <f t="shared" si="7"/>
        <v>0.26881880010079562</v>
      </c>
      <c r="I43" s="32">
        <f t="shared" si="7"/>
        <v>0.19447403936063445</v>
      </c>
      <c r="J43" s="32">
        <f t="shared" si="7"/>
        <v>0.10551759764679954</v>
      </c>
      <c r="K43" s="32">
        <f t="shared" si="7"/>
        <v>4.5801335539721898E-2</v>
      </c>
      <c r="L43" s="32">
        <f t="shared" si="7"/>
        <v>1.6567239209425995E-2</v>
      </c>
      <c r="M43" s="32">
        <f t="shared" si="7"/>
        <v>5.1365953501065972E-3</v>
      </c>
      <c r="N43" s="62">
        <f t="shared" si="7"/>
        <v>1.3935052802134618E-3</v>
      </c>
    </row>
    <row r="44" spans="1:14" ht="18.600000000000001" thickTop="1" thickBot="1" x14ac:dyDescent="0.35">
      <c r="A44" s="55" t="s">
        <v>174</v>
      </c>
      <c r="B44" s="56">
        <f>E37*E38*B36</f>
        <v>0.58725621397404459</v>
      </c>
      <c r="C44" s="58"/>
      <c r="D44" s="57">
        <v>0</v>
      </c>
      <c r="E44" s="32">
        <f>(($B$44^D44)*EXP(-$B$44))/(FACT(D44))</f>
        <v>0.55585032869002637</v>
      </c>
      <c r="F44" s="33">
        <f>E44*$F$43</f>
        <v>6.3445525371971886E-2</v>
      </c>
      <c r="G44" s="34">
        <f t="shared" ref="G44" si="8">$E$44*G43</f>
        <v>0.13769692737805436</v>
      </c>
      <c r="H44" s="34">
        <f>E44*$H$43</f>
        <v>0.14942301839408573</v>
      </c>
      <c r="I44" s="34">
        <f>E44*$I$43</f>
        <v>0.10809845870028578</v>
      </c>
      <c r="J44" s="34">
        <f>E44*$J$43</f>
        <v>5.8651991334555474E-2</v>
      </c>
      <c r="K44" s="34">
        <f>E44*$K$43</f>
        <v>2.5458687414196605E-2</v>
      </c>
      <c r="L44" s="34">
        <f>E44*$L$43</f>
        <v>9.2089053600457327E-3</v>
      </c>
      <c r="M44" s="34">
        <f>E44*$M$43</f>
        <v>2.855178213704413E-3</v>
      </c>
      <c r="N44" s="63">
        <f>E44*$N$43</f>
        <v>7.7458036803794005E-4</v>
      </c>
    </row>
    <row r="45" spans="1:14" ht="18.600000000000001" thickTop="1" thickBot="1" x14ac:dyDescent="0.35">
      <c r="A45" s="55" t="s">
        <v>188</v>
      </c>
      <c r="B45" s="56">
        <f>B43+B44</f>
        <v>2.7575736094208838</v>
      </c>
      <c r="C45" s="58"/>
      <c r="D45" s="57">
        <v>1</v>
      </c>
      <c r="E45" s="32">
        <f t="shared" ref="E45:E52" si="9">(($B$44^D45)*EXP(-$B$44))/(FACT(D45))</f>
        <v>0.32642655956273314</v>
      </c>
      <c r="F45" s="35">
        <f t="shared" ref="F45:J49" si="10">E45*$F$43</f>
        <v>3.7258779023538399E-2</v>
      </c>
      <c r="G45" s="33">
        <f>G43*E45</f>
        <v>8.0863376247895177E-2</v>
      </c>
      <c r="H45" s="34">
        <f>E45*$H$43</f>
        <v>8.7749596062684815E-2</v>
      </c>
      <c r="I45" s="34">
        <f t="shared" ref="I45:I46" si="11">E45*$I$43</f>
        <v>6.3481491592759454E-2</v>
      </c>
      <c r="J45" s="34">
        <f t="shared" ref="J45:J47" si="12">E45*$J$43</f>
        <v>3.444374637316952E-2</v>
      </c>
      <c r="K45" s="34">
        <f t="shared" ref="K45:K48" si="13">E45*$K$43</f>
        <v>1.4950772383609756E-2</v>
      </c>
      <c r="L45" s="34">
        <f t="shared" ref="L45:L49" si="14">E45*$L$43</f>
        <v>5.4079868965857423E-3</v>
      </c>
      <c r="M45" s="34">
        <f t="shared" ref="M45:M50" si="15">E45*$M$43</f>
        <v>1.6767211480012293E-3</v>
      </c>
      <c r="N45" s="63">
        <f t="shared" ref="N45:N51" si="16">E45*$N$43</f>
        <v>4.5487713435258273E-4</v>
      </c>
    </row>
    <row r="46" spans="1:14" ht="18" thickTop="1" x14ac:dyDescent="0.25">
      <c r="A46" s="24"/>
      <c r="B46" s="24"/>
      <c r="C46" s="58"/>
      <c r="D46" s="57">
        <v>2</v>
      </c>
      <c r="E46" s="32">
        <f t="shared" si="9"/>
        <v>9.5848012754691819E-2</v>
      </c>
      <c r="F46" s="35">
        <f>$E$46*F43</f>
        <v>1.0940224753329356E-2</v>
      </c>
      <c r="G46" s="35">
        <f>$E$46*G43</f>
        <v>2.3743760092248805E-2</v>
      </c>
      <c r="H46" s="33">
        <f>H43*E46</f>
        <v>2.5765747780762009E-2</v>
      </c>
      <c r="I46" s="34">
        <f t="shared" si="11"/>
        <v>1.8639950205094531E-2</v>
      </c>
      <c r="J46" s="34">
        <f t="shared" si="12"/>
        <v>1.0113652045094882E-2</v>
      </c>
      <c r="K46" s="34">
        <f t="shared" si="13"/>
        <v>4.3899669929931846E-3</v>
      </c>
      <c r="L46" s="34">
        <f t="shared" si="14"/>
        <v>1.5879369550550932E-3</v>
      </c>
      <c r="M46" s="34">
        <f t="shared" si="15"/>
        <v>4.9233245663270783E-4</v>
      </c>
      <c r="N46" s="63">
        <f t="shared" si="16"/>
        <v>1.3356471187163027E-4</v>
      </c>
    </row>
    <row r="47" spans="1:14" x14ac:dyDescent="0.25">
      <c r="A47" s="24"/>
      <c r="B47" s="24"/>
      <c r="C47" s="58"/>
      <c r="D47" s="57">
        <v>3</v>
      </c>
      <c r="E47" s="32">
        <f t="shared" si="9"/>
        <v>1.876244702908542E-2</v>
      </c>
      <c r="F47" s="35">
        <f>$E$47*F43</f>
        <v>2.1415716562217745E-3</v>
      </c>
      <c r="G47" s="35">
        <f t="shared" ref="G47:H47" si="17">$E$47*G43</f>
        <v>4.6478902190940146E-3</v>
      </c>
      <c r="H47" s="35">
        <f t="shared" si="17"/>
        <v>5.0436984973134804E-3</v>
      </c>
      <c r="I47" s="33">
        <f>I43*E47</f>
        <v>3.6488088620361767E-3</v>
      </c>
      <c r="J47" s="34">
        <f t="shared" si="12"/>
        <v>1.9797683364844248E-3</v>
      </c>
      <c r="K47" s="34">
        <f t="shared" si="13"/>
        <v>8.5934513192539961E-4</v>
      </c>
      <c r="L47" s="34">
        <f t="shared" si="14"/>
        <v>3.1084194808504224E-4</v>
      </c>
      <c r="M47" s="34">
        <f t="shared" si="15"/>
        <v>9.6375098166221501E-5</v>
      </c>
      <c r="N47" s="63">
        <f t="shared" si="16"/>
        <v>2.6145569004755911E-5</v>
      </c>
    </row>
    <row r="48" spans="1:14" x14ac:dyDescent="0.25">
      <c r="A48" s="24"/>
      <c r="B48" s="24"/>
      <c r="C48" s="58"/>
      <c r="D48" s="57">
        <v>4</v>
      </c>
      <c r="E48" s="32">
        <f t="shared" si="9"/>
        <v>2.7545909017973155E-3</v>
      </c>
      <c r="F48" s="35">
        <f>$E$48*F43</f>
        <v>3.1441281569673083E-4</v>
      </c>
      <c r="G48" s="35">
        <f t="shared" ref="G48:I48" si="18">$E$48*G43</f>
        <v>6.8237560325803579E-4</v>
      </c>
      <c r="H48" s="35">
        <f t="shared" si="18"/>
        <v>7.4048582098972286E-4</v>
      </c>
      <c r="I48" s="35">
        <f t="shared" si="18"/>
        <v>5.3569641945857671E-4</v>
      </c>
      <c r="J48" s="33">
        <f>J43*E48</f>
        <v>2.9065781445738385E-4</v>
      </c>
      <c r="K48" s="34">
        <f t="shared" si="13"/>
        <v>1.2616394216788398E-4</v>
      </c>
      <c r="L48" s="34">
        <f t="shared" si="14"/>
        <v>4.5635966394184599E-5</v>
      </c>
      <c r="M48" s="34">
        <f t="shared" si="15"/>
        <v>1.414921881761803E-5</v>
      </c>
      <c r="N48" s="63">
        <f t="shared" si="16"/>
        <v>3.8385369664825202E-6</v>
      </c>
    </row>
    <row r="49" spans="1:14" x14ac:dyDescent="0.25">
      <c r="A49" s="24"/>
      <c r="B49" s="24"/>
      <c r="C49" s="58"/>
      <c r="D49" s="57">
        <v>5</v>
      </c>
      <c r="E49" s="32">
        <f t="shared" si="9"/>
        <v>3.235301248073682E-4</v>
      </c>
      <c r="F49" s="35">
        <f t="shared" si="10"/>
        <v>3.6928175954196244E-5</v>
      </c>
      <c r="G49" s="35">
        <f t="shared" si="10"/>
        <v>4.2150330826720603E-6</v>
      </c>
      <c r="H49" s="35">
        <f t="shared" si="10"/>
        <v>4.8110970631359001E-7</v>
      </c>
      <c r="I49" s="35">
        <f t="shared" si="10"/>
        <v>5.4914527352277367E-8</v>
      </c>
      <c r="J49" s="35">
        <f t="shared" si="10"/>
        <v>6.2680201100711747E-9</v>
      </c>
      <c r="K49" s="33">
        <f>K43*E49</f>
        <v>1.4818111803510375E-5</v>
      </c>
      <c r="L49" s="34">
        <f t="shared" si="14"/>
        <v>5.3600009691391166E-6</v>
      </c>
      <c r="M49" s="34">
        <f t="shared" si="15"/>
        <v>1.6618433347049347E-6</v>
      </c>
      <c r="N49" s="63">
        <f t="shared" si="16"/>
        <v>4.5084093722718788E-7</v>
      </c>
    </row>
    <row r="50" spans="1:14" x14ac:dyDescent="0.25">
      <c r="A50" s="24"/>
      <c r="B50" s="24"/>
      <c r="C50" s="58"/>
      <c r="D50" s="57">
        <v>6</v>
      </c>
      <c r="E50" s="32">
        <f t="shared" si="9"/>
        <v>3.1665846033487532E-5</v>
      </c>
      <c r="F50" s="35">
        <f>$E$50*F43</f>
        <v>3.6143834666381068E-6</v>
      </c>
      <c r="G50" s="35">
        <f t="shared" ref="G50:K50" si="19">$E$50*G43</f>
        <v>7.8443593114601321E-6</v>
      </c>
      <c r="H50" s="35">
        <f t="shared" si="19"/>
        <v>8.5123747348986571E-6</v>
      </c>
      <c r="I50" s="35">
        <f t="shared" si="19"/>
        <v>6.1581849879042446E-6</v>
      </c>
      <c r="J50" s="35">
        <f t="shared" si="19"/>
        <v>3.3413040009070404E-6</v>
      </c>
      <c r="K50" s="35">
        <f t="shared" si="19"/>
        <v>1.4503380393289342E-6</v>
      </c>
      <c r="L50" s="33">
        <f>L43*E50</f>
        <v>5.2461564600564127E-7</v>
      </c>
      <c r="M50" s="34">
        <f t="shared" si="15"/>
        <v>1.6265463749280351E-7</v>
      </c>
      <c r="N50" s="63">
        <f t="shared" si="16"/>
        <v>4.412652365009138E-8</v>
      </c>
    </row>
    <row r="51" spans="1:14" x14ac:dyDescent="0.25">
      <c r="A51" s="24"/>
      <c r="B51" s="24"/>
      <c r="C51" s="58"/>
      <c r="D51" s="57">
        <v>7</v>
      </c>
      <c r="E51" s="32">
        <f t="shared" si="9"/>
        <v>2.6565664077015579E-6</v>
      </c>
      <c r="F51" s="35">
        <f>$E$51*F43</f>
        <v>3.0322416435261103E-7</v>
      </c>
      <c r="G51" s="35">
        <f t="shared" ref="G51:L51" si="20">$E$51*G43</f>
        <v>6.5809267861430293E-7</v>
      </c>
      <c r="H51" s="35">
        <f t="shared" si="20"/>
        <v>7.1413499410641377E-7</v>
      </c>
      <c r="I51" s="35">
        <f t="shared" si="20"/>
        <v>5.1663320013549203E-7</v>
      </c>
      <c r="J51" s="35">
        <f t="shared" si="20"/>
        <v>2.8031450532985658E-7</v>
      </c>
      <c r="K51" s="35">
        <f t="shared" si="20"/>
        <v>1.2167428942269271E-7</v>
      </c>
      <c r="L51" s="35">
        <f t="shared" si="20"/>
        <v>4.4011971152117216E-8</v>
      </c>
      <c r="M51" s="33">
        <f>M43*E51</f>
        <v>1.3645706657049209E-8</v>
      </c>
      <c r="N51" s="63">
        <f t="shared" si="16"/>
        <v>3.701939316369829E-9</v>
      </c>
    </row>
    <row r="52" spans="1:14" ht="18" thickBot="1" x14ac:dyDescent="0.3">
      <c r="A52" s="24"/>
      <c r="B52" s="24"/>
      <c r="C52" s="58"/>
      <c r="D52" s="59">
        <v>8</v>
      </c>
      <c r="E52" s="60">
        <f t="shared" si="9"/>
        <v>1.9501064134468065E-7</v>
      </c>
      <c r="F52" s="61">
        <f>$E$52*F43</f>
        <v>2.2258784342894725E-8</v>
      </c>
      <c r="G52" s="61">
        <f t="shared" ref="G52:M52" si="21">$E$52*G43</f>
        <v>4.8308626860884159E-8</v>
      </c>
      <c r="H52" s="61">
        <f t="shared" si="21"/>
        <v>5.2422526613163657E-8</v>
      </c>
      <c r="I52" s="61">
        <f t="shared" si="21"/>
        <v>3.7924507140607994E-8</v>
      </c>
      <c r="J52" s="61">
        <f t="shared" si="21"/>
        <v>2.0577054390252342E-8</v>
      </c>
      <c r="K52" s="61">
        <f t="shared" si="21"/>
        <v>8.9317478180440823E-9</v>
      </c>
      <c r="L52" s="61">
        <f t="shared" si="21"/>
        <v>3.2307879435409035E-9</v>
      </c>
      <c r="M52" s="61">
        <f t="shared" si="21"/>
        <v>1.001690753552392E-9</v>
      </c>
      <c r="N52" s="64">
        <f>N43*E52</f>
        <v>2.7174835841162608E-10</v>
      </c>
    </row>
    <row r="53" spans="1:14" ht="18" thickTop="1" x14ac:dyDescent="0.3"/>
  </sheetData>
  <mergeCells count="10">
    <mergeCell ref="A5:B5"/>
    <mergeCell ref="C5:D5"/>
    <mergeCell ref="A11:C11"/>
    <mergeCell ref="A19:C19"/>
    <mergeCell ref="A1:B1"/>
    <mergeCell ref="C1:D1"/>
    <mergeCell ref="A2:B2"/>
    <mergeCell ref="C2:D2"/>
    <mergeCell ref="A4:B4"/>
    <mergeCell ref="C4:D4"/>
  </mergeCells>
  <dataValidations count="2">
    <dataValidation type="list" allowBlank="1" showInputMessage="1" showErrorMessage="1" sqref="A2:B2" xr:uid="{9EB39910-B31B-4E97-8827-162DF4D19075}">
      <formula1>$O$3:$O$22</formula1>
    </dataValidation>
    <dataValidation type="list" allowBlank="1" showInputMessage="1" showErrorMessage="1" sqref="C2:D2" xr:uid="{7A7A27BD-4628-4E96-A42C-921F5C51C84C}">
      <formula1>$AA$3:$AA$22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43FDF-72FD-4C31-9D72-E56B9D52469E}">
  <dimension ref="A1:AK56"/>
  <sheetViews>
    <sheetView tabSelected="1" topLeftCell="A2" zoomScale="80" zoomScaleNormal="80" workbookViewId="0">
      <selection activeCell="C2" sqref="C2:D2"/>
    </sheetView>
  </sheetViews>
  <sheetFormatPr defaultColWidth="13.44140625" defaultRowHeight="17.399999999999999" x14ac:dyDescent="0.3"/>
  <cols>
    <col min="1" max="1" width="29.6640625" style="22" bestFit="1" customWidth="1"/>
    <col min="2" max="2" width="19.44140625" style="22" bestFit="1" customWidth="1"/>
    <col min="3" max="3" width="18.44140625" style="22" customWidth="1"/>
    <col min="4" max="4" width="23.44140625" style="22" customWidth="1"/>
    <col min="5" max="5" width="22.33203125" style="25" customWidth="1"/>
    <col min="6" max="6" width="25.6640625" style="22" bestFit="1" customWidth="1"/>
    <col min="7" max="7" width="16.88671875" style="22" customWidth="1"/>
    <col min="8" max="8" width="18.6640625" style="22" customWidth="1"/>
    <col min="9" max="9" width="16.33203125" style="22" customWidth="1"/>
    <col min="10" max="10" width="16.88671875" style="22" customWidth="1"/>
    <col min="11" max="11" width="17.109375" style="22" customWidth="1"/>
    <col min="12" max="12" width="16.33203125" style="22" customWidth="1"/>
    <col min="13" max="13" width="15.88671875" style="22" customWidth="1"/>
    <col min="14" max="14" width="16.109375" style="22" customWidth="1"/>
    <col min="15" max="15" width="20.5546875" style="22" customWidth="1"/>
    <col min="16" max="26" width="13.44140625" style="22"/>
    <col min="27" max="27" width="20.109375" style="22" customWidth="1"/>
    <col min="28" max="16384" width="13.44140625" style="22"/>
  </cols>
  <sheetData>
    <row r="1" spans="1:36" ht="18" thickBot="1" x14ac:dyDescent="0.35">
      <c r="A1" s="195" t="s">
        <v>143</v>
      </c>
      <c r="B1" s="196"/>
      <c r="C1" s="197" t="s">
        <v>144</v>
      </c>
      <c r="D1" s="198"/>
      <c r="E1" s="26"/>
      <c r="F1" s="26"/>
      <c r="G1" s="26"/>
      <c r="H1" s="26"/>
      <c r="I1" s="26"/>
      <c r="J1" s="26"/>
      <c r="O1" s="25" t="s">
        <v>139</v>
      </c>
      <c r="AA1" s="25" t="s">
        <v>140</v>
      </c>
    </row>
    <row r="2" spans="1:36" ht="35.25" customHeight="1" thickTop="1" x14ac:dyDescent="0.3">
      <c r="A2" s="200" t="s">
        <v>400</v>
      </c>
      <c r="B2" s="200"/>
      <c r="C2" s="199" t="s">
        <v>396</v>
      </c>
      <c r="D2" s="199"/>
      <c r="E2" s="26"/>
      <c r="F2" s="26"/>
      <c r="G2" s="26"/>
      <c r="H2" s="26"/>
      <c r="I2" s="26"/>
      <c r="J2" s="26"/>
      <c r="K2" s="42" t="s">
        <v>194</v>
      </c>
      <c r="N2" s="27" t="s">
        <v>0</v>
      </c>
      <c r="O2" s="27" t="s">
        <v>1</v>
      </c>
      <c r="P2" s="27" t="s">
        <v>2</v>
      </c>
      <c r="Q2" s="27" t="s">
        <v>3</v>
      </c>
      <c r="R2" s="27" t="s">
        <v>4</v>
      </c>
      <c r="S2" s="27" t="s">
        <v>5</v>
      </c>
      <c r="T2" s="27" t="s">
        <v>6</v>
      </c>
      <c r="U2" s="27" t="s">
        <v>7</v>
      </c>
      <c r="V2" s="27" t="s">
        <v>8</v>
      </c>
      <c r="W2" s="27" t="s">
        <v>141</v>
      </c>
      <c r="X2" s="27" t="s">
        <v>142</v>
      </c>
      <c r="Z2" s="27" t="s">
        <v>0</v>
      </c>
      <c r="AA2" s="27" t="s">
        <v>1</v>
      </c>
      <c r="AB2" s="27" t="s">
        <v>2</v>
      </c>
      <c r="AC2" s="27" t="s">
        <v>3</v>
      </c>
      <c r="AD2" s="27" t="s">
        <v>4</v>
      </c>
      <c r="AE2" s="27" t="s">
        <v>5</v>
      </c>
      <c r="AF2" s="27" t="s">
        <v>6</v>
      </c>
      <c r="AG2" s="27" t="s">
        <v>7</v>
      </c>
      <c r="AH2" s="27" t="s">
        <v>8</v>
      </c>
      <c r="AI2" s="27" t="s">
        <v>141</v>
      </c>
      <c r="AJ2" s="27" t="s">
        <v>142</v>
      </c>
    </row>
    <row r="3" spans="1:36" x14ac:dyDescent="0.3">
      <c r="A3" s="26"/>
      <c r="B3" s="26"/>
      <c r="C3" s="26"/>
      <c r="D3" s="26"/>
      <c r="E3" s="26"/>
      <c r="F3" s="26"/>
      <c r="G3" s="26"/>
      <c r="H3" s="26"/>
      <c r="I3" s="26"/>
      <c r="J3" s="26"/>
      <c r="N3" s="27">
        <v>1</v>
      </c>
      <c r="O3" s="96" t="s">
        <v>383</v>
      </c>
      <c r="P3" s="27">
        <v>12</v>
      </c>
      <c r="Q3" s="27">
        <v>10</v>
      </c>
      <c r="R3" s="27">
        <v>2</v>
      </c>
      <c r="S3" s="27">
        <v>0</v>
      </c>
      <c r="T3" s="27">
        <v>25</v>
      </c>
      <c r="U3" s="27">
        <v>1</v>
      </c>
      <c r="V3" s="27">
        <v>32</v>
      </c>
      <c r="W3" s="172">
        <f t="shared" ref="W3:W22" si="0">T3/P3</f>
        <v>2.0833333333333335</v>
      </c>
      <c r="X3" s="172">
        <f t="shared" ref="X3:X22" si="1">U3/P3</f>
        <v>8.3333333333333329E-2</v>
      </c>
      <c r="Z3" s="27">
        <v>1</v>
      </c>
      <c r="AA3" s="96" t="s">
        <v>383</v>
      </c>
      <c r="AB3" s="27">
        <v>13</v>
      </c>
      <c r="AC3" s="27">
        <v>11</v>
      </c>
      <c r="AD3" s="27">
        <v>0</v>
      </c>
      <c r="AE3" s="27">
        <v>2</v>
      </c>
      <c r="AF3" s="27">
        <v>22</v>
      </c>
      <c r="AG3" s="27">
        <v>7</v>
      </c>
      <c r="AH3" s="27">
        <v>33</v>
      </c>
      <c r="AI3" s="172">
        <f t="shared" ref="AI3:AI22" si="2">AF3/AB3</f>
        <v>1.6923076923076923</v>
      </c>
      <c r="AJ3" s="172">
        <f t="shared" ref="AJ3:AJ22" si="3">AG3/AB3</f>
        <v>0.53846153846153844</v>
      </c>
    </row>
    <row r="4" spans="1:36" ht="18" thickBot="1" x14ac:dyDescent="0.35">
      <c r="A4" s="201" t="s">
        <v>173</v>
      </c>
      <c r="B4" s="202"/>
      <c r="C4" s="203" t="s">
        <v>174</v>
      </c>
      <c r="D4" s="204"/>
      <c r="E4" s="26"/>
      <c r="F4" s="26"/>
      <c r="G4" s="26"/>
      <c r="H4" s="26"/>
      <c r="I4" s="26"/>
      <c r="J4" s="26"/>
      <c r="N4" s="27">
        <v>2</v>
      </c>
      <c r="O4" s="96" t="s">
        <v>384</v>
      </c>
      <c r="P4" s="27">
        <v>12</v>
      </c>
      <c r="Q4" s="27">
        <v>8</v>
      </c>
      <c r="R4" s="27">
        <v>4</v>
      </c>
      <c r="S4" s="27">
        <v>0</v>
      </c>
      <c r="T4" s="27">
        <v>26</v>
      </c>
      <c r="U4" s="27">
        <v>9</v>
      </c>
      <c r="V4" s="27">
        <v>28</v>
      </c>
      <c r="W4" s="172">
        <f t="shared" si="0"/>
        <v>2.1666666666666665</v>
      </c>
      <c r="X4" s="172">
        <f t="shared" si="1"/>
        <v>0.75</v>
      </c>
      <c r="Z4" s="27">
        <v>2</v>
      </c>
      <c r="AA4" s="27" t="s">
        <v>384</v>
      </c>
      <c r="AB4" s="27">
        <v>13</v>
      </c>
      <c r="AC4" s="27">
        <v>9</v>
      </c>
      <c r="AD4" s="27">
        <v>1</v>
      </c>
      <c r="AE4" s="27">
        <v>3</v>
      </c>
      <c r="AF4" s="27">
        <v>24</v>
      </c>
      <c r="AG4" s="27">
        <v>10</v>
      </c>
      <c r="AH4" s="27">
        <v>28</v>
      </c>
      <c r="AI4" s="172">
        <f t="shared" si="2"/>
        <v>1.8461538461538463</v>
      </c>
      <c r="AJ4" s="172">
        <f t="shared" si="3"/>
        <v>0.76923076923076927</v>
      </c>
    </row>
    <row r="5" spans="1:36" ht="21.75" customHeight="1" thickTop="1" thickBot="1" x14ac:dyDescent="0.35">
      <c r="A5" s="190">
        <f>B43</f>
        <v>1.6109045848822803</v>
      </c>
      <c r="B5" s="191"/>
      <c r="C5" s="192">
        <f>B44</f>
        <v>1.3424204874019001</v>
      </c>
      <c r="D5" s="193"/>
      <c r="E5" s="26"/>
      <c r="F5" s="74" t="s">
        <v>152</v>
      </c>
      <c r="G5" s="75" t="s">
        <v>153</v>
      </c>
      <c r="H5" s="26"/>
      <c r="I5" s="26"/>
      <c r="J5" s="26"/>
      <c r="N5" s="27">
        <v>3</v>
      </c>
      <c r="O5" s="96" t="s">
        <v>392</v>
      </c>
      <c r="P5" s="27">
        <v>12</v>
      </c>
      <c r="Q5" s="27">
        <v>7</v>
      </c>
      <c r="R5" s="27">
        <v>2</v>
      </c>
      <c r="S5" s="27">
        <v>3</v>
      </c>
      <c r="T5" s="27">
        <v>17</v>
      </c>
      <c r="U5" s="27">
        <v>10</v>
      </c>
      <c r="V5" s="27">
        <v>23</v>
      </c>
      <c r="W5" s="172">
        <f t="shared" si="0"/>
        <v>1.4166666666666667</v>
      </c>
      <c r="X5" s="172">
        <f t="shared" si="1"/>
        <v>0.83333333333333337</v>
      </c>
      <c r="Z5" s="27">
        <v>3</v>
      </c>
      <c r="AA5" s="27" t="s">
        <v>395</v>
      </c>
      <c r="AB5" s="27">
        <v>13</v>
      </c>
      <c r="AC5" s="27">
        <v>8</v>
      </c>
      <c r="AD5" s="27">
        <v>3</v>
      </c>
      <c r="AE5" s="27">
        <v>2</v>
      </c>
      <c r="AF5" s="27">
        <v>17</v>
      </c>
      <c r="AG5" s="27">
        <v>8</v>
      </c>
      <c r="AH5" s="27">
        <v>27</v>
      </c>
      <c r="AI5" s="172">
        <f t="shared" si="2"/>
        <v>1.3076923076923077</v>
      </c>
      <c r="AJ5" s="172">
        <f t="shared" si="3"/>
        <v>0.61538461538461542</v>
      </c>
    </row>
    <row r="6" spans="1:36" ht="18.600000000000001" thickTop="1" thickBot="1" x14ac:dyDescent="0.35">
      <c r="A6" s="26"/>
      <c r="B6" s="26"/>
      <c r="C6" s="26"/>
      <c r="D6" s="26"/>
      <c r="E6" s="84"/>
      <c r="F6" s="65" t="s">
        <v>154</v>
      </c>
      <c r="G6" s="86">
        <f>1/F44</f>
        <v>19.169588141318808</v>
      </c>
      <c r="H6" s="110">
        <f>MIN(G6:G21)</f>
        <v>8.8645030348727065</v>
      </c>
      <c r="I6" s="26"/>
      <c r="J6" s="26"/>
      <c r="N6" s="27">
        <v>4</v>
      </c>
      <c r="O6" s="96" t="s">
        <v>387</v>
      </c>
      <c r="P6" s="27">
        <v>13</v>
      </c>
      <c r="Q6" s="27">
        <v>7</v>
      </c>
      <c r="R6" s="27">
        <v>1</v>
      </c>
      <c r="S6" s="27">
        <v>5</v>
      </c>
      <c r="T6" s="27">
        <v>20</v>
      </c>
      <c r="U6" s="27">
        <v>17</v>
      </c>
      <c r="V6" s="27">
        <v>22</v>
      </c>
      <c r="W6" s="172">
        <f t="shared" si="0"/>
        <v>1.5384615384615385</v>
      </c>
      <c r="X6" s="172">
        <f t="shared" si="1"/>
        <v>1.3076923076923077</v>
      </c>
      <c r="Z6" s="27">
        <v>4</v>
      </c>
      <c r="AA6" s="27" t="s">
        <v>390</v>
      </c>
      <c r="AB6" s="27">
        <v>13</v>
      </c>
      <c r="AC6" s="27">
        <v>8</v>
      </c>
      <c r="AD6" s="27">
        <v>2</v>
      </c>
      <c r="AE6" s="27">
        <v>3</v>
      </c>
      <c r="AF6" s="27">
        <v>20</v>
      </c>
      <c r="AG6" s="27">
        <v>12</v>
      </c>
      <c r="AH6" s="27">
        <v>26</v>
      </c>
      <c r="AI6" s="172">
        <f t="shared" si="2"/>
        <v>1.5384615384615385</v>
      </c>
      <c r="AJ6" s="172">
        <f t="shared" si="3"/>
        <v>0.92307692307692313</v>
      </c>
    </row>
    <row r="7" spans="1:36" ht="18.600000000000001" thickTop="1" thickBot="1" x14ac:dyDescent="0.35">
      <c r="A7" s="26"/>
      <c r="B7" s="54" t="s">
        <v>145</v>
      </c>
      <c r="C7" s="53" t="s">
        <v>146</v>
      </c>
      <c r="D7" s="52" t="s">
        <v>147</v>
      </c>
      <c r="E7" s="84"/>
      <c r="F7" s="76" t="s">
        <v>155</v>
      </c>
      <c r="G7" s="87">
        <f>1/F45</f>
        <v>14.279868581579331</v>
      </c>
      <c r="H7" s="26"/>
      <c r="I7" s="26"/>
      <c r="J7" s="26"/>
      <c r="K7" s="22">
        <f>1/63.47%</f>
        <v>1.5755475027572081</v>
      </c>
      <c r="N7" s="27">
        <v>5</v>
      </c>
      <c r="O7" s="96" t="s">
        <v>395</v>
      </c>
      <c r="P7" s="27">
        <v>12</v>
      </c>
      <c r="Q7" s="27">
        <v>6</v>
      </c>
      <c r="R7" s="27">
        <v>3</v>
      </c>
      <c r="S7" s="27">
        <v>3</v>
      </c>
      <c r="T7" s="27">
        <v>22</v>
      </c>
      <c r="U7" s="27">
        <v>11</v>
      </c>
      <c r="V7" s="27">
        <v>21</v>
      </c>
      <c r="W7" s="172">
        <f t="shared" si="0"/>
        <v>1.8333333333333333</v>
      </c>
      <c r="X7" s="172">
        <f t="shared" si="1"/>
        <v>0.91666666666666663</v>
      </c>
      <c r="Z7" s="27">
        <v>5</v>
      </c>
      <c r="AA7" s="27" t="s">
        <v>385</v>
      </c>
      <c r="AB7" s="27">
        <v>13</v>
      </c>
      <c r="AC7" s="27">
        <v>6</v>
      </c>
      <c r="AD7" s="27">
        <v>3</v>
      </c>
      <c r="AE7" s="27">
        <v>4</v>
      </c>
      <c r="AF7" s="27">
        <v>15</v>
      </c>
      <c r="AG7" s="27">
        <v>14</v>
      </c>
      <c r="AH7" s="27">
        <v>21</v>
      </c>
      <c r="AI7" s="172">
        <f t="shared" si="2"/>
        <v>1.1538461538461537</v>
      </c>
      <c r="AJ7" s="172">
        <f t="shared" si="3"/>
        <v>1.0769230769230769</v>
      </c>
    </row>
    <row r="8" spans="1:36" ht="18.600000000000001" thickTop="1" thickBot="1" x14ac:dyDescent="0.35">
      <c r="A8" s="45" t="s">
        <v>148</v>
      </c>
      <c r="B8" s="46">
        <f>SUM(G44:N44,H45:N45,I46:N46,J47:N47,K48:N48,L49:N49,M50:N50,N51)</f>
        <v>0.43785225658356197</v>
      </c>
      <c r="C8" s="47">
        <f>SUM(F44,G45,H46,I47,J48,K49,L50,M51,N52)</f>
        <v>0.24278020578393236</v>
      </c>
      <c r="D8" s="48">
        <f>SUM(F45:F52,G46:G52,H47:H52,I48:I52,J49:J52,K50:K52,L51:L52,M52)</f>
        <v>0.31241608309502233</v>
      </c>
      <c r="E8" s="84"/>
      <c r="F8" s="76" t="s">
        <v>156</v>
      </c>
      <c r="G8" s="147">
        <f>1/F46</f>
        <v>21.2748072836945</v>
      </c>
      <c r="H8" s="180"/>
      <c r="I8" s="150"/>
      <c r="J8" s="151"/>
      <c r="K8"/>
      <c r="N8" s="27">
        <v>6</v>
      </c>
      <c r="O8" s="96" t="s">
        <v>385</v>
      </c>
      <c r="P8" s="27">
        <v>12</v>
      </c>
      <c r="Q8" s="27">
        <v>6</v>
      </c>
      <c r="R8" s="27">
        <v>3</v>
      </c>
      <c r="S8" s="27">
        <v>3</v>
      </c>
      <c r="T8" s="27">
        <v>18</v>
      </c>
      <c r="U8" s="27">
        <v>12</v>
      </c>
      <c r="V8" s="27">
        <v>21</v>
      </c>
      <c r="W8" s="172">
        <f t="shared" si="0"/>
        <v>1.5</v>
      </c>
      <c r="X8" s="172">
        <f t="shared" si="1"/>
        <v>1</v>
      </c>
      <c r="Z8" s="27">
        <v>6</v>
      </c>
      <c r="AA8" s="27" t="s">
        <v>389</v>
      </c>
      <c r="AB8" s="27">
        <v>13</v>
      </c>
      <c r="AC8" s="27">
        <v>4</v>
      </c>
      <c r="AD8" s="27">
        <v>4</v>
      </c>
      <c r="AE8" s="27">
        <v>5</v>
      </c>
      <c r="AF8" s="27">
        <v>13</v>
      </c>
      <c r="AG8" s="27">
        <v>16</v>
      </c>
      <c r="AH8" s="27">
        <v>16</v>
      </c>
      <c r="AI8" s="172">
        <f t="shared" si="2"/>
        <v>1</v>
      </c>
      <c r="AJ8" s="172">
        <f t="shared" si="3"/>
        <v>1.2307692307692308</v>
      </c>
    </row>
    <row r="9" spans="1:36" ht="18.600000000000001" thickTop="1" thickBot="1" x14ac:dyDescent="0.35">
      <c r="A9" s="44" t="s">
        <v>192</v>
      </c>
      <c r="B9" s="49">
        <f>1/B8</f>
        <v>2.2838754053769614</v>
      </c>
      <c r="C9" s="50">
        <f>1/C8</f>
        <v>4.1189519416173992</v>
      </c>
      <c r="D9" s="51">
        <f>1/D8</f>
        <v>3.2008595399227473</v>
      </c>
      <c r="E9" s="84" t="s">
        <v>175</v>
      </c>
      <c r="F9" s="76" t="s">
        <v>157</v>
      </c>
      <c r="G9" s="147">
        <f>1/F47</f>
        <v>47.544284708145575</v>
      </c>
      <c r="H9" s="181"/>
      <c r="I9" s="176"/>
      <c r="J9" s="186"/>
      <c r="K9" s="173"/>
      <c r="N9" s="27">
        <v>7</v>
      </c>
      <c r="O9" s="96" t="s">
        <v>394</v>
      </c>
      <c r="P9" s="27">
        <v>13</v>
      </c>
      <c r="Q9" s="27">
        <v>6</v>
      </c>
      <c r="R9" s="27">
        <v>3</v>
      </c>
      <c r="S9" s="27">
        <v>4</v>
      </c>
      <c r="T9" s="27">
        <v>23</v>
      </c>
      <c r="U9" s="27">
        <v>18</v>
      </c>
      <c r="V9" s="27">
        <v>21</v>
      </c>
      <c r="W9" s="172">
        <f t="shared" si="0"/>
        <v>1.7692307692307692</v>
      </c>
      <c r="X9" s="172">
        <f t="shared" si="1"/>
        <v>1.3846153846153846</v>
      </c>
      <c r="Z9" s="27">
        <v>7</v>
      </c>
      <c r="AA9" s="27" t="s">
        <v>392</v>
      </c>
      <c r="AB9" s="27">
        <v>13</v>
      </c>
      <c r="AC9" s="27">
        <v>4</v>
      </c>
      <c r="AD9" s="27">
        <v>3</v>
      </c>
      <c r="AE9" s="27">
        <v>6</v>
      </c>
      <c r="AF9" s="27">
        <v>12</v>
      </c>
      <c r="AG9" s="27">
        <v>14</v>
      </c>
      <c r="AH9" s="27">
        <v>15</v>
      </c>
      <c r="AI9" s="172">
        <f t="shared" si="2"/>
        <v>0.92307692307692313</v>
      </c>
      <c r="AJ9" s="172">
        <f t="shared" si="3"/>
        <v>1.0769230769230769</v>
      </c>
    </row>
    <row r="10" spans="1:36" ht="18" thickTop="1" x14ac:dyDescent="0.3">
      <c r="A10" s="26"/>
      <c r="B10" s="26"/>
      <c r="C10" s="26"/>
      <c r="D10" s="26"/>
      <c r="E10" s="84"/>
      <c r="F10" s="77" t="s">
        <v>158</v>
      </c>
      <c r="G10" s="148">
        <f>1/G44</f>
        <v>11.899890484649442</v>
      </c>
      <c r="H10" s="182"/>
      <c r="I10" s="177"/>
      <c r="J10" s="151"/>
      <c r="K10"/>
      <c r="N10" s="27">
        <v>8</v>
      </c>
      <c r="O10" s="96" t="s">
        <v>398</v>
      </c>
      <c r="P10" s="27">
        <v>13</v>
      </c>
      <c r="Q10" s="27">
        <v>6</v>
      </c>
      <c r="R10" s="27">
        <v>3</v>
      </c>
      <c r="S10" s="27">
        <v>4</v>
      </c>
      <c r="T10" s="27">
        <v>13</v>
      </c>
      <c r="U10" s="27">
        <v>10</v>
      </c>
      <c r="V10" s="27">
        <v>21</v>
      </c>
      <c r="W10" s="172">
        <f t="shared" si="0"/>
        <v>1</v>
      </c>
      <c r="X10" s="172">
        <f t="shared" si="1"/>
        <v>0.76923076923076927</v>
      </c>
      <c r="Z10" s="27">
        <v>8</v>
      </c>
      <c r="AA10" s="27" t="s">
        <v>388</v>
      </c>
      <c r="AB10" s="27">
        <v>13</v>
      </c>
      <c r="AC10" s="27">
        <v>3</v>
      </c>
      <c r="AD10" s="27">
        <v>6</v>
      </c>
      <c r="AE10" s="27">
        <v>4</v>
      </c>
      <c r="AF10" s="27">
        <v>10</v>
      </c>
      <c r="AG10" s="27">
        <v>13</v>
      </c>
      <c r="AH10" s="27">
        <v>15</v>
      </c>
      <c r="AI10" s="172">
        <f t="shared" si="2"/>
        <v>0.76923076923076927</v>
      </c>
      <c r="AJ10" s="172">
        <f t="shared" si="3"/>
        <v>1</v>
      </c>
    </row>
    <row r="11" spans="1:36" x14ac:dyDescent="0.3">
      <c r="A11" s="194" t="s">
        <v>149</v>
      </c>
      <c r="B11" s="194"/>
      <c r="C11" s="194"/>
      <c r="D11" s="26"/>
      <c r="E11" s="84"/>
      <c r="F11" s="78" t="s">
        <v>159</v>
      </c>
      <c r="G11" s="149">
        <f>1/G45</f>
        <v>8.8645030348727065</v>
      </c>
      <c r="H11" s="181"/>
      <c r="I11" s="176"/>
      <c r="J11" s="151"/>
      <c r="K11"/>
      <c r="N11" s="27">
        <v>9</v>
      </c>
      <c r="O11" s="96" t="s">
        <v>391</v>
      </c>
      <c r="P11" s="27">
        <v>13</v>
      </c>
      <c r="Q11" s="27">
        <v>6</v>
      </c>
      <c r="R11" s="27">
        <v>2</v>
      </c>
      <c r="S11" s="27">
        <v>5</v>
      </c>
      <c r="T11" s="27">
        <v>20</v>
      </c>
      <c r="U11" s="27">
        <v>12</v>
      </c>
      <c r="V11" s="27">
        <v>20</v>
      </c>
      <c r="W11" s="172">
        <f t="shared" si="0"/>
        <v>1.5384615384615385</v>
      </c>
      <c r="X11" s="172">
        <f t="shared" si="1"/>
        <v>0.92307692307692313</v>
      </c>
      <c r="Z11" s="27">
        <v>9</v>
      </c>
      <c r="AA11" s="27" t="s">
        <v>400</v>
      </c>
      <c r="AB11" s="27">
        <v>13</v>
      </c>
      <c r="AC11" s="27">
        <v>3</v>
      </c>
      <c r="AD11" s="27">
        <v>5</v>
      </c>
      <c r="AE11" s="27">
        <v>5</v>
      </c>
      <c r="AF11" s="27">
        <v>15</v>
      </c>
      <c r="AG11" s="27">
        <v>19</v>
      </c>
      <c r="AH11" s="27">
        <v>14</v>
      </c>
      <c r="AI11" s="172">
        <f t="shared" si="2"/>
        <v>1.1538461538461537</v>
      </c>
      <c r="AJ11" s="172">
        <f t="shared" si="3"/>
        <v>1.4615384615384615</v>
      </c>
    </row>
    <row r="12" spans="1:36" x14ac:dyDescent="0.3">
      <c r="A12" s="28" t="s">
        <v>150</v>
      </c>
      <c r="B12" s="28" t="s">
        <v>148</v>
      </c>
      <c r="C12" s="28" t="s">
        <v>193</v>
      </c>
      <c r="D12" s="26"/>
      <c r="E12" s="84"/>
      <c r="F12" s="79" t="s">
        <v>160</v>
      </c>
      <c r="G12" s="147">
        <f>1/G46</f>
        <v>13.206745752262659</v>
      </c>
      <c r="H12" s="183"/>
      <c r="I12" s="178"/>
      <c r="J12" s="186"/>
      <c r="K12" s="173"/>
      <c r="N12" s="27">
        <v>10</v>
      </c>
      <c r="O12" s="96" t="s">
        <v>386</v>
      </c>
      <c r="P12" s="27">
        <v>13</v>
      </c>
      <c r="Q12" s="27">
        <v>6</v>
      </c>
      <c r="R12" s="27">
        <v>2</v>
      </c>
      <c r="S12" s="27">
        <v>5</v>
      </c>
      <c r="T12" s="27">
        <v>18</v>
      </c>
      <c r="U12" s="27">
        <v>11</v>
      </c>
      <c r="V12" s="27">
        <v>20</v>
      </c>
      <c r="W12" s="172">
        <f t="shared" si="0"/>
        <v>1.3846153846153846</v>
      </c>
      <c r="X12" s="172">
        <f t="shared" si="1"/>
        <v>0.84615384615384615</v>
      </c>
      <c r="Z12" s="27">
        <v>10</v>
      </c>
      <c r="AA12" s="27" t="s">
        <v>386</v>
      </c>
      <c r="AB12" s="27">
        <v>12</v>
      </c>
      <c r="AC12" s="27">
        <v>3</v>
      </c>
      <c r="AD12" s="27">
        <v>4</v>
      </c>
      <c r="AE12" s="27">
        <v>5</v>
      </c>
      <c r="AF12" s="27">
        <v>15</v>
      </c>
      <c r="AG12" s="27">
        <v>16</v>
      </c>
      <c r="AH12" s="27">
        <v>13</v>
      </c>
      <c r="AI12" s="172">
        <f t="shared" si="2"/>
        <v>1.25</v>
      </c>
      <c r="AJ12" s="172">
        <f t="shared" si="3"/>
        <v>1.3333333333333333</v>
      </c>
    </row>
    <row r="13" spans="1:36" x14ac:dyDescent="0.3">
      <c r="A13" s="29">
        <v>0.5</v>
      </c>
      <c r="B13" s="36">
        <f>F44</f>
        <v>5.2165961659059575E-2</v>
      </c>
      <c r="C13" s="39">
        <f>1/B13</f>
        <v>19.169588141318808</v>
      </c>
      <c r="D13" s="26"/>
      <c r="E13" s="84"/>
      <c r="F13" s="79" t="s">
        <v>161</v>
      </c>
      <c r="G13" s="147">
        <f>1/G47</f>
        <v>29.514029045748824</v>
      </c>
      <c r="H13" s="183"/>
      <c r="I13" s="178"/>
      <c r="J13" s="151"/>
      <c r="K13"/>
      <c r="N13" s="27">
        <v>11</v>
      </c>
      <c r="O13" s="96" t="s">
        <v>393</v>
      </c>
      <c r="P13" s="27">
        <v>12</v>
      </c>
      <c r="Q13" s="27">
        <v>6</v>
      </c>
      <c r="R13" s="27">
        <v>2</v>
      </c>
      <c r="S13" s="27">
        <v>4</v>
      </c>
      <c r="T13" s="27">
        <v>11</v>
      </c>
      <c r="U13" s="27">
        <v>10</v>
      </c>
      <c r="V13" s="27">
        <v>20</v>
      </c>
      <c r="W13" s="172">
        <f t="shared" si="0"/>
        <v>0.91666666666666663</v>
      </c>
      <c r="X13" s="172">
        <f t="shared" si="1"/>
        <v>0.83333333333333337</v>
      </c>
      <c r="Z13" s="27">
        <v>11</v>
      </c>
      <c r="AA13" s="27" t="s">
        <v>396</v>
      </c>
      <c r="AB13" s="27">
        <v>12</v>
      </c>
      <c r="AC13" s="27">
        <v>3</v>
      </c>
      <c r="AD13" s="27">
        <v>3</v>
      </c>
      <c r="AE13" s="27">
        <v>6</v>
      </c>
      <c r="AF13" s="27">
        <v>10</v>
      </c>
      <c r="AG13" s="27">
        <v>20</v>
      </c>
      <c r="AH13" s="27">
        <v>12</v>
      </c>
      <c r="AI13" s="172">
        <f t="shared" si="2"/>
        <v>0.83333333333333337</v>
      </c>
      <c r="AJ13" s="172">
        <f t="shared" si="3"/>
        <v>1.6666666666666667</v>
      </c>
    </row>
    <row r="14" spans="1:36" x14ac:dyDescent="0.3">
      <c r="A14" s="28">
        <v>1.5</v>
      </c>
      <c r="B14" s="37">
        <f>SUM(F44,F45,G44)</f>
        <v>0.2062290041465755</v>
      </c>
      <c r="C14" s="40">
        <f t="shared" ref="C14:C17" si="4">1/B14</f>
        <v>4.8489784651690337</v>
      </c>
      <c r="D14" s="26"/>
      <c r="E14" s="84"/>
      <c r="F14" s="80" t="s">
        <v>162</v>
      </c>
      <c r="G14" s="148">
        <f>1/H44</f>
        <v>14.774171724787847</v>
      </c>
      <c r="H14" s="183"/>
      <c r="I14" s="178"/>
      <c r="J14" s="151"/>
      <c r="K14"/>
      <c r="N14" s="27">
        <v>12</v>
      </c>
      <c r="O14" s="96" t="s">
        <v>396</v>
      </c>
      <c r="P14" s="27">
        <v>13</v>
      </c>
      <c r="Q14" s="27">
        <v>5</v>
      </c>
      <c r="R14" s="27">
        <v>4</v>
      </c>
      <c r="S14" s="27">
        <v>4</v>
      </c>
      <c r="T14" s="27">
        <v>19</v>
      </c>
      <c r="U14" s="27">
        <v>14</v>
      </c>
      <c r="V14" s="27">
        <v>19</v>
      </c>
      <c r="W14" s="172">
        <f t="shared" si="0"/>
        <v>1.4615384615384615</v>
      </c>
      <c r="X14" s="172">
        <f t="shared" si="1"/>
        <v>1.0769230769230769</v>
      </c>
      <c r="Z14" s="27">
        <v>12</v>
      </c>
      <c r="AA14" s="27" t="s">
        <v>398</v>
      </c>
      <c r="AB14" s="27">
        <v>12</v>
      </c>
      <c r="AC14" s="27">
        <v>3</v>
      </c>
      <c r="AD14" s="27">
        <v>2</v>
      </c>
      <c r="AE14" s="27">
        <v>7</v>
      </c>
      <c r="AF14" s="27">
        <v>9</v>
      </c>
      <c r="AG14" s="27">
        <v>16</v>
      </c>
      <c r="AH14" s="27">
        <v>11</v>
      </c>
      <c r="AI14" s="172">
        <f t="shared" si="2"/>
        <v>0.75</v>
      </c>
      <c r="AJ14" s="172">
        <f t="shared" si="3"/>
        <v>1.3333333333333333</v>
      </c>
    </row>
    <row r="15" spans="1:36" x14ac:dyDescent="0.3">
      <c r="A15" s="29">
        <v>2.5</v>
      </c>
      <c r="B15" s="36">
        <f>SUM(F44,G44,F45,G45,F46,H44)</f>
        <v>0.4337281271919573</v>
      </c>
      <c r="C15" s="39">
        <f t="shared" si="4"/>
        <v>2.3055917689133976</v>
      </c>
      <c r="D15" s="26"/>
      <c r="E15" s="84"/>
      <c r="F15" s="80" t="s">
        <v>163</v>
      </c>
      <c r="G15" s="148">
        <f>1/H45</f>
        <v>11.005621460218885</v>
      </c>
      <c r="H15" s="181"/>
      <c r="I15" s="176"/>
      <c r="J15" s="151"/>
      <c r="K15"/>
      <c r="N15" s="27">
        <v>13</v>
      </c>
      <c r="O15" s="96" t="s">
        <v>389</v>
      </c>
      <c r="P15" s="27">
        <v>12</v>
      </c>
      <c r="Q15" s="27">
        <v>5</v>
      </c>
      <c r="R15" s="27">
        <v>4</v>
      </c>
      <c r="S15" s="27">
        <v>3</v>
      </c>
      <c r="T15" s="27">
        <v>16</v>
      </c>
      <c r="U15" s="27">
        <v>12</v>
      </c>
      <c r="V15" s="27">
        <v>19</v>
      </c>
      <c r="W15" s="172">
        <f t="shared" si="0"/>
        <v>1.3333333333333333</v>
      </c>
      <c r="X15" s="172">
        <f t="shared" si="1"/>
        <v>1</v>
      </c>
      <c r="Z15" s="27">
        <v>13</v>
      </c>
      <c r="AA15" s="27" t="s">
        <v>397</v>
      </c>
      <c r="AB15" s="27">
        <v>12</v>
      </c>
      <c r="AC15" s="27">
        <v>2</v>
      </c>
      <c r="AD15" s="27">
        <v>4</v>
      </c>
      <c r="AE15" s="27">
        <v>6</v>
      </c>
      <c r="AF15" s="27">
        <v>11</v>
      </c>
      <c r="AG15" s="27">
        <v>18</v>
      </c>
      <c r="AH15" s="27">
        <v>10</v>
      </c>
      <c r="AI15" s="172">
        <f t="shared" si="2"/>
        <v>0.91666666666666663</v>
      </c>
      <c r="AJ15" s="172">
        <f t="shared" si="3"/>
        <v>1.5</v>
      </c>
    </row>
    <row r="16" spans="1:36" ht="17.25" customHeight="1" x14ac:dyDescent="0.3">
      <c r="A16" s="28">
        <v>3.5</v>
      </c>
      <c r="B16" s="37">
        <f>SUM(F44:G46,H44:H45,I44,F47)</f>
        <v>0.6576877485294873</v>
      </c>
      <c r="C16" s="40">
        <f t="shared" si="4"/>
        <v>1.5204783763052949</v>
      </c>
      <c r="D16" s="26"/>
      <c r="E16" s="84"/>
      <c r="F16" s="81" t="s">
        <v>164</v>
      </c>
      <c r="G16" s="149">
        <f>1/H46</f>
        <v>16.396682803193794</v>
      </c>
      <c r="H16" s="183"/>
      <c r="I16" s="178"/>
      <c r="J16" s="151"/>
      <c r="K16"/>
      <c r="N16" s="27">
        <v>14</v>
      </c>
      <c r="O16" s="96" t="s">
        <v>390</v>
      </c>
      <c r="P16" s="27">
        <v>12</v>
      </c>
      <c r="Q16" s="27">
        <v>5</v>
      </c>
      <c r="R16" s="27">
        <v>4</v>
      </c>
      <c r="S16" s="27">
        <v>3</v>
      </c>
      <c r="T16" s="27">
        <v>13</v>
      </c>
      <c r="U16" s="27">
        <v>12</v>
      </c>
      <c r="V16" s="27">
        <v>19</v>
      </c>
      <c r="W16" s="172">
        <f t="shared" si="0"/>
        <v>1.0833333333333333</v>
      </c>
      <c r="X16" s="172">
        <f t="shared" si="1"/>
        <v>1</v>
      </c>
      <c r="Z16" s="27">
        <v>14</v>
      </c>
      <c r="AA16" s="27" t="s">
        <v>401</v>
      </c>
      <c r="AB16" s="27">
        <v>12</v>
      </c>
      <c r="AC16" s="27">
        <v>2</v>
      </c>
      <c r="AD16" s="27">
        <v>4</v>
      </c>
      <c r="AE16" s="27">
        <v>6</v>
      </c>
      <c r="AF16" s="27">
        <v>13</v>
      </c>
      <c r="AG16" s="27">
        <v>24</v>
      </c>
      <c r="AH16" s="27">
        <v>10</v>
      </c>
      <c r="AI16" s="172">
        <f t="shared" si="2"/>
        <v>1.0833333333333333</v>
      </c>
      <c r="AJ16" s="172">
        <f t="shared" si="3"/>
        <v>2</v>
      </c>
    </row>
    <row r="17" spans="1:37" ht="17.25" customHeight="1" x14ac:dyDescent="0.3">
      <c r="A17" s="29">
        <v>4.5</v>
      </c>
      <c r="B17" s="36">
        <f>SUM(F44:H46,I44:I45,F47:G47,J44,F48)</f>
        <v>0.82304413974833679</v>
      </c>
      <c r="C17" s="39">
        <f t="shared" si="4"/>
        <v>1.2150016648022925</v>
      </c>
      <c r="D17" s="26"/>
      <c r="E17" s="84"/>
      <c r="F17" s="79" t="s">
        <v>165</v>
      </c>
      <c r="G17" s="147">
        <f>1/H47</f>
        <v>36.642802215260467</v>
      </c>
      <c r="H17" s="181"/>
      <c r="I17" s="176"/>
      <c r="J17" s="187"/>
      <c r="K17" s="175"/>
      <c r="N17" s="27">
        <v>15</v>
      </c>
      <c r="O17" s="96" t="s">
        <v>388</v>
      </c>
      <c r="P17" s="27">
        <v>12</v>
      </c>
      <c r="Q17" s="27">
        <v>6</v>
      </c>
      <c r="R17" s="27">
        <v>1</v>
      </c>
      <c r="S17" s="27">
        <v>5</v>
      </c>
      <c r="T17" s="27">
        <v>12</v>
      </c>
      <c r="U17" s="27">
        <v>11</v>
      </c>
      <c r="V17" s="27">
        <v>19</v>
      </c>
      <c r="W17" s="172">
        <f t="shared" si="0"/>
        <v>1</v>
      </c>
      <c r="X17" s="172">
        <f t="shared" si="1"/>
        <v>0.91666666666666663</v>
      </c>
      <c r="Z17" s="27">
        <v>15</v>
      </c>
      <c r="AA17" s="27" t="s">
        <v>394</v>
      </c>
      <c r="AB17" s="27">
        <v>12</v>
      </c>
      <c r="AC17" s="27">
        <v>2</v>
      </c>
      <c r="AD17" s="27">
        <v>3</v>
      </c>
      <c r="AE17" s="27">
        <v>7</v>
      </c>
      <c r="AF17" s="27">
        <v>15</v>
      </c>
      <c r="AG17" s="27">
        <v>21</v>
      </c>
      <c r="AH17" s="27">
        <v>9</v>
      </c>
      <c r="AI17" s="172">
        <f t="shared" si="2"/>
        <v>1.25</v>
      </c>
      <c r="AJ17" s="172">
        <f t="shared" si="3"/>
        <v>1.75</v>
      </c>
    </row>
    <row r="18" spans="1:37" ht="25.5" customHeight="1" x14ac:dyDescent="0.3">
      <c r="A18" s="26"/>
      <c r="B18" s="26"/>
      <c r="C18" s="26"/>
      <c r="D18" s="26"/>
      <c r="E18" s="84"/>
      <c r="F18" s="80" t="s">
        <v>166</v>
      </c>
      <c r="G18" s="148">
        <f>1/I44</f>
        <v>27.514053650547204</v>
      </c>
      <c r="H18" s="184"/>
      <c r="I18" s="179"/>
      <c r="J18" s="151"/>
      <c r="K18"/>
      <c r="N18" s="27">
        <v>16</v>
      </c>
      <c r="O18" s="96" t="s">
        <v>401</v>
      </c>
      <c r="P18" s="27">
        <v>13</v>
      </c>
      <c r="Q18" s="27">
        <v>5</v>
      </c>
      <c r="R18" s="27">
        <v>3</v>
      </c>
      <c r="S18" s="27">
        <v>5</v>
      </c>
      <c r="T18" s="27">
        <v>16</v>
      </c>
      <c r="U18" s="27">
        <v>16</v>
      </c>
      <c r="V18" s="27">
        <v>18</v>
      </c>
      <c r="W18" s="172">
        <f t="shared" si="0"/>
        <v>1.2307692307692308</v>
      </c>
      <c r="X18" s="172">
        <f t="shared" si="1"/>
        <v>1.2307692307692308</v>
      </c>
      <c r="Z18" s="27">
        <v>16</v>
      </c>
      <c r="AA18" s="27" t="s">
        <v>399</v>
      </c>
      <c r="AB18" s="27">
        <v>12</v>
      </c>
      <c r="AC18" s="27">
        <v>2</v>
      </c>
      <c r="AD18" s="27">
        <v>3</v>
      </c>
      <c r="AE18" s="27">
        <v>7</v>
      </c>
      <c r="AF18" s="27">
        <v>6</v>
      </c>
      <c r="AG18" s="27">
        <v>20</v>
      </c>
      <c r="AH18" s="27">
        <v>9</v>
      </c>
      <c r="AI18" s="172">
        <f t="shared" si="2"/>
        <v>0.5</v>
      </c>
      <c r="AJ18" s="172">
        <f t="shared" si="3"/>
        <v>1.6666666666666667</v>
      </c>
    </row>
    <row r="19" spans="1:37" x14ac:dyDescent="0.3">
      <c r="A19" s="194" t="s">
        <v>176</v>
      </c>
      <c r="B19" s="194"/>
      <c r="C19" s="194"/>
      <c r="D19" s="26"/>
      <c r="E19" s="84"/>
      <c r="F19" s="80" t="s">
        <v>167</v>
      </c>
      <c r="G19" s="148">
        <f>1/I45</f>
        <v>20.49585350399224</v>
      </c>
      <c r="H19" s="184"/>
      <c r="I19" s="179"/>
      <c r="J19" s="187"/>
      <c r="K19" s="175"/>
      <c r="N19" s="27">
        <v>17</v>
      </c>
      <c r="O19" s="96" t="s">
        <v>399</v>
      </c>
      <c r="P19" s="27">
        <v>13</v>
      </c>
      <c r="Q19" s="27">
        <v>4</v>
      </c>
      <c r="R19" s="27">
        <v>6</v>
      </c>
      <c r="S19" s="27">
        <v>3</v>
      </c>
      <c r="T19" s="27">
        <v>14</v>
      </c>
      <c r="U19" s="27">
        <v>17</v>
      </c>
      <c r="V19" s="27">
        <v>18</v>
      </c>
      <c r="W19" s="172">
        <f t="shared" si="0"/>
        <v>1.0769230769230769</v>
      </c>
      <c r="X19" s="172">
        <f t="shared" si="1"/>
        <v>1.3076923076923077</v>
      </c>
      <c r="Z19" s="27">
        <v>17</v>
      </c>
      <c r="AA19" s="27" t="s">
        <v>393</v>
      </c>
      <c r="AB19" s="27">
        <v>13</v>
      </c>
      <c r="AC19" s="27">
        <v>2</v>
      </c>
      <c r="AD19" s="27">
        <v>2</v>
      </c>
      <c r="AE19" s="27">
        <v>9</v>
      </c>
      <c r="AF19" s="27">
        <v>8</v>
      </c>
      <c r="AG19" s="27">
        <v>25</v>
      </c>
      <c r="AH19" s="27">
        <v>8</v>
      </c>
      <c r="AI19" s="172">
        <f t="shared" si="2"/>
        <v>0.61538461538461542</v>
      </c>
      <c r="AJ19" s="172">
        <f t="shared" si="3"/>
        <v>1.9230769230769231</v>
      </c>
    </row>
    <row r="20" spans="1:37" x14ac:dyDescent="0.3">
      <c r="A20" s="30" t="s">
        <v>150</v>
      </c>
      <c r="B20" s="30" t="s">
        <v>148</v>
      </c>
      <c r="C20" s="30" t="s">
        <v>151</v>
      </c>
      <c r="D20" s="26"/>
      <c r="E20" s="84"/>
      <c r="F20" s="77" t="s">
        <v>168</v>
      </c>
      <c r="G20" s="148">
        <f>1/I46</f>
        <v>30.535668512717049</v>
      </c>
      <c r="H20" s="181"/>
      <c r="I20" s="176"/>
      <c r="J20" s="188"/>
      <c r="K20" s="174"/>
      <c r="N20" s="27">
        <v>18</v>
      </c>
      <c r="O20" s="96" t="s">
        <v>397</v>
      </c>
      <c r="P20" s="27">
        <v>13</v>
      </c>
      <c r="Q20" s="27">
        <v>4</v>
      </c>
      <c r="R20" s="27">
        <v>4</v>
      </c>
      <c r="S20" s="27">
        <v>5</v>
      </c>
      <c r="T20" s="27">
        <v>14</v>
      </c>
      <c r="U20" s="27">
        <v>16</v>
      </c>
      <c r="V20" s="27">
        <v>16</v>
      </c>
      <c r="W20" s="172">
        <f t="shared" si="0"/>
        <v>1.0769230769230769</v>
      </c>
      <c r="X20" s="172">
        <f t="shared" si="1"/>
        <v>1.2307692307692308</v>
      </c>
      <c r="Z20" s="27">
        <v>18</v>
      </c>
      <c r="AA20" s="27" t="s">
        <v>391</v>
      </c>
      <c r="AB20" s="27">
        <v>12</v>
      </c>
      <c r="AC20" s="27">
        <v>1</v>
      </c>
      <c r="AD20" s="27">
        <v>3</v>
      </c>
      <c r="AE20" s="27">
        <v>8</v>
      </c>
      <c r="AF20" s="27">
        <v>8</v>
      </c>
      <c r="AG20" s="27">
        <v>16</v>
      </c>
      <c r="AH20" s="27">
        <v>6</v>
      </c>
      <c r="AI20" s="172">
        <f t="shared" si="2"/>
        <v>0.66666666666666663</v>
      </c>
      <c r="AJ20" s="172">
        <f t="shared" si="3"/>
        <v>1.3333333333333333</v>
      </c>
    </row>
    <row r="21" spans="1:37" x14ac:dyDescent="0.3">
      <c r="A21" s="29">
        <v>0.5</v>
      </c>
      <c r="B21" s="36">
        <f>1-B13</f>
        <v>0.94783403834094038</v>
      </c>
      <c r="C21" s="39">
        <f>1/B21</f>
        <v>1.0550370207746171</v>
      </c>
      <c r="D21" s="26"/>
      <c r="E21" s="84"/>
      <c r="F21" s="78" t="s">
        <v>169</v>
      </c>
      <c r="G21" s="149">
        <f>1/I47</f>
        <v>68.240172433188903</v>
      </c>
      <c r="H21" s="185"/>
      <c r="I21" s="26"/>
      <c r="J21" s="189"/>
      <c r="N21" s="27">
        <v>19</v>
      </c>
      <c r="O21" s="96" t="s">
        <v>400</v>
      </c>
      <c r="P21" s="27">
        <v>12</v>
      </c>
      <c r="Q21" s="27">
        <v>3</v>
      </c>
      <c r="R21" s="27">
        <v>4</v>
      </c>
      <c r="S21" s="27">
        <v>5</v>
      </c>
      <c r="T21" s="27">
        <v>16</v>
      </c>
      <c r="U21" s="27">
        <v>20</v>
      </c>
      <c r="V21" s="27">
        <v>13</v>
      </c>
      <c r="W21" s="172">
        <f t="shared" si="0"/>
        <v>1.3333333333333333</v>
      </c>
      <c r="X21" s="172">
        <f t="shared" si="1"/>
        <v>1.6666666666666667</v>
      </c>
      <c r="Z21" s="27">
        <v>19</v>
      </c>
      <c r="AA21" s="27" t="s">
        <v>402</v>
      </c>
      <c r="AB21" s="27">
        <v>12</v>
      </c>
      <c r="AC21" s="27">
        <v>1</v>
      </c>
      <c r="AD21" s="27">
        <v>3</v>
      </c>
      <c r="AE21" s="27">
        <v>8</v>
      </c>
      <c r="AF21" s="27">
        <v>8</v>
      </c>
      <c r="AG21" s="27">
        <v>28</v>
      </c>
      <c r="AH21" s="27">
        <v>6</v>
      </c>
      <c r="AI21" s="172">
        <f t="shared" si="2"/>
        <v>0.66666666666666663</v>
      </c>
      <c r="AJ21" s="172">
        <f t="shared" si="3"/>
        <v>2.3333333333333335</v>
      </c>
    </row>
    <row r="22" spans="1:37" ht="29.25" customHeight="1" x14ac:dyDescent="0.3">
      <c r="A22" s="30">
        <v>1.5</v>
      </c>
      <c r="B22" s="38">
        <f t="shared" ref="B22:B25" si="5">1-B14</f>
        <v>0.79377099585342448</v>
      </c>
      <c r="C22" s="41">
        <f t="shared" ref="C22:C25" si="6">1/B22</f>
        <v>1.2598091958812982</v>
      </c>
      <c r="D22" s="26"/>
      <c r="E22" s="84"/>
      <c r="F22" s="82" t="s">
        <v>170</v>
      </c>
      <c r="G22" s="90">
        <f>1/SUM(J44:N44,J45:N45,J46:N46,J47:N47,K48:N48,L49:N49,M50:N50,N51)</f>
        <v>12.922314511802533</v>
      </c>
      <c r="H22" s="26"/>
      <c r="I22" s="26"/>
      <c r="J22" s="189"/>
      <c r="N22" s="27">
        <v>20</v>
      </c>
      <c r="O22" s="96" t="s">
        <v>402</v>
      </c>
      <c r="P22" s="27">
        <v>13</v>
      </c>
      <c r="Q22" s="27">
        <v>1</v>
      </c>
      <c r="R22" s="27">
        <v>4</v>
      </c>
      <c r="S22" s="27">
        <v>8</v>
      </c>
      <c r="T22" s="27">
        <v>11</v>
      </c>
      <c r="U22" s="27">
        <v>21</v>
      </c>
      <c r="V22" s="27">
        <v>7</v>
      </c>
      <c r="W22" s="172">
        <f t="shared" si="0"/>
        <v>0.84615384615384615</v>
      </c>
      <c r="X22" s="172">
        <f t="shared" si="1"/>
        <v>1.6153846153846154</v>
      </c>
      <c r="Z22" s="27">
        <v>20</v>
      </c>
      <c r="AA22" s="27" t="s">
        <v>387</v>
      </c>
      <c r="AB22" s="27">
        <v>12</v>
      </c>
      <c r="AC22" s="27">
        <v>0</v>
      </c>
      <c r="AD22" s="27">
        <v>3</v>
      </c>
      <c r="AE22" s="27">
        <v>9</v>
      </c>
      <c r="AF22" s="27">
        <v>9</v>
      </c>
      <c r="AG22" s="27">
        <v>27</v>
      </c>
      <c r="AH22" s="27">
        <v>3</v>
      </c>
      <c r="AI22" s="172">
        <f t="shared" si="2"/>
        <v>0.75</v>
      </c>
      <c r="AJ22" s="172">
        <f t="shared" si="3"/>
        <v>2.25</v>
      </c>
    </row>
    <row r="23" spans="1:37" x14ac:dyDescent="0.3">
      <c r="A23" s="29">
        <v>2.5</v>
      </c>
      <c r="B23" s="36">
        <f t="shared" si="5"/>
        <v>0.5662718728080427</v>
      </c>
      <c r="C23" s="39">
        <f t="shared" si="6"/>
        <v>1.7659362013535578</v>
      </c>
      <c r="D23" s="26"/>
      <c r="E23" s="84"/>
      <c r="F23" s="83" t="s">
        <v>171</v>
      </c>
      <c r="G23" s="91">
        <f>1/SUM(F45:F52,G46:G52,H47:H52,I48:I52,J49:J52,K50:K52,L51:L52,M52)</f>
        <v>3.2008595399227473</v>
      </c>
      <c r="H23" s="26"/>
      <c r="I23" s="26"/>
      <c r="J23" s="26"/>
    </row>
    <row r="24" spans="1:37" ht="18" thickBot="1" x14ac:dyDescent="0.35">
      <c r="A24" s="30">
        <v>3.5</v>
      </c>
      <c r="B24" s="38">
        <f t="shared" si="5"/>
        <v>0.3423122514705127</v>
      </c>
      <c r="C24" s="41">
        <f t="shared" si="6"/>
        <v>2.9213094059712366</v>
      </c>
      <c r="D24" s="26"/>
      <c r="E24" s="84"/>
      <c r="F24" s="85" t="s">
        <v>172</v>
      </c>
      <c r="G24" s="92">
        <f>1/SUM(J48,K49,L50,M51,N52,)</f>
        <v>462.38686356787076</v>
      </c>
      <c r="H24" s="26"/>
      <c r="I24" s="26"/>
      <c r="J24" s="26"/>
      <c r="N24" s="25"/>
      <c r="O24" s="25" t="s">
        <v>177</v>
      </c>
      <c r="P24" s="25"/>
      <c r="Q24" s="25"/>
      <c r="R24" s="25"/>
      <c r="S24" s="25"/>
      <c r="T24" s="25"/>
      <c r="U24" s="25"/>
      <c r="V24" s="25"/>
      <c r="W24" s="25">
        <f>AVERAGE(W3:W22)</f>
        <v>1.3794871794871792</v>
      </c>
      <c r="X24" s="25">
        <f>AVERAGE(X3:X22)</f>
        <v>1.0346153846153847</v>
      </c>
      <c r="Y24" s="25"/>
      <c r="Z24" s="25"/>
      <c r="AA24" s="25" t="s">
        <v>177</v>
      </c>
      <c r="AB24" s="25"/>
      <c r="AC24" s="25"/>
      <c r="AD24" s="25"/>
      <c r="AE24" s="25"/>
      <c r="AF24" s="25"/>
      <c r="AG24" s="25"/>
      <c r="AH24" s="25"/>
      <c r="AI24" s="25">
        <f>AVERAGE(AI3:AI22)</f>
        <v>1.0333333333333337</v>
      </c>
      <c r="AJ24" s="25">
        <f>AVERAGE(AJ3:AJ22)</f>
        <v>1.3891025641025641</v>
      </c>
      <c r="AK24" s="25"/>
    </row>
    <row r="25" spans="1:37" ht="18" thickTop="1" x14ac:dyDescent="0.3">
      <c r="A25" s="29">
        <v>4.5</v>
      </c>
      <c r="B25" s="36">
        <f t="shared" si="5"/>
        <v>0.17695586025166321</v>
      </c>
      <c r="C25" s="39">
        <f t="shared" si="6"/>
        <v>5.651126775783629</v>
      </c>
      <c r="D25" s="26"/>
      <c r="E25" s="26"/>
      <c r="F25" s="26"/>
      <c r="G25" s="26"/>
      <c r="H25" s="26"/>
      <c r="I25" s="26"/>
      <c r="J25" s="26"/>
    </row>
    <row r="26" spans="1:37" x14ac:dyDescent="0.3">
      <c r="A26" s="26"/>
      <c r="B26" s="26"/>
      <c r="C26" s="26"/>
      <c r="D26" s="26"/>
      <c r="E26" s="26"/>
      <c r="F26" s="26"/>
      <c r="G26" s="26"/>
      <c r="H26" s="26"/>
      <c r="I26" s="26"/>
      <c r="J26" s="26"/>
    </row>
    <row r="27" spans="1:37" x14ac:dyDescent="0.3">
      <c r="A27" s="26"/>
      <c r="B27" s="26"/>
      <c r="C27" s="26"/>
      <c r="D27" s="26"/>
      <c r="E27" s="26"/>
      <c r="F27" s="26"/>
      <c r="G27" s="205"/>
      <c r="H27" s="205"/>
      <c r="I27" s="206"/>
      <c r="J27" s="206"/>
    </row>
    <row r="28" spans="1:37" x14ac:dyDescent="0.3">
      <c r="A28" s="26"/>
      <c r="B28" s="26"/>
      <c r="C28" s="26"/>
      <c r="D28" s="26"/>
      <c r="E28" s="26"/>
      <c r="F28" s="26"/>
      <c r="G28" s="205"/>
      <c r="H28" s="205"/>
      <c r="I28" s="206"/>
      <c r="J28" s="206"/>
    </row>
    <row r="29" spans="1:37" x14ac:dyDescent="0.3">
      <c r="A29" s="26"/>
      <c r="B29" s="26"/>
      <c r="C29" s="26"/>
      <c r="D29" s="26"/>
      <c r="E29" s="26"/>
      <c r="F29" s="26"/>
      <c r="G29" s="205"/>
      <c r="H29" s="205"/>
      <c r="I29" s="207"/>
      <c r="J29" s="207"/>
    </row>
    <row r="30" spans="1:37" x14ac:dyDescent="0.3">
      <c r="A30" s="26"/>
      <c r="B30" s="26"/>
      <c r="C30" s="26"/>
      <c r="D30" s="26"/>
      <c r="E30" s="26"/>
      <c r="F30" s="26"/>
      <c r="G30" s="205"/>
      <c r="H30" s="205"/>
      <c r="I30" s="207"/>
      <c r="J30" s="207"/>
    </row>
    <row r="31" spans="1:37" x14ac:dyDescent="0.3">
      <c r="A31" s="26"/>
      <c r="B31" s="26"/>
      <c r="C31" s="26"/>
      <c r="D31" s="26"/>
      <c r="E31" s="26"/>
      <c r="F31" s="26"/>
      <c r="G31" s="206"/>
      <c r="H31" s="206"/>
      <c r="I31" s="208"/>
      <c r="J31" s="208"/>
    </row>
    <row r="32" spans="1:37" x14ac:dyDescent="0.3">
      <c r="A32" s="26"/>
      <c r="B32" s="26"/>
      <c r="C32" s="26"/>
      <c r="D32" s="26"/>
      <c r="E32" s="26"/>
      <c r="F32" s="26"/>
      <c r="G32" s="206"/>
      <c r="H32" s="206"/>
      <c r="I32" s="207"/>
      <c r="J32" s="207"/>
    </row>
    <row r="33" spans="1:14" x14ac:dyDescent="0.3">
      <c r="A33" s="26"/>
      <c r="B33" s="26"/>
      <c r="C33" s="26"/>
      <c r="D33" s="26"/>
      <c r="E33" s="26"/>
      <c r="F33" s="26"/>
      <c r="G33" s="207"/>
      <c r="H33" s="207"/>
      <c r="I33" s="206"/>
      <c r="J33" s="206"/>
    </row>
    <row r="34" spans="1:14" ht="18" thickBot="1" x14ac:dyDescent="0.35">
      <c r="A34" s="24"/>
      <c r="B34" s="24"/>
      <c r="C34" s="24"/>
      <c r="D34" s="67"/>
      <c r="E34" s="68"/>
      <c r="F34" s="26"/>
      <c r="G34" s="206"/>
      <c r="H34" s="206"/>
      <c r="I34" s="206"/>
      <c r="J34" s="206"/>
    </row>
    <row r="35" spans="1:14" ht="50.25" customHeight="1" thickTop="1" thickBot="1" x14ac:dyDescent="0.35">
      <c r="A35" s="70" t="s">
        <v>178</v>
      </c>
      <c r="B35" s="93">
        <f>W24</f>
        <v>1.3794871794871792</v>
      </c>
      <c r="C35" s="26"/>
      <c r="D35" s="72" t="s">
        <v>184</v>
      </c>
      <c r="E35" s="95">
        <f>B37/B35</f>
        <v>0.96654275092936814</v>
      </c>
      <c r="F35" s="26"/>
      <c r="G35" s="206"/>
      <c r="H35" s="206"/>
      <c r="I35" s="207"/>
      <c r="J35" s="207"/>
      <c r="M35" s="23"/>
    </row>
    <row r="36" spans="1:14" ht="57" customHeight="1" thickTop="1" thickBot="1" x14ac:dyDescent="0.35">
      <c r="A36" s="71" t="s">
        <v>179</v>
      </c>
      <c r="B36" s="94">
        <f>X24</f>
        <v>1.0346153846153847</v>
      </c>
      <c r="C36" s="26"/>
      <c r="D36" s="73" t="s">
        <v>185</v>
      </c>
      <c r="E36" s="94">
        <f>B38/B35</f>
        <v>1.2081784386617103</v>
      </c>
      <c r="F36" s="26"/>
      <c r="G36" s="207"/>
      <c r="H36" s="207"/>
      <c r="I36" s="208"/>
      <c r="J36" s="208"/>
      <c r="M36" s="23"/>
    </row>
    <row r="37" spans="1:14" ht="63.75" customHeight="1" thickTop="1" thickBot="1" x14ac:dyDescent="0.35">
      <c r="A37" s="70" t="s">
        <v>180</v>
      </c>
      <c r="B37" s="93">
        <f>VLOOKUP(A2,O3:X22,9,FALSE)</f>
        <v>1.3333333333333333</v>
      </c>
      <c r="C37" s="26"/>
      <c r="D37" s="72" t="s">
        <v>186</v>
      </c>
      <c r="E37" s="95">
        <f>B39/B36</f>
        <v>0.80545229244114003</v>
      </c>
      <c r="F37" s="26"/>
      <c r="G37" s="26"/>
      <c r="H37" s="26"/>
      <c r="I37" s="26"/>
      <c r="J37" s="26"/>
    </row>
    <row r="38" spans="1:14" ht="62.25" customHeight="1" thickTop="1" thickBot="1" x14ac:dyDescent="0.35">
      <c r="A38" s="71" t="s">
        <v>183</v>
      </c>
      <c r="B38" s="94">
        <f>VLOOKUP(C2,AA3:AJ22,10,FALSE)</f>
        <v>1.6666666666666667</v>
      </c>
      <c r="C38" s="26"/>
      <c r="D38" s="73" t="s">
        <v>187</v>
      </c>
      <c r="E38" s="94">
        <f>B40/B36</f>
        <v>1.6109045848822801</v>
      </c>
      <c r="F38" s="26"/>
      <c r="G38" s="26"/>
      <c r="H38" s="26"/>
      <c r="I38" s="26"/>
      <c r="J38" s="26"/>
    </row>
    <row r="39" spans="1:14" ht="62.4" thickTop="1" thickBot="1" x14ac:dyDescent="0.35">
      <c r="A39" s="70" t="s">
        <v>182</v>
      </c>
      <c r="B39" s="95">
        <f>VLOOKUP(C2,AA3:AI22,9,FALSE)</f>
        <v>0.83333333333333337</v>
      </c>
      <c r="C39" s="26"/>
      <c r="D39" s="26"/>
      <c r="E39" s="26"/>
      <c r="F39" s="26"/>
      <c r="G39" s="26"/>
      <c r="H39" s="26"/>
      <c r="I39" s="26"/>
      <c r="J39" s="26"/>
    </row>
    <row r="40" spans="1:14" ht="62.4" thickTop="1" thickBot="1" x14ac:dyDescent="0.35">
      <c r="A40" s="71" t="s">
        <v>181</v>
      </c>
      <c r="B40" s="94">
        <f>VLOOKUP(A2,O3:Y22,10,FALSE)</f>
        <v>1.6666666666666667</v>
      </c>
      <c r="C40" s="26"/>
      <c r="D40" s="26"/>
      <c r="E40" s="26"/>
      <c r="F40" s="26"/>
      <c r="G40" s="26"/>
      <c r="H40" s="26"/>
      <c r="I40" s="26"/>
      <c r="J40" s="26"/>
    </row>
    <row r="41" spans="1:14" ht="18.600000000000001" thickTop="1" thickBot="1" x14ac:dyDescent="0.35">
      <c r="A41" s="24"/>
      <c r="B41" s="24"/>
      <c r="C41" s="24"/>
      <c r="D41" s="67"/>
      <c r="E41" s="68"/>
      <c r="F41" s="68"/>
      <c r="G41" s="68"/>
      <c r="H41" s="67"/>
      <c r="I41" s="67"/>
      <c r="J41" s="67"/>
      <c r="K41" s="69"/>
      <c r="L41" s="69"/>
      <c r="M41" s="69"/>
      <c r="N41" s="69"/>
    </row>
    <row r="42" spans="1:14" ht="18.600000000000001" thickTop="1" thickBot="1" x14ac:dyDescent="0.3">
      <c r="A42" s="24"/>
      <c r="B42" s="24"/>
      <c r="C42" s="58"/>
      <c r="D42" s="65"/>
      <c r="E42" s="43" t="s">
        <v>191</v>
      </c>
      <c r="F42" s="43">
        <v>0</v>
      </c>
      <c r="G42" s="43">
        <v>1</v>
      </c>
      <c r="H42" s="43">
        <v>2</v>
      </c>
      <c r="I42" s="43">
        <v>3</v>
      </c>
      <c r="J42" s="43">
        <v>4</v>
      </c>
      <c r="K42" s="43">
        <v>5</v>
      </c>
      <c r="L42" s="43">
        <v>6</v>
      </c>
      <c r="M42" s="43">
        <v>7</v>
      </c>
      <c r="N42" s="66">
        <v>8</v>
      </c>
    </row>
    <row r="43" spans="1:14" ht="18.600000000000001" thickTop="1" thickBot="1" x14ac:dyDescent="0.35">
      <c r="A43" s="55" t="s">
        <v>173</v>
      </c>
      <c r="B43" s="56">
        <f>E35*E36*B35</f>
        <v>1.6109045848822803</v>
      </c>
      <c r="C43" s="58"/>
      <c r="D43" s="57" t="s">
        <v>189</v>
      </c>
      <c r="E43" s="31" t="s">
        <v>190</v>
      </c>
      <c r="F43" s="32">
        <f>(($B$43^F42)*EXP(-$B$43))/(FACT(F42))</f>
        <v>0.19970688051804292</v>
      </c>
      <c r="G43" s="32">
        <f t="shared" ref="G43:N43" si="7">(($B$43^G42)*EXP(-$B$43))/(FACT(G42))</f>
        <v>0.3217087294590531</v>
      </c>
      <c r="H43" s="32">
        <f t="shared" si="7"/>
        <v>0.25912103364112082</v>
      </c>
      <c r="I43" s="32">
        <f t="shared" si="7"/>
        <v>0.13913975371063905</v>
      </c>
      <c r="J43" s="32">
        <f t="shared" si="7"/>
        <v>5.6035216797964922E-2</v>
      </c>
      <c r="K43" s="32">
        <f t="shared" si="7"/>
        <v>1.8053477530942851E-2</v>
      </c>
      <c r="L43" s="32">
        <f t="shared" si="7"/>
        <v>4.8470716212775126E-3</v>
      </c>
      <c r="M43" s="32">
        <f t="shared" si="7"/>
        <v>1.1154528425669618E-3</v>
      </c>
      <c r="N43" s="62">
        <f t="shared" si="7"/>
        <v>2.2461101228888635E-4</v>
      </c>
    </row>
    <row r="44" spans="1:14" ht="18.600000000000001" thickTop="1" thickBot="1" x14ac:dyDescent="0.35">
      <c r="A44" s="55" t="s">
        <v>174</v>
      </c>
      <c r="B44" s="56">
        <f>E37*E38*B36</f>
        <v>1.3424204874019001</v>
      </c>
      <c r="C44" s="58"/>
      <c r="D44" s="57">
        <v>0</v>
      </c>
      <c r="E44" s="32">
        <f>(($B$44^D44)*EXP(-$B$44))/(FACT(D44))</f>
        <v>0.26121264086515306</v>
      </c>
      <c r="F44" s="33">
        <f>E44*$F$43</f>
        <v>5.2165961659059575E-2</v>
      </c>
      <c r="G44" s="34">
        <f t="shared" ref="G44" si="8">$E$44*G43</f>
        <v>8.4034386811372319E-2</v>
      </c>
      <c r="H44" s="34">
        <f>E44*$H$43</f>
        <v>6.7685689501105331E-2</v>
      </c>
      <c r="I44" s="34">
        <f>E44*$I$43</f>
        <v>3.6345062516083007E-2</v>
      </c>
      <c r="J44" s="34">
        <f>E44*$J$43</f>
        <v>1.4637106961247802E-2</v>
      </c>
      <c r="K44" s="34">
        <f>E44*$K$43</f>
        <v>4.715796542657285E-3</v>
      </c>
      <c r="L44" s="34">
        <f>E44*$L$43</f>
        <v>1.2661163786564381E-3</v>
      </c>
      <c r="M44" s="34">
        <f t="shared" ref="M44:M50" si="9">E44*$M$43</f>
        <v>2.9137038276745792E-4</v>
      </c>
      <c r="N44" s="63">
        <f t="shared" ref="N44:N51" si="10">E44*$N$43</f>
        <v>5.8671235687375352E-5</v>
      </c>
    </row>
    <row r="45" spans="1:14" ht="18.600000000000001" thickTop="1" thickBot="1" x14ac:dyDescent="0.35">
      <c r="A45" s="55" t="s">
        <v>188</v>
      </c>
      <c r="B45" s="56">
        <f>B43+B44</f>
        <v>2.9533250722841804</v>
      </c>
      <c r="C45" s="58"/>
      <c r="D45" s="57">
        <v>1</v>
      </c>
      <c r="E45" s="32">
        <f t="shared" ref="E45:E52" si="11">(($B$44^D45)*EXP(-$B$44))/(FACT(D45))</f>
        <v>0.35065720066573625</v>
      </c>
      <c r="F45" s="35">
        <f t="shared" ref="F45:J49" si="12">E45*$F$43</f>
        <v>7.0028655676143595E-2</v>
      </c>
      <c r="G45" s="33">
        <f>G43*E45</f>
        <v>0.11280948250184224</v>
      </c>
      <c r="H45" s="34">
        <f>E45*$H$43</f>
        <v>9.0862656290207497E-2</v>
      </c>
      <c r="I45" s="34">
        <f t="shared" ref="I45:I46" si="13">E45*$I$43</f>
        <v>4.8790356537492675E-2</v>
      </c>
      <c r="J45" s="34">
        <f t="shared" ref="J45:J47" si="14">E45*$J$43</f>
        <v>1.9649152261072021E-2</v>
      </c>
      <c r="K45" s="34">
        <f t="shared" ref="K45:K48" si="15">E45*$K$43</f>
        <v>6.3305818932821879E-3</v>
      </c>
      <c r="L45" s="34">
        <f t="shared" ref="L45:L49" si="16">E45*$L$43</f>
        <v>1.6996605661435042E-3</v>
      </c>
      <c r="M45" s="34">
        <f t="shared" si="9"/>
        <v>3.9114157124916902E-4</v>
      </c>
      <c r="N45" s="63">
        <f t="shared" si="10"/>
        <v>7.8761468807918172E-5</v>
      </c>
    </row>
    <row r="46" spans="1:14" ht="18" thickTop="1" x14ac:dyDescent="0.25">
      <c r="A46" s="24"/>
      <c r="B46" s="24"/>
      <c r="C46" s="58"/>
      <c r="D46" s="57">
        <v>2</v>
      </c>
      <c r="E46" s="32">
        <f t="shared" si="11"/>
        <v>0.23536470511434179</v>
      </c>
      <c r="F46" s="35">
        <f>$E$46*F43</f>
        <v>4.700395104243426E-2</v>
      </c>
      <c r="G46" s="35">
        <f>$E$46*G43</f>
        <v>7.5718880241839592E-2</v>
      </c>
      <c r="H46" s="33">
        <f>H43*E46</f>
        <v>6.0987945671865842E-2</v>
      </c>
      <c r="I46" s="34">
        <f t="shared" si="13"/>
        <v>3.2748587101786707E-2</v>
      </c>
      <c r="J46" s="34">
        <f t="shared" si="14"/>
        <v>1.3188712277671226E-2</v>
      </c>
      <c r="K46" s="34">
        <f t="shared" si="15"/>
        <v>4.2491514153587592E-3</v>
      </c>
      <c r="L46" s="34">
        <f t="shared" si="16"/>
        <v>1.1408295828100763E-3</v>
      </c>
      <c r="M46" s="34">
        <f t="shared" si="9"/>
        <v>2.6253822935972727E-4</v>
      </c>
      <c r="N46" s="63">
        <f t="shared" si="10"/>
        <v>5.2865504672807535E-5</v>
      </c>
    </row>
    <row r="47" spans="1:14" x14ac:dyDescent="0.25">
      <c r="A47" s="24"/>
      <c r="B47" s="24"/>
      <c r="C47" s="58"/>
      <c r="D47" s="57">
        <v>3</v>
      </c>
      <c r="E47" s="32">
        <f t="shared" si="11"/>
        <v>0.10531946738559973</v>
      </c>
      <c r="F47" s="35">
        <f>$E$47*F43</f>
        <v>2.1033022289399884E-2</v>
      </c>
      <c r="G47" s="35">
        <f t="shared" ref="G47:H47" si="17">$E$47*G43</f>
        <v>3.3882192039925471E-2</v>
      </c>
      <c r="H47" s="35">
        <f t="shared" si="17"/>
        <v>2.7290489251488914E-2</v>
      </c>
      <c r="I47" s="33">
        <f>I43*E47</f>
        <v>1.4654124752968029E-2</v>
      </c>
      <c r="J47" s="34">
        <f t="shared" si="14"/>
        <v>5.9015991879982771E-3</v>
      </c>
      <c r="K47" s="34">
        <f t="shared" si="15"/>
        <v>1.9013826380167931E-3</v>
      </c>
      <c r="L47" s="34">
        <f t="shared" si="16"/>
        <v>5.1049100153280303E-4</v>
      </c>
      <c r="M47" s="34">
        <f t="shared" si="9"/>
        <v>1.1747889927290564E-4</v>
      </c>
      <c r="N47" s="63">
        <f t="shared" si="10"/>
        <v>2.3655912183205906E-5</v>
      </c>
    </row>
    <row r="48" spans="1:14" x14ac:dyDescent="0.25">
      <c r="A48" s="24"/>
      <c r="B48" s="24"/>
      <c r="C48" s="58"/>
      <c r="D48" s="57">
        <v>4</v>
      </c>
      <c r="E48" s="32">
        <f t="shared" si="11"/>
        <v>3.5345752685171331E-2</v>
      </c>
      <c r="F48" s="35">
        <f>$E$48*F43</f>
        <v>7.0587900083178053E-3</v>
      </c>
      <c r="G48" s="35">
        <f t="shared" ref="G48:I48" si="18">$E$48*G43</f>
        <v>1.1371037188120383E-2</v>
      </c>
      <c r="H48" s="35">
        <f t="shared" si="18"/>
        <v>9.1588279706050178E-3</v>
      </c>
      <c r="I48" s="35">
        <f t="shared" si="18"/>
        <v>4.9179993233318979E-3</v>
      </c>
      <c r="J48" s="33">
        <f>J43*E48</f>
        <v>1.9806069146008263E-3</v>
      </c>
      <c r="K48" s="34">
        <f t="shared" si="15"/>
        <v>6.3811375191600358E-4</v>
      </c>
      <c r="L48" s="34">
        <f t="shared" si="16"/>
        <v>1.7132339477298738E-4</v>
      </c>
      <c r="M48" s="34">
        <f t="shared" si="9"/>
        <v>3.9426520305343181E-5</v>
      </c>
      <c r="N48" s="63">
        <f t="shared" si="10"/>
        <v>7.939045290728956E-6</v>
      </c>
    </row>
    <row r="49" spans="1:14" x14ac:dyDescent="0.25">
      <c r="A49" s="24"/>
      <c r="B49" s="24"/>
      <c r="C49" s="58"/>
      <c r="D49" s="57">
        <v>5</v>
      </c>
      <c r="E49" s="32">
        <f t="shared" si="11"/>
        <v>9.4897725094429449E-3</v>
      </c>
      <c r="F49" s="35">
        <f t="shared" si="12"/>
        <v>1.8951728646867305E-3</v>
      </c>
      <c r="G49" s="35">
        <f t="shared" si="12"/>
        <v>3.7847906084903E-4</v>
      </c>
      <c r="H49" s="35">
        <f t="shared" si="12"/>
        <v>7.5584872583558333E-5</v>
      </c>
      <c r="I49" s="35">
        <f t="shared" si="12"/>
        <v>1.5094819118016183E-5</v>
      </c>
      <c r="J49" s="35">
        <f t="shared" si="12"/>
        <v>3.0145392380431279E-6</v>
      </c>
      <c r="K49" s="33">
        <f>K43*E49</f>
        <v>1.7132339477298736E-4</v>
      </c>
      <c r="L49" s="34">
        <f t="shared" si="16"/>
        <v>4.5997607022900383E-5</v>
      </c>
      <c r="M49" s="34">
        <f t="shared" si="9"/>
        <v>1.0585393720971944E-5</v>
      </c>
      <c r="N49" s="63">
        <f t="shared" si="10"/>
        <v>2.1315074097372252E-6</v>
      </c>
    </row>
    <row r="50" spans="1:14" x14ac:dyDescent="0.25">
      <c r="A50" s="24"/>
      <c r="B50" s="24"/>
      <c r="C50" s="58"/>
      <c r="D50" s="57">
        <v>6</v>
      </c>
      <c r="E50" s="32">
        <f t="shared" si="11"/>
        <v>2.1232108395765918E-3</v>
      </c>
      <c r="F50" s="35">
        <f>$E$50*F43</f>
        <v>4.2401981345393603E-4</v>
      </c>
      <c r="G50" s="35">
        <f t="shared" ref="G50:K50" si="19">$E$50*G43</f>
        <v>6.8305546157387473E-4</v>
      </c>
      <c r="H50" s="35">
        <f t="shared" si="19"/>
        <v>5.5016858738911843E-4</v>
      </c>
      <c r="I50" s="35">
        <f t="shared" si="19"/>
        <v>2.9542303329444615E-4</v>
      </c>
      <c r="J50" s="35">
        <f t="shared" si="19"/>
        <v>1.1897457970346344E-4</v>
      </c>
      <c r="K50" s="35">
        <f t="shared" si="19"/>
        <v>3.8331339185750304E-5</v>
      </c>
      <c r="L50" s="33">
        <f>L43*E50</f>
        <v>1.02913550065005E-5</v>
      </c>
      <c r="M50" s="34">
        <f t="shared" si="9"/>
        <v>2.3683415663746948E-6</v>
      </c>
      <c r="N50" s="63">
        <f t="shared" si="10"/>
        <v>4.7689653598003456E-7</v>
      </c>
    </row>
    <row r="51" spans="1:14" x14ac:dyDescent="0.25">
      <c r="A51" s="24"/>
      <c r="B51" s="24"/>
      <c r="C51" s="58"/>
      <c r="D51" s="57">
        <v>7</v>
      </c>
      <c r="E51" s="32">
        <f t="shared" si="11"/>
        <v>4.0717739001734367E-4</v>
      </c>
      <c r="F51" s="35">
        <f>$E$51*F43</f>
        <v>8.1316126377842211E-5</v>
      </c>
      <c r="G51" s="35">
        <f t="shared" ref="G51:L51" si="20">$E$51*G43</f>
        <v>1.3099252080693295E-4</v>
      </c>
      <c r="H51" s="35">
        <f t="shared" si="20"/>
        <v>1.0550822617658788E-4</v>
      </c>
      <c r="I51" s="35">
        <f t="shared" si="20"/>
        <v>5.665456176355402E-5</v>
      </c>
      <c r="J51" s="35">
        <f t="shared" si="20"/>
        <v>2.2816273324851369E-5</v>
      </c>
      <c r="K51" s="35">
        <f t="shared" si="20"/>
        <v>7.3509678617860675E-6</v>
      </c>
      <c r="L51" s="35">
        <f t="shared" si="20"/>
        <v>1.9736179719789119E-6</v>
      </c>
      <c r="M51" s="33">
        <f>M43*E51</f>
        <v>4.5418717712384246E-7</v>
      </c>
      <c r="N51" s="63">
        <f t="shared" si="10"/>
        <v>9.1456525752942245E-8</v>
      </c>
    </row>
    <row r="52" spans="1:14" ht="18" thickBot="1" x14ac:dyDescent="0.3">
      <c r="A52" s="24"/>
      <c r="B52" s="24"/>
      <c r="C52" s="58"/>
      <c r="D52" s="59">
        <v>8</v>
      </c>
      <c r="E52" s="60">
        <f t="shared" si="11"/>
        <v>6.8325408795764513E-5</v>
      </c>
      <c r="F52" s="61">
        <f>$E$52*F43</f>
        <v>1.3645054250722183E-5</v>
      </c>
      <c r="G52" s="61">
        <f t="shared" ref="G52:M52" si="21">$E$52*G43</f>
        <v>2.1980880453455812E-5</v>
      </c>
      <c r="H52" s="61">
        <f t="shared" si="21"/>
        <v>1.770455055111063E-5</v>
      </c>
      <c r="I52" s="61">
        <f t="shared" si="21"/>
        <v>9.5067805520214062E-6</v>
      </c>
      <c r="J52" s="61">
        <f t="shared" si="21"/>
        <v>3.8286290946802436E-6</v>
      </c>
      <c r="K52" s="61">
        <f t="shared" si="21"/>
        <v>1.2335112324868197E-6</v>
      </c>
      <c r="L52" s="61">
        <f t="shared" si="21"/>
        <v>3.3117814998613512E-7</v>
      </c>
      <c r="M52" s="61">
        <f t="shared" si="21"/>
        <v>7.6213771460785222E-8</v>
      </c>
      <c r="N52" s="64">
        <f>N43*E52</f>
        <v>1.5346639234668647E-8</v>
      </c>
    </row>
    <row r="53" spans="1:14" ht="18" thickTop="1" x14ac:dyDescent="0.3"/>
    <row r="55" spans="1:14" x14ac:dyDescent="0.25">
      <c r="E55" s="121"/>
      <c r="F55" s="120"/>
    </row>
    <row r="56" spans="1:14" x14ac:dyDescent="0.3">
      <c r="E56" s="119"/>
    </row>
  </sheetData>
  <mergeCells count="30">
    <mergeCell ref="G36:H36"/>
    <mergeCell ref="I36:J36"/>
    <mergeCell ref="G33:H33"/>
    <mergeCell ref="I33:J33"/>
    <mergeCell ref="G34:H34"/>
    <mergeCell ref="I34:J34"/>
    <mergeCell ref="G35:H35"/>
    <mergeCell ref="I35:J35"/>
    <mergeCell ref="G30:H30"/>
    <mergeCell ref="I30:J30"/>
    <mergeCell ref="G31:H31"/>
    <mergeCell ref="I31:J31"/>
    <mergeCell ref="G32:H32"/>
    <mergeCell ref="I32:J32"/>
    <mergeCell ref="G27:H27"/>
    <mergeCell ref="I27:J27"/>
    <mergeCell ref="G28:H28"/>
    <mergeCell ref="I28:J28"/>
    <mergeCell ref="G29:H29"/>
    <mergeCell ref="I29:J29"/>
    <mergeCell ref="A5:B5"/>
    <mergeCell ref="C5:D5"/>
    <mergeCell ref="A11:C11"/>
    <mergeCell ref="A19:C19"/>
    <mergeCell ref="A1:B1"/>
    <mergeCell ref="C1:D1"/>
    <mergeCell ref="A2:B2"/>
    <mergeCell ref="C2:D2"/>
    <mergeCell ref="A4:B4"/>
    <mergeCell ref="C4:D4"/>
  </mergeCells>
  <dataValidations count="2">
    <dataValidation type="list" allowBlank="1" showInputMessage="1" showErrorMessage="1" sqref="C2:D2" xr:uid="{AFD2BCC1-A601-4C3E-B890-11D5D701BD42}">
      <formula1>$AA$3:$AA$22</formula1>
    </dataValidation>
    <dataValidation type="list" allowBlank="1" showInputMessage="1" showErrorMessage="1" sqref="A2:B2" xr:uid="{F95683B0-7751-4D16-8368-527E889F62AD}">
      <formula1>$O$3:$O$22</formula1>
    </dataValidation>
  </dataValidation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559CC-6F21-4C5C-86DA-1EDCE5A28931}">
  <dimension ref="A2:AV790"/>
  <sheetViews>
    <sheetView topLeftCell="Q752" zoomScale="90" zoomScaleNormal="90" workbookViewId="0">
      <selection activeCell="O775" sqref="O775"/>
    </sheetView>
  </sheetViews>
  <sheetFormatPr defaultRowHeight="14.4" x14ac:dyDescent="0.3"/>
  <cols>
    <col min="1" max="1" width="20" customWidth="1"/>
    <col min="2" max="2" width="13.44140625" customWidth="1"/>
    <col min="3" max="3" width="3.21875" bestFit="1" customWidth="1"/>
    <col min="4" max="4" width="3.5546875" bestFit="1" customWidth="1"/>
    <col min="5" max="5" width="3" bestFit="1" customWidth="1"/>
    <col min="6" max="6" width="3.21875" bestFit="1" customWidth="1"/>
    <col min="7" max="7" width="3.44140625" bestFit="1" customWidth="1"/>
    <col min="8" max="8" width="4.44140625" bestFit="1" customWidth="1"/>
    <col min="9" max="9" width="5.5546875" bestFit="1" customWidth="1"/>
    <col min="10" max="10" width="8.77734375" bestFit="1" customWidth="1"/>
    <col min="11" max="11" width="8" bestFit="1" customWidth="1"/>
    <col min="12" max="14" width="12" bestFit="1" customWidth="1"/>
    <col min="15" max="15" width="6.6640625" bestFit="1" customWidth="1"/>
    <col min="16" max="16" width="9.109375" customWidth="1"/>
    <col min="17" max="17" width="19.77734375" bestFit="1" customWidth="1"/>
    <col min="18" max="18" width="14.5546875" customWidth="1"/>
    <col min="19" max="19" width="3.21875" bestFit="1" customWidth="1"/>
    <col min="20" max="20" width="3.5546875" bestFit="1" customWidth="1"/>
    <col min="21" max="21" width="3" bestFit="1" customWidth="1"/>
    <col min="22" max="22" width="3.21875" bestFit="1" customWidth="1"/>
    <col min="23" max="23" width="3.44140625" bestFit="1" customWidth="1"/>
    <col min="24" max="24" width="4.44140625" bestFit="1" customWidth="1"/>
    <col min="25" max="25" width="6.109375" customWidth="1"/>
    <col min="26" max="26" width="8" bestFit="1" customWidth="1"/>
    <col min="27" max="27" width="8.77734375" bestFit="1" customWidth="1"/>
    <col min="28" max="30" width="12" bestFit="1" customWidth="1"/>
    <col min="31" max="31" width="6.6640625" bestFit="1" customWidth="1"/>
    <col min="32" max="32" width="5.5546875" bestFit="1" customWidth="1"/>
    <col min="37" max="37" width="4" bestFit="1" customWidth="1"/>
    <col min="39" max="39" width="3.109375" bestFit="1" customWidth="1"/>
    <col min="40" max="40" width="3.44140625" bestFit="1" customWidth="1"/>
    <col min="41" max="41" width="2.88671875" bestFit="1" customWidth="1"/>
    <col min="42" max="42" width="2.5546875" bestFit="1" customWidth="1"/>
    <col min="43" max="43" width="3.33203125" bestFit="1" customWidth="1"/>
    <col min="44" max="44" width="4.33203125" bestFit="1" customWidth="1"/>
    <col min="45" max="45" width="5.44140625" bestFit="1" customWidth="1"/>
    <col min="46" max="48" width="12" bestFit="1" customWidth="1"/>
  </cols>
  <sheetData>
    <row r="2" spans="1:48" ht="15" thickBot="1" x14ac:dyDescent="0.35">
      <c r="A2" t="s">
        <v>404</v>
      </c>
      <c r="Q2" t="s">
        <v>196</v>
      </c>
      <c r="AK2" s="113"/>
      <c r="AL2" s="113"/>
      <c r="AM2" s="113"/>
      <c r="AN2" s="113"/>
      <c r="AO2" s="113"/>
      <c r="AP2" s="113"/>
      <c r="AQ2" s="113"/>
      <c r="AR2" s="113"/>
      <c r="AS2" s="113"/>
      <c r="AT2" s="113"/>
      <c r="AU2" s="113"/>
      <c r="AV2" s="113"/>
    </row>
    <row r="3" spans="1:48" ht="15" thickBot="1" x14ac:dyDescent="0.35">
      <c r="A3" s="1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9</v>
      </c>
      <c r="M3" s="1" t="s">
        <v>10</v>
      </c>
      <c r="N3" s="12" t="s">
        <v>11</v>
      </c>
      <c r="O3" s="12" t="s">
        <v>11</v>
      </c>
      <c r="Q3" s="11" t="s">
        <v>0</v>
      </c>
      <c r="R3" s="1" t="s">
        <v>1</v>
      </c>
      <c r="S3" s="1" t="s">
        <v>2</v>
      </c>
      <c r="T3" s="1" t="s">
        <v>3</v>
      </c>
      <c r="U3" s="1" t="s">
        <v>4</v>
      </c>
      <c r="V3" s="1" t="s">
        <v>5</v>
      </c>
      <c r="W3" s="1" t="s">
        <v>6</v>
      </c>
      <c r="X3" s="1" t="s">
        <v>7</v>
      </c>
      <c r="Y3" s="1" t="s">
        <v>8</v>
      </c>
      <c r="Z3" s="9" t="s">
        <v>9</v>
      </c>
      <c r="AA3" s="9" t="s">
        <v>10</v>
      </c>
      <c r="AB3" s="1" t="s">
        <v>9</v>
      </c>
      <c r="AC3" s="1" t="s">
        <v>10</v>
      </c>
      <c r="AD3" s="12" t="s">
        <v>11</v>
      </c>
      <c r="AE3" s="10" t="s">
        <v>11</v>
      </c>
      <c r="AK3" s="114"/>
      <c r="AL3" s="112"/>
      <c r="AM3" s="114"/>
      <c r="AN3" s="114"/>
      <c r="AO3" s="114"/>
      <c r="AP3" s="114"/>
      <c r="AQ3" s="114"/>
      <c r="AR3" s="114"/>
      <c r="AS3" s="114"/>
      <c r="AT3" s="104"/>
      <c r="AU3" s="104"/>
      <c r="AV3" s="104"/>
    </row>
    <row r="4" spans="1:48" ht="29.4" thickBot="1" x14ac:dyDescent="0.35">
      <c r="A4" s="13">
        <v>1</v>
      </c>
      <c r="B4" s="3" t="s">
        <v>383</v>
      </c>
      <c r="C4" s="2">
        <v>15</v>
      </c>
      <c r="D4" s="2">
        <v>12</v>
      </c>
      <c r="E4" s="2">
        <v>2</v>
      </c>
      <c r="F4" s="2">
        <v>1</v>
      </c>
      <c r="G4" s="2">
        <v>34</v>
      </c>
      <c r="H4" s="2">
        <v>6</v>
      </c>
      <c r="I4" s="2">
        <v>38</v>
      </c>
      <c r="J4" s="97" t="str">
        <f>IF(ISNUMBER(SEARCH("-", L4)), LEFT(L4, SEARCH("-", L4)-1), LEFT(L4, SEARCH("+", L4)-1))</f>
        <v>39.69</v>
      </c>
      <c r="K4" s="97" t="str">
        <f>IF(ISNUMBER(SEARCH("-", M4)), LEFT(M4, SEARCH("-", M4)-1), LEFT(M4, SEARCH("+", M4)-1))</f>
        <v>10.68</v>
      </c>
      <c r="L4" s="4" t="s">
        <v>405</v>
      </c>
      <c r="M4" s="4" t="s">
        <v>406</v>
      </c>
      <c r="N4" s="14" t="s">
        <v>407</v>
      </c>
      <c r="O4" s="97" t="str">
        <f>IF(ISNUMBER(SEARCH("-", N4)), LEFT(N4, SEARCH("-", N4)-1), IF(ISNUMBER(SEARCH("+", N4)), LEFT(N4, SEARCH("+", N4)-1),N4))</f>
        <v>35.39</v>
      </c>
      <c r="Q4" s="13">
        <v>1</v>
      </c>
      <c r="R4" s="3" t="s">
        <v>384</v>
      </c>
      <c r="S4" s="2">
        <v>8</v>
      </c>
      <c r="T4" s="2">
        <v>7</v>
      </c>
      <c r="U4" s="2">
        <v>0</v>
      </c>
      <c r="V4" s="2">
        <v>1</v>
      </c>
      <c r="W4" s="2">
        <v>19</v>
      </c>
      <c r="X4" s="2">
        <v>7</v>
      </c>
      <c r="Y4" s="2">
        <v>21</v>
      </c>
      <c r="Z4" s="97" t="str">
        <f>IF(ISNUMBER(SEARCH("-", AB4)), LEFT(AB4, SEARCH("-", AB4)-1), IF(ISNUMBER(SEARCH("+", AB4)), LEFT(AB4, SEARCH("+", AB4)-1), AB4))</f>
        <v>17.69</v>
      </c>
      <c r="AA4" s="97" t="str">
        <f>IF(ISNUMBER(SEARCH("-", AC4)), LEFT(AC4, SEARCH("-", AC4)-1), IF(ISNUMBER(SEARCH("+", AC4)), LEFT(AC4, SEARCH("+", AC4)-1), AC4))</f>
        <v>8.36</v>
      </c>
      <c r="AB4" s="4" t="s">
        <v>464</v>
      </c>
      <c r="AC4" s="4" t="s">
        <v>465</v>
      </c>
      <c r="AD4" s="14" t="s">
        <v>466</v>
      </c>
      <c r="AE4" s="97" t="str">
        <f>IF(ISNUMBER(SEARCH("-", AD4)), LEFT(AD4, SEARCH("-", AD4)-1), IF(ISNUMBER(SEARCH("+", AD4)), LEFT(AD4, SEARCH("+", AD4)-1),AD4))</f>
        <v>17.11</v>
      </c>
      <c r="AK4" s="114"/>
      <c r="AL4" s="112"/>
      <c r="AM4" s="114"/>
      <c r="AN4" s="114"/>
      <c r="AO4" s="114"/>
      <c r="AP4" s="114"/>
      <c r="AQ4" s="114"/>
      <c r="AR4" s="114"/>
      <c r="AS4" s="114"/>
      <c r="AT4" s="104"/>
      <c r="AU4" s="104"/>
      <c r="AV4" s="104"/>
    </row>
    <row r="5" spans="1:48" ht="29.4" thickBot="1" x14ac:dyDescent="0.35">
      <c r="A5" s="15">
        <v>2</v>
      </c>
      <c r="B5" s="6" t="s">
        <v>384</v>
      </c>
      <c r="C5" s="5">
        <v>15</v>
      </c>
      <c r="D5" s="5">
        <v>12</v>
      </c>
      <c r="E5" s="5">
        <v>2</v>
      </c>
      <c r="F5" s="5">
        <v>1</v>
      </c>
      <c r="G5" s="5">
        <v>35</v>
      </c>
      <c r="H5" s="5">
        <v>14</v>
      </c>
      <c r="I5" s="5">
        <v>38</v>
      </c>
      <c r="J5" s="7" t="str">
        <f t="shared" ref="J5:K23" si="0">IF(ISNUMBER(SEARCH("-", L5)), LEFT(L5, SEARCH("-", L5)-1), LEFT(L5, SEARCH("+", L5)-1))</f>
        <v>33.71</v>
      </c>
      <c r="K5" s="5" t="str">
        <f t="shared" si="0"/>
        <v>15.41</v>
      </c>
      <c r="L5" s="7" t="s">
        <v>408</v>
      </c>
      <c r="M5" s="7" t="s">
        <v>409</v>
      </c>
      <c r="N5" s="16" t="s">
        <v>410</v>
      </c>
      <c r="O5" s="16" t="str">
        <f t="shared" ref="O5:O23" si="1">IF(ISNUMBER(SEARCH("-", N5)), LEFT(N5, SEARCH("-", N5)-1), IF(ISNUMBER(SEARCH("+", N5)), LEFT(N5, SEARCH("+", N5)-1),N5))</f>
        <v>32.52</v>
      </c>
      <c r="Q5" s="15">
        <v>2</v>
      </c>
      <c r="R5" s="6" t="s">
        <v>383</v>
      </c>
      <c r="S5" s="5">
        <v>7</v>
      </c>
      <c r="T5" s="5">
        <v>6</v>
      </c>
      <c r="U5" s="5">
        <v>0</v>
      </c>
      <c r="V5" s="5">
        <v>1</v>
      </c>
      <c r="W5" s="5">
        <v>16</v>
      </c>
      <c r="X5" s="5">
        <v>5</v>
      </c>
      <c r="Y5" s="5">
        <v>18</v>
      </c>
      <c r="Z5" s="5" t="str">
        <f t="shared" ref="Z5:AA23" si="2">IF(ISNUMBER(SEARCH("-", AB5)), LEFT(AB5, SEARCH("-", AB5)-1), IF(ISNUMBER(SEARCH("+", AB5)), LEFT(AB5, SEARCH("+", AB5)-1), AB5))</f>
        <v>15.04</v>
      </c>
      <c r="AA5" s="5" t="str">
        <f t="shared" si="2"/>
        <v>5.69</v>
      </c>
      <c r="AB5" s="7" t="s">
        <v>467</v>
      </c>
      <c r="AC5" s="7" t="s">
        <v>468</v>
      </c>
      <c r="AD5" s="16" t="s">
        <v>469</v>
      </c>
      <c r="AE5" s="16" t="str">
        <f t="shared" ref="AE5:AE23" si="3">IF(ISNUMBER(SEARCH("-", AD5)), LEFT(AD5, SEARCH("-", AD5)-1), IF(ISNUMBER(SEARCH("+", AD5)), LEFT(AD5, SEARCH("+", AD5)-1),AD5))</f>
        <v>14.63</v>
      </c>
      <c r="AK5" s="114"/>
      <c r="AL5" s="112"/>
      <c r="AM5" s="114"/>
      <c r="AN5" s="114"/>
      <c r="AO5" s="114"/>
      <c r="AP5" s="114"/>
      <c r="AQ5" s="114"/>
      <c r="AR5" s="114"/>
      <c r="AS5" s="114"/>
      <c r="AT5" s="104"/>
      <c r="AU5" s="104"/>
      <c r="AV5" s="104"/>
    </row>
    <row r="6" spans="1:48" ht="29.4" thickBot="1" x14ac:dyDescent="0.35">
      <c r="A6" s="13">
        <v>3</v>
      </c>
      <c r="B6" s="3" t="s">
        <v>390</v>
      </c>
      <c r="C6" s="2">
        <v>15</v>
      </c>
      <c r="D6" s="2">
        <v>9</v>
      </c>
      <c r="E6" s="2">
        <v>2</v>
      </c>
      <c r="F6" s="2">
        <v>4</v>
      </c>
      <c r="G6" s="2">
        <v>21</v>
      </c>
      <c r="H6" s="2">
        <v>17</v>
      </c>
      <c r="I6" s="2">
        <v>29</v>
      </c>
      <c r="J6" s="4" t="str">
        <f t="shared" si="0"/>
        <v>25.93</v>
      </c>
      <c r="K6" s="2" t="str">
        <f t="shared" si="0"/>
        <v>14.84</v>
      </c>
      <c r="L6" s="4" t="s">
        <v>411</v>
      </c>
      <c r="M6" s="4" t="s">
        <v>412</v>
      </c>
      <c r="N6" s="14" t="s">
        <v>413</v>
      </c>
      <c r="O6" s="14" t="str">
        <f t="shared" si="1"/>
        <v>28.72</v>
      </c>
      <c r="Q6" s="13">
        <v>3</v>
      </c>
      <c r="R6" s="3" t="s">
        <v>395</v>
      </c>
      <c r="S6" s="2">
        <v>8</v>
      </c>
      <c r="T6" s="2">
        <v>5</v>
      </c>
      <c r="U6" s="2">
        <v>1</v>
      </c>
      <c r="V6" s="2">
        <v>2</v>
      </c>
      <c r="W6" s="2">
        <v>12</v>
      </c>
      <c r="X6" s="2">
        <v>6</v>
      </c>
      <c r="Y6" s="2">
        <v>16</v>
      </c>
      <c r="Z6" s="2" t="str">
        <f t="shared" si="2"/>
        <v>12.18</v>
      </c>
      <c r="AA6" s="2" t="str">
        <f t="shared" si="2"/>
        <v>9.63</v>
      </c>
      <c r="AB6" s="4" t="s">
        <v>470</v>
      </c>
      <c r="AC6" s="4" t="s">
        <v>471</v>
      </c>
      <c r="AD6" s="14" t="s">
        <v>472</v>
      </c>
      <c r="AE6" s="14" t="str">
        <f t="shared" si="3"/>
        <v>12.54</v>
      </c>
      <c r="AK6" s="114"/>
      <c r="AL6" s="112"/>
      <c r="AM6" s="114"/>
      <c r="AN6" s="114"/>
      <c r="AO6" s="114"/>
      <c r="AP6" s="114"/>
      <c r="AQ6" s="114"/>
      <c r="AR6" s="114"/>
      <c r="AS6" s="114"/>
      <c r="AT6" s="104"/>
      <c r="AU6" s="104"/>
      <c r="AV6" s="104"/>
    </row>
    <row r="7" spans="1:48" ht="29.4" thickBot="1" x14ac:dyDescent="0.35">
      <c r="A7" s="15">
        <v>4</v>
      </c>
      <c r="B7" s="6" t="s">
        <v>395</v>
      </c>
      <c r="C7" s="5">
        <v>15</v>
      </c>
      <c r="D7" s="5">
        <v>8</v>
      </c>
      <c r="E7" s="5">
        <v>3</v>
      </c>
      <c r="F7" s="5">
        <v>4</v>
      </c>
      <c r="G7" s="5">
        <v>23</v>
      </c>
      <c r="H7" s="5">
        <v>14</v>
      </c>
      <c r="I7" s="5">
        <v>27</v>
      </c>
      <c r="J7" s="7" t="str">
        <f t="shared" si="0"/>
        <v>22.58</v>
      </c>
      <c r="K7" s="5" t="str">
        <f t="shared" si="0"/>
        <v>17.79</v>
      </c>
      <c r="L7" s="7" t="s">
        <v>414</v>
      </c>
      <c r="M7" s="7" t="s">
        <v>415</v>
      </c>
      <c r="N7" s="16" t="s">
        <v>416</v>
      </c>
      <c r="O7" s="16" t="str">
        <f t="shared" si="1"/>
        <v>23.56</v>
      </c>
      <c r="Q7" s="15">
        <v>4</v>
      </c>
      <c r="R7" s="6" t="s">
        <v>390</v>
      </c>
      <c r="S7" s="5">
        <v>7</v>
      </c>
      <c r="T7" s="5">
        <v>5</v>
      </c>
      <c r="U7" s="5">
        <v>0</v>
      </c>
      <c r="V7" s="5">
        <v>2</v>
      </c>
      <c r="W7" s="5">
        <v>12</v>
      </c>
      <c r="X7" s="5">
        <v>8</v>
      </c>
      <c r="Y7" s="5">
        <v>15</v>
      </c>
      <c r="Z7" s="5" t="str">
        <f t="shared" si="2"/>
        <v>12.21</v>
      </c>
      <c r="AA7" s="5" t="str">
        <f t="shared" si="2"/>
        <v>5.50</v>
      </c>
      <c r="AB7" s="7" t="s">
        <v>473</v>
      </c>
      <c r="AC7" s="7" t="s">
        <v>474</v>
      </c>
      <c r="AD7" s="16" t="s">
        <v>475</v>
      </c>
      <c r="AE7" s="16" t="str">
        <f t="shared" si="3"/>
        <v>14.31</v>
      </c>
      <c r="AK7" s="114"/>
      <c r="AL7" s="112"/>
      <c r="AM7" s="114"/>
      <c r="AN7" s="114"/>
      <c r="AO7" s="114"/>
      <c r="AP7" s="114"/>
      <c r="AQ7" s="114"/>
      <c r="AR7" s="114"/>
      <c r="AS7" s="114"/>
      <c r="AT7" s="104"/>
      <c r="AU7" s="104"/>
      <c r="AV7" s="104"/>
    </row>
    <row r="8" spans="1:48" ht="29.4" thickBot="1" x14ac:dyDescent="0.35">
      <c r="A8" s="13">
        <v>5</v>
      </c>
      <c r="B8" s="3" t="s">
        <v>386</v>
      </c>
      <c r="C8" s="2">
        <v>15</v>
      </c>
      <c r="D8" s="2">
        <v>7</v>
      </c>
      <c r="E8" s="2">
        <v>4</v>
      </c>
      <c r="F8" s="2">
        <v>4</v>
      </c>
      <c r="G8" s="2">
        <v>24</v>
      </c>
      <c r="H8" s="2">
        <v>14</v>
      </c>
      <c r="I8" s="2">
        <v>25</v>
      </c>
      <c r="J8" s="4" t="str">
        <f t="shared" si="0"/>
        <v>25.25</v>
      </c>
      <c r="K8" s="2" t="str">
        <f t="shared" si="0"/>
        <v>11.32</v>
      </c>
      <c r="L8" s="4" t="s">
        <v>417</v>
      </c>
      <c r="M8" s="4" t="s">
        <v>418</v>
      </c>
      <c r="N8" s="14" t="s">
        <v>419</v>
      </c>
      <c r="O8" s="14" t="str">
        <f t="shared" si="1"/>
        <v>29.46</v>
      </c>
      <c r="Q8" s="13">
        <v>5</v>
      </c>
      <c r="R8" s="3" t="s">
        <v>392</v>
      </c>
      <c r="S8" s="2">
        <v>9</v>
      </c>
      <c r="T8" s="2">
        <v>3</v>
      </c>
      <c r="U8" s="2">
        <v>2</v>
      </c>
      <c r="V8" s="2">
        <v>4</v>
      </c>
      <c r="W8" s="2">
        <v>6</v>
      </c>
      <c r="X8" s="2">
        <v>6</v>
      </c>
      <c r="Y8" s="2">
        <v>11</v>
      </c>
      <c r="Z8" s="2" t="str">
        <f t="shared" si="2"/>
        <v>10.08</v>
      </c>
      <c r="AA8" s="2" t="str">
        <f t="shared" si="2"/>
        <v>14.28</v>
      </c>
      <c r="AB8" s="4" t="s">
        <v>476</v>
      </c>
      <c r="AC8" s="4" t="s">
        <v>477</v>
      </c>
      <c r="AD8" s="14" t="s">
        <v>478</v>
      </c>
      <c r="AE8" s="14" t="str">
        <f t="shared" si="3"/>
        <v>10.79</v>
      </c>
      <c r="AK8" s="114"/>
      <c r="AL8" s="112"/>
      <c r="AM8" s="114"/>
      <c r="AN8" s="114"/>
      <c r="AO8" s="114"/>
      <c r="AP8" s="114"/>
      <c r="AQ8" s="114"/>
      <c r="AR8" s="114"/>
      <c r="AS8" s="114"/>
      <c r="AT8" s="104"/>
      <c r="AU8" s="104"/>
      <c r="AV8" s="104"/>
    </row>
    <row r="9" spans="1:48" ht="29.4" thickBot="1" x14ac:dyDescent="0.35">
      <c r="A9" s="15">
        <v>6</v>
      </c>
      <c r="B9" s="6" t="s">
        <v>385</v>
      </c>
      <c r="C9" s="5">
        <v>15</v>
      </c>
      <c r="D9" s="5">
        <v>7</v>
      </c>
      <c r="E9" s="5">
        <v>4</v>
      </c>
      <c r="F9" s="5">
        <v>4</v>
      </c>
      <c r="G9" s="5">
        <v>17</v>
      </c>
      <c r="H9" s="5">
        <v>12</v>
      </c>
      <c r="I9" s="5">
        <v>25</v>
      </c>
      <c r="J9" s="7" t="str">
        <f t="shared" si="0"/>
        <v>20.88</v>
      </c>
      <c r="K9" s="5" t="str">
        <f t="shared" si="0"/>
        <v>19.05</v>
      </c>
      <c r="L9" s="7" t="s">
        <v>420</v>
      </c>
      <c r="M9" s="7" t="s">
        <v>421</v>
      </c>
      <c r="N9" s="16" t="s">
        <v>422</v>
      </c>
      <c r="O9" s="16" t="str">
        <f t="shared" si="1"/>
        <v>21.46</v>
      </c>
      <c r="Q9" s="15">
        <v>6</v>
      </c>
      <c r="R9" s="6" t="s">
        <v>398</v>
      </c>
      <c r="S9" s="5">
        <v>8</v>
      </c>
      <c r="T9" s="5">
        <v>3</v>
      </c>
      <c r="U9" s="5">
        <v>2</v>
      </c>
      <c r="V9" s="5">
        <v>3</v>
      </c>
      <c r="W9" s="5">
        <v>8</v>
      </c>
      <c r="X9" s="5">
        <v>9</v>
      </c>
      <c r="Y9" s="5">
        <v>11</v>
      </c>
      <c r="Z9" s="5" t="str">
        <f t="shared" si="2"/>
        <v>8.39</v>
      </c>
      <c r="AA9" s="5" t="str">
        <f t="shared" si="2"/>
        <v>10.02</v>
      </c>
      <c r="AB9" s="7" t="s">
        <v>479</v>
      </c>
      <c r="AC9" s="7" t="s">
        <v>480</v>
      </c>
      <c r="AD9" s="16" t="s">
        <v>481</v>
      </c>
      <c r="AE9" s="16" t="str">
        <f t="shared" si="3"/>
        <v>9.52</v>
      </c>
      <c r="AK9" s="114"/>
      <c r="AL9" s="112"/>
      <c r="AM9" s="114"/>
      <c r="AN9" s="114"/>
      <c r="AO9" s="114"/>
      <c r="AP9" s="114"/>
      <c r="AQ9" s="114"/>
      <c r="AR9" s="114"/>
      <c r="AS9" s="114"/>
      <c r="AT9" s="104"/>
      <c r="AU9" s="104"/>
      <c r="AV9" s="104"/>
    </row>
    <row r="10" spans="1:48" ht="29.4" thickBot="1" x14ac:dyDescent="0.35">
      <c r="A10" s="13">
        <v>7</v>
      </c>
      <c r="B10" s="3" t="s">
        <v>392</v>
      </c>
      <c r="C10" s="2">
        <v>15</v>
      </c>
      <c r="D10" s="2">
        <v>7</v>
      </c>
      <c r="E10" s="2">
        <v>3</v>
      </c>
      <c r="F10" s="2">
        <v>5</v>
      </c>
      <c r="G10" s="2">
        <v>17</v>
      </c>
      <c r="H10" s="2">
        <v>11</v>
      </c>
      <c r="I10" s="2">
        <v>24</v>
      </c>
      <c r="J10" s="4" t="str">
        <f t="shared" si="0"/>
        <v>21.57</v>
      </c>
      <c r="K10" s="2" t="str">
        <f t="shared" si="0"/>
        <v>18.38</v>
      </c>
      <c r="L10" s="4" t="s">
        <v>423</v>
      </c>
      <c r="M10" s="4" t="s">
        <v>424</v>
      </c>
      <c r="N10" s="14" t="s">
        <v>425</v>
      </c>
      <c r="O10" s="14" t="str">
        <f t="shared" si="1"/>
        <v>23.33</v>
      </c>
      <c r="Q10" s="13">
        <v>7</v>
      </c>
      <c r="R10" s="3" t="s">
        <v>386</v>
      </c>
      <c r="S10" s="2">
        <v>7</v>
      </c>
      <c r="T10" s="2">
        <v>2</v>
      </c>
      <c r="U10" s="2">
        <v>3</v>
      </c>
      <c r="V10" s="2">
        <v>2</v>
      </c>
      <c r="W10" s="2">
        <v>12</v>
      </c>
      <c r="X10" s="2">
        <v>10</v>
      </c>
      <c r="Y10" s="2">
        <v>9</v>
      </c>
      <c r="Z10" s="2" t="str">
        <f t="shared" si="2"/>
        <v>10.86</v>
      </c>
      <c r="AA10" s="2" t="str">
        <f t="shared" si="2"/>
        <v>6.84</v>
      </c>
      <c r="AB10" s="4" t="s">
        <v>482</v>
      </c>
      <c r="AC10" s="4" t="s">
        <v>483</v>
      </c>
      <c r="AD10" s="14" t="s">
        <v>484</v>
      </c>
      <c r="AE10" s="14" t="str">
        <f t="shared" si="3"/>
        <v>11.50</v>
      </c>
      <c r="AK10" s="114"/>
      <c r="AL10" s="112"/>
      <c r="AM10" s="114"/>
      <c r="AN10" s="114"/>
      <c r="AO10" s="114"/>
      <c r="AP10" s="114"/>
      <c r="AQ10" s="114"/>
      <c r="AR10" s="114"/>
      <c r="AS10" s="114"/>
      <c r="AT10" s="104"/>
      <c r="AU10" s="104"/>
      <c r="AV10" s="104"/>
    </row>
    <row r="11" spans="1:48" ht="43.8" thickBot="1" x14ac:dyDescent="0.35">
      <c r="A11" s="15">
        <v>8</v>
      </c>
      <c r="B11" s="6" t="s">
        <v>389</v>
      </c>
      <c r="C11" s="5">
        <v>15</v>
      </c>
      <c r="D11" s="5">
        <v>6</v>
      </c>
      <c r="E11" s="5">
        <v>5</v>
      </c>
      <c r="F11" s="5">
        <v>4</v>
      </c>
      <c r="G11" s="5">
        <v>22</v>
      </c>
      <c r="H11" s="5">
        <v>18</v>
      </c>
      <c r="I11" s="5">
        <v>23</v>
      </c>
      <c r="J11" s="7" t="str">
        <f t="shared" si="0"/>
        <v>18.51</v>
      </c>
      <c r="K11" s="5" t="str">
        <f t="shared" si="0"/>
        <v>20.63</v>
      </c>
      <c r="L11" s="7" t="s">
        <v>426</v>
      </c>
      <c r="M11" s="7" t="s">
        <v>427</v>
      </c>
      <c r="N11" s="16" t="s">
        <v>428</v>
      </c>
      <c r="O11" s="16" t="str">
        <f t="shared" si="1"/>
        <v>19.00</v>
      </c>
      <c r="Q11" s="15">
        <v>8</v>
      </c>
      <c r="R11" s="6" t="s">
        <v>389</v>
      </c>
      <c r="S11" s="5">
        <v>8</v>
      </c>
      <c r="T11" s="5">
        <v>2</v>
      </c>
      <c r="U11" s="5">
        <v>3</v>
      </c>
      <c r="V11" s="5">
        <v>3</v>
      </c>
      <c r="W11" s="5">
        <v>10</v>
      </c>
      <c r="X11" s="5">
        <v>11</v>
      </c>
      <c r="Y11" s="5">
        <v>9</v>
      </c>
      <c r="Z11" s="5" t="str">
        <f t="shared" si="2"/>
        <v>7.88</v>
      </c>
      <c r="AA11" s="5" t="str">
        <f t="shared" si="2"/>
        <v>12.74</v>
      </c>
      <c r="AB11" s="7" t="s">
        <v>485</v>
      </c>
      <c r="AC11" s="7" t="s">
        <v>486</v>
      </c>
      <c r="AD11" s="16" t="s">
        <v>487</v>
      </c>
      <c r="AE11" s="16" t="str">
        <f t="shared" si="3"/>
        <v>8.35</v>
      </c>
      <c r="AK11" s="114"/>
      <c r="AL11" s="112"/>
      <c r="AM11" s="114"/>
      <c r="AN11" s="114"/>
      <c r="AO11" s="114"/>
      <c r="AP11" s="114"/>
      <c r="AQ11" s="114"/>
      <c r="AR11" s="114"/>
      <c r="AS11" s="114"/>
      <c r="AT11" s="104"/>
      <c r="AU11" s="104"/>
      <c r="AV11" s="104"/>
    </row>
    <row r="12" spans="1:48" ht="15" thickBot="1" x14ac:dyDescent="0.35">
      <c r="A12" s="13">
        <v>9</v>
      </c>
      <c r="B12" s="3" t="s">
        <v>388</v>
      </c>
      <c r="C12" s="2">
        <v>15</v>
      </c>
      <c r="D12" s="2">
        <v>7</v>
      </c>
      <c r="E12" s="2">
        <v>2</v>
      </c>
      <c r="F12" s="2">
        <v>6</v>
      </c>
      <c r="G12" s="2">
        <v>16</v>
      </c>
      <c r="H12" s="2">
        <v>16</v>
      </c>
      <c r="I12" s="2">
        <v>23</v>
      </c>
      <c r="J12" s="4" t="str">
        <f t="shared" si="0"/>
        <v>19.92</v>
      </c>
      <c r="K12" s="2" t="str">
        <f t="shared" si="0"/>
        <v>17.55</v>
      </c>
      <c r="L12" s="4" t="s">
        <v>429</v>
      </c>
      <c r="M12" s="4" t="s">
        <v>430</v>
      </c>
      <c r="N12" s="14" t="s">
        <v>431</v>
      </c>
      <c r="O12" s="14" t="str">
        <f t="shared" si="1"/>
        <v>21.61</v>
      </c>
      <c r="Q12" s="13">
        <v>9</v>
      </c>
      <c r="R12" s="3" t="s">
        <v>401</v>
      </c>
      <c r="S12" s="2">
        <v>8</v>
      </c>
      <c r="T12" s="2">
        <v>2</v>
      </c>
      <c r="U12" s="2">
        <v>3</v>
      </c>
      <c r="V12" s="2">
        <v>3</v>
      </c>
      <c r="W12" s="2">
        <v>10</v>
      </c>
      <c r="X12" s="2">
        <v>12</v>
      </c>
      <c r="Y12" s="2">
        <v>9</v>
      </c>
      <c r="Z12" s="2" t="str">
        <f t="shared" si="2"/>
        <v>7.89</v>
      </c>
      <c r="AA12" s="2" t="str">
        <f t="shared" si="2"/>
        <v>14.37</v>
      </c>
      <c r="AB12" s="4" t="s">
        <v>488</v>
      </c>
      <c r="AC12" s="4" t="s">
        <v>489</v>
      </c>
      <c r="AD12" s="14" t="s">
        <v>490</v>
      </c>
      <c r="AE12" s="14" t="str">
        <f t="shared" si="3"/>
        <v>6.04</v>
      </c>
      <c r="AK12" s="114"/>
      <c r="AL12" s="112"/>
      <c r="AM12" s="114"/>
      <c r="AN12" s="114"/>
      <c r="AO12" s="114"/>
      <c r="AP12" s="114"/>
      <c r="AQ12" s="114"/>
      <c r="AR12" s="114"/>
      <c r="AS12" s="114"/>
      <c r="AT12" s="104"/>
      <c r="AU12" s="104"/>
      <c r="AV12" s="104"/>
    </row>
    <row r="13" spans="1:48" ht="15" thickBot="1" x14ac:dyDescent="0.35">
      <c r="A13" s="15">
        <v>10</v>
      </c>
      <c r="B13" s="6" t="s">
        <v>391</v>
      </c>
      <c r="C13" s="5">
        <v>15</v>
      </c>
      <c r="D13" s="5">
        <v>5</v>
      </c>
      <c r="E13" s="5">
        <v>4</v>
      </c>
      <c r="F13" s="5">
        <v>6</v>
      </c>
      <c r="G13" s="5">
        <v>23</v>
      </c>
      <c r="H13" s="5">
        <v>17</v>
      </c>
      <c r="I13" s="5">
        <v>19</v>
      </c>
      <c r="J13" s="7" t="str">
        <f t="shared" si="0"/>
        <v>24.54</v>
      </c>
      <c r="K13" s="5" t="str">
        <f t="shared" si="0"/>
        <v>18.97</v>
      </c>
      <c r="L13" s="7" t="s">
        <v>432</v>
      </c>
      <c r="M13" s="7" t="s">
        <v>433</v>
      </c>
      <c r="N13" s="16" t="s">
        <v>434</v>
      </c>
      <c r="O13" s="16" t="str">
        <f t="shared" si="1"/>
        <v>24.49</v>
      </c>
      <c r="Q13" s="15">
        <v>10</v>
      </c>
      <c r="R13" s="6" t="s">
        <v>400</v>
      </c>
      <c r="S13" s="5">
        <v>8</v>
      </c>
      <c r="T13" s="5">
        <v>1</v>
      </c>
      <c r="U13" s="5">
        <v>5</v>
      </c>
      <c r="V13" s="5">
        <v>2</v>
      </c>
      <c r="W13" s="5">
        <v>9</v>
      </c>
      <c r="X13" s="5">
        <v>10</v>
      </c>
      <c r="Y13" s="5">
        <v>8</v>
      </c>
      <c r="Z13" s="5" t="str">
        <f t="shared" si="2"/>
        <v>8.32</v>
      </c>
      <c r="AA13" s="5" t="str">
        <f t="shared" si="2"/>
        <v>12.28</v>
      </c>
      <c r="AB13" s="7" t="s">
        <v>491</v>
      </c>
      <c r="AC13" s="7" t="s">
        <v>492</v>
      </c>
      <c r="AD13" s="16" t="s">
        <v>493</v>
      </c>
      <c r="AE13" s="16" t="str">
        <f t="shared" si="3"/>
        <v>8.42</v>
      </c>
      <c r="AK13" s="114"/>
      <c r="AL13" s="112"/>
      <c r="AM13" s="114"/>
      <c r="AN13" s="114"/>
      <c r="AO13" s="114"/>
      <c r="AP13" s="114"/>
      <c r="AQ13" s="114"/>
      <c r="AR13" s="114"/>
      <c r="AS13" s="114"/>
      <c r="AT13" s="104"/>
      <c r="AU13" s="104"/>
      <c r="AV13" s="104"/>
    </row>
    <row r="14" spans="1:48" ht="29.4" thickBot="1" x14ac:dyDescent="0.35">
      <c r="A14" s="13">
        <v>11</v>
      </c>
      <c r="B14" s="3" t="s">
        <v>398</v>
      </c>
      <c r="C14" s="2">
        <v>15</v>
      </c>
      <c r="D14" s="2">
        <v>5</v>
      </c>
      <c r="E14" s="2">
        <v>4</v>
      </c>
      <c r="F14" s="2">
        <v>6</v>
      </c>
      <c r="G14" s="2">
        <v>13</v>
      </c>
      <c r="H14" s="2">
        <v>15</v>
      </c>
      <c r="I14" s="2">
        <v>19</v>
      </c>
      <c r="J14" s="4" t="str">
        <f t="shared" si="0"/>
        <v>16.71</v>
      </c>
      <c r="K14" s="2" t="str">
        <f t="shared" si="0"/>
        <v>16.19</v>
      </c>
      <c r="L14" s="4" t="s">
        <v>435</v>
      </c>
      <c r="M14" s="4" t="s">
        <v>436</v>
      </c>
      <c r="N14" s="14" t="s">
        <v>437</v>
      </c>
      <c r="O14" s="14" t="str">
        <f t="shared" si="1"/>
        <v>21.32</v>
      </c>
      <c r="Q14" s="13">
        <v>11</v>
      </c>
      <c r="R14" s="3" t="s">
        <v>385</v>
      </c>
      <c r="S14" s="2">
        <v>7</v>
      </c>
      <c r="T14" s="2">
        <v>2</v>
      </c>
      <c r="U14" s="2">
        <v>2</v>
      </c>
      <c r="V14" s="2">
        <v>3</v>
      </c>
      <c r="W14" s="2">
        <v>5</v>
      </c>
      <c r="X14" s="2">
        <v>7</v>
      </c>
      <c r="Y14" s="2">
        <v>8</v>
      </c>
      <c r="Z14" s="2" t="str">
        <f t="shared" si="2"/>
        <v>7.08</v>
      </c>
      <c r="AA14" s="2" t="str">
        <f t="shared" si="2"/>
        <v>10.50</v>
      </c>
      <c r="AB14" s="4" t="s">
        <v>494</v>
      </c>
      <c r="AC14" s="4" t="s">
        <v>495</v>
      </c>
      <c r="AD14" s="14" t="s">
        <v>496</v>
      </c>
      <c r="AE14" s="14" t="str">
        <f t="shared" si="3"/>
        <v>8.12</v>
      </c>
      <c r="AK14" s="114"/>
      <c r="AL14" s="112"/>
      <c r="AM14" s="114"/>
      <c r="AN14" s="114"/>
      <c r="AO14" s="114"/>
      <c r="AP14" s="114"/>
      <c r="AQ14" s="114"/>
      <c r="AR14" s="114"/>
      <c r="AS14" s="114"/>
      <c r="AT14" s="104"/>
      <c r="AU14" s="104"/>
      <c r="AV14" s="104"/>
    </row>
    <row r="15" spans="1:48" ht="15" thickBot="1" x14ac:dyDescent="0.35">
      <c r="A15" s="15">
        <v>12</v>
      </c>
      <c r="B15" s="6" t="s">
        <v>394</v>
      </c>
      <c r="C15" s="5">
        <v>15</v>
      </c>
      <c r="D15" s="5">
        <v>4</v>
      </c>
      <c r="E15" s="5">
        <v>5</v>
      </c>
      <c r="F15" s="5">
        <v>6</v>
      </c>
      <c r="G15" s="5">
        <v>22</v>
      </c>
      <c r="H15" s="5">
        <v>24</v>
      </c>
      <c r="I15" s="5">
        <v>17</v>
      </c>
      <c r="J15" s="7" t="str">
        <f t="shared" si="0"/>
        <v>22.13</v>
      </c>
      <c r="K15" s="5" t="str">
        <f t="shared" si="0"/>
        <v>20.36</v>
      </c>
      <c r="L15" s="7" t="s">
        <v>438</v>
      </c>
      <c r="M15" s="7" t="s">
        <v>439</v>
      </c>
      <c r="N15" s="16" t="s">
        <v>440</v>
      </c>
      <c r="O15" s="16" t="str">
        <f t="shared" si="1"/>
        <v>21.79</v>
      </c>
      <c r="Q15" s="15">
        <v>12</v>
      </c>
      <c r="R15" s="6" t="s">
        <v>388</v>
      </c>
      <c r="S15" s="5">
        <v>7</v>
      </c>
      <c r="T15" s="5">
        <v>2</v>
      </c>
      <c r="U15" s="5">
        <v>2</v>
      </c>
      <c r="V15" s="5">
        <v>3</v>
      </c>
      <c r="W15" s="5">
        <v>5</v>
      </c>
      <c r="X15" s="5">
        <v>8</v>
      </c>
      <c r="Y15" s="5">
        <v>8</v>
      </c>
      <c r="Z15" s="5" t="str">
        <f t="shared" si="2"/>
        <v>5.21</v>
      </c>
      <c r="AA15" s="5" t="str">
        <f t="shared" si="2"/>
        <v>8.42</v>
      </c>
      <c r="AB15" s="7" t="s">
        <v>497</v>
      </c>
      <c r="AC15" s="7" t="s">
        <v>498</v>
      </c>
      <c r="AD15" s="16" t="s">
        <v>499</v>
      </c>
      <c r="AE15" s="16" t="str">
        <f t="shared" si="3"/>
        <v>7.30</v>
      </c>
      <c r="AK15" s="114"/>
      <c r="AL15" s="112"/>
      <c r="AM15" s="114"/>
      <c r="AN15" s="114"/>
      <c r="AO15" s="114"/>
      <c r="AP15" s="114"/>
      <c r="AQ15" s="114"/>
      <c r="AR15" s="114"/>
      <c r="AS15" s="114"/>
      <c r="AT15" s="104"/>
      <c r="AU15" s="104"/>
      <c r="AV15" s="104"/>
    </row>
    <row r="16" spans="1:48" ht="15" thickBot="1" x14ac:dyDescent="0.35">
      <c r="A16" s="13">
        <v>13</v>
      </c>
      <c r="B16" s="3" t="s">
        <v>387</v>
      </c>
      <c r="C16" s="2">
        <v>15</v>
      </c>
      <c r="D16" s="2">
        <v>5</v>
      </c>
      <c r="E16" s="2">
        <v>2</v>
      </c>
      <c r="F16" s="2">
        <v>8</v>
      </c>
      <c r="G16" s="2">
        <v>17</v>
      </c>
      <c r="H16" s="2">
        <v>23</v>
      </c>
      <c r="I16" s="2">
        <v>17</v>
      </c>
      <c r="J16" s="4" t="str">
        <f t="shared" si="0"/>
        <v>16.24</v>
      </c>
      <c r="K16" s="2" t="str">
        <f t="shared" si="0"/>
        <v>27.34</v>
      </c>
      <c r="L16" s="4" t="s">
        <v>441</v>
      </c>
      <c r="M16" s="4" t="s">
        <v>442</v>
      </c>
      <c r="N16" s="14" t="s">
        <v>443</v>
      </c>
      <c r="O16" s="14" t="str">
        <f t="shared" si="1"/>
        <v>14.92</v>
      </c>
      <c r="Q16" s="13">
        <v>13</v>
      </c>
      <c r="R16" s="3" t="s">
        <v>397</v>
      </c>
      <c r="S16" s="2">
        <v>7</v>
      </c>
      <c r="T16" s="2">
        <v>2</v>
      </c>
      <c r="U16" s="2">
        <v>2</v>
      </c>
      <c r="V16" s="2">
        <v>3</v>
      </c>
      <c r="W16" s="2">
        <v>6</v>
      </c>
      <c r="X16" s="2">
        <v>10</v>
      </c>
      <c r="Y16" s="2">
        <v>8</v>
      </c>
      <c r="Z16" s="2" t="str">
        <f t="shared" si="2"/>
        <v>4.14</v>
      </c>
      <c r="AA16" s="2" t="str">
        <f t="shared" si="2"/>
        <v>9.10</v>
      </c>
      <c r="AB16" s="4" t="s">
        <v>500</v>
      </c>
      <c r="AC16" s="4" t="s">
        <v>501</v>
      </c>
      <c r="AD16" s="14" t="s">
        <v>502</v>
      </c>
      <c r="AE16" s="14" t="str">
        <f t="shared" si="3"/>
        <v>5.50</v>
      </c>
      <c r="AK16" s="114"/>
      <c r="AL16" s="112"/>
      <c r="AM16" s="114"/>
      <c r="AN16" s="114"/>
      <c r="AO16" s="114"/>
      <c r="AP16" s="114"/>
      <c r="AQ16" s="114"/>
      <c r="AR16" s="114"/>
      <c r="AS16" s="114"/>
      <c r="AT16" s="104"/>
      <c r="AU16" s="104"/>
      <c r="AV16" s="104"/>
    </row>
    <row r="17" spans="1:48" ht="15" thickBot="1" x14ac:dyDescent="0.35">
      <c r="A17" s="15">
        <v>14</v>
      </c>
      <c r="B17" s="6" t="s">
        <v>397</v>
      </c>
      <c r="C17" s="5">
        <v>15</v>
      </c>
      <c r="D17" s="5">
        <v>4</v>
      </c>
      <c r="E17" s="5">
        <v>5</v>
      </c>
      <c r="F17" s="5">
        <v>6</v>
      </c>
      <c r="G17" s="5">
        <v>14</v>
      </c>
      <c r="H17" s="5">
        <v>20</v>
      </c>
      <c r="I17" s="5">
        <v>17</v>
      </c>
      <c r="J17" s="7" t="str">
        <f t="shared" si="0"/>
        <v>11.99</v>
      </c>
      <c r="K17" s="5" t="str">
        <f t="shared" si="0"/>
        <v>18.54</v>
      </c>
      <c r="L17" s="7" t="s">
        <v>444</v>
      </c>
      <c r="M17" s="7" t="s">
        <v>445</v>
      </c>
      <c r="N17" s="16" t="s">
        <v>446</v>
      </c>
      <c r="O17" s="16" t="str">
        <f t="shared" si="1"/>
        <v>14.87</v>
      </c>
      <c r="Q17" s="15">
        <v>14</v>
      </c>
      <c r="R17" s="6" t="s">
        <v>391</v>
      </c>
      <c r="S17" s="5">
        <v>7</v>
      </c>
      <c r="T17" s="5">
        <v>1</v>
      </c>
      <c r="U17" s="5">
        <v>3</v>
      </c>
      <c r="V17" s="5">
        <v>3</v>
      </c>
      <c r="W17" s="5">
        <v>8</v>
      </c>
      <c r="X17" s="5">
        <v>10</v>
      </c>
      <c r="Y17" s="5">
        <v>6</v>
      </c>
      <c r="Z17" s="5" t="str">
        <f t="shared" si="2"/>
        <v>10.62</v>
      </c>
      <c r="AA17" s="5" t="str">
        <f t="shared" si="2"/>
        <v>10.50</v>
      </c>
      <c r="AB17" s="7" t="s">
        <v>503</v>
      </c>
      <c r="AC17" s="7" t="s">
        <v>504</v>
      </c>
      <c r="AD17" s="16" t="s">
        <v>505</v>
      </c>
      <c r="AE17" s="16" t="str">
        <f t="shared" si="3"/>
        <v>9.63</v>
      </c>
      <c r="AK17" s="114"/>
      <c r="AL17" s="112"/>
      <c r="AM17" s="114"/>
      <c r="AN17" s="114"/>
      <c r="AO17" s="114"/>
      <c r="AP17" s="114"/>
      <c r="AQ17" s="114"/>
      <c r="AR17" s="114"/>
      <c r="AS17" s="114"/>
      <c r="AT17" s="104"/>
      <c r="AU17" s="104"/>
      <c r="AV17" s="104"/>
    </row>
    <row r="18" spans="1:48" ht="43.8" thickBot="1" x14ac:dyDescent="0.35">
      <c r="A18" s="13">
        <v>15</v>
      </c>
      <c r="B18" s="3" t="s">
        <v>393</v>
      </c>
      <c r="C18" s="2">
        <v>15</v>
      </c>
      <c r="D18" s="2">
        <v>5</v>
      </c>
      <c r="E18" s="2">
        <v>2</v>
      </c>
      <c r="F18" s="2">
        <v>8</v>
      </c>
      <c r="G18" s="2">
        <v>13</v>
      </c>
      <c r="H18" s="2">
        <v>23</v>
      </c>
      <c r="I18" s="2">
        <v>17</v>
      </c>
      <c r="J18" s="4" t="str">
        <f t="shared" si="0"/>
        <v>15.88</v>
      </c>
      <c r="K18" s="2" t="str">
        <f t="shared" si="0"/>
        <v>25.08</v>
      </c>
      <c r="L18" s="4" t="s">
        <v>447</v>
      </c>
      <c r="M18" s="4" t="s">
        <v>448</v>
      </c>
      <c r="N18" s="14" t="s">
        <v>449</v>
      </c>
      <c r="O18" s="14" t="str">
        <f t="shared" si="1"/>
        <v>14.80</v>
      </c>
      <c r="Q18" s="13">
        <v>15</v>
      </c>
      <c r="R18" s="3" t="s">
        <v>394</v>
      </c>
      <c r="S18" s="2">
        <v>7</v>
      </c>
      <c r="T18" s="2">
        <v>1</v>
      </c>
      <c r="U18" s="2">
        <v>2</v>
      </c>
      <c r="V18" s="2">
        <v>4</v>
      </c>
      <c r="W18" s="2">
        <v>8</v>
      </c>
      <c r="X18" s="2">
        <v>11</v>
      </c>
      <c r="Y18" s="2">
        <v>5</v>
      </c>
      <c r="Z18" s="2" t="str">
        <f t="shared" si="2"/>
        <v>10.16</v>
      </c>
      <c r="AA18" s="2" t="str">
        <f t="shared" si="2"/>
        <v>12.12</v>
      </c>
      <c r="AB18" s="4" t="s">
        <v>506</v>
      </c>
      <c r="AC18" s="4" t="s">
        <v>507</v>
      </c>
      <c r="AD18" s="14" t="s">
        <v>508</v>
      </c>
      <c r="AE18" s="14" t="str">
        <f t="shared" si="3"/>
        <v>8.20</v>
      </c>
      <c r="AK18" s="114"/>
      <c r="AL18" s="112"/>
      <c r="AM18" s="114"/>
      <c r="AN18" s="114"/>
      <c r="AO18" s="114"/>
      <c r="AP18" s="114"/>
      <c r="AQ18" s="114"/>
      <c r="AR18" s="114"/>
      <c r="AS18" s="114"/>
      <c r="AT18" s="104"/>
      <c r="AU18" s="104"/>
      <c r="AV18" s="104"/>
    </row>
    <row r="19" spans="1:48" ht="15" thickBot="1" x14ac:dyDescent="0.35">
      <c r="A19" s="15">
        <v>16</v>
      </c>
      <c r="B19" s="6" t="s">
        <v>400</v>
      </c>
      <c r="C19" s="5">
        <v>15</v>
      </c>
      <c r="D19" s="5">
        <v>2</v>
      </c>
      <c r="E19" s="5">
        <v>7</v>
      </c>
      <c r="F19" s="5">
        <v>6</v>
      </c>
      <c r="G19" s="5">
        <v>17</v>
      </c>
      <c r="H19" s="5">
        <v>23</v>
      </c>
      <c r="I19" s="5">
        <v>13</v>
      </c>
      <c r="J19" s="7" t="str">
        <f t="shared" si="0"/>
        <v>18.63</v>
      </c>
      <c r="K19" s="5" t="str">
        <f t="shared" si="0"/>
        <v>21.32</v>
      </c>
      <c r="L19" s="7" t="s">
        <v>450</v>
      </c>
      <c r="M19" s="7" t="s">
        <v>451</v>
      </c>
      <c r="N19" s="16" t="s">
        <v>452</v>
      </c>
      <c r="O19" s="16" t="str">
        <f t="shared" si="1"/>
        <v>18.95</v>
      </c>
      <c r="Q19" s="15">
        <v>16</v>
      </c>
      <c r="R19" s="6" t="s">
        <v>399</v>
      </c>
      <c r="S19" s="5">
        <v>7</v>
      </c>
      <c r="T19" s="5">
        <v>1</v>
      </c>
      <c r="U19" s="5">
        <v>2</v>
      </c>
      <c r="V19" s="5">
        <v>4</v>
      </c>
      <c r="W19" s="5">
        <v>4</v>
      </c>
      <c r="X19" s="5">
        <v>13</v>
      </c>
      <c r="Y19" s="5">
        <v>5</v>
      </c>
      <c r="Z19" s="5" t="str">
        <f t="shared" si="2"/>
        <v>6.13</v>
      </c>
      <c r="AA19" s="5" t="str">
        <f t="shared" si="2"/>
        <v>14.92</v>
      </c>
      <c r="AB19" s="7" t="s">
        <v>509</v>
      </c>
      <c r="AC19" s="7" t="s">
        <v>510</v>
      </c>
      <c r="AD19" s="16" t="s">
        <v>511</v>
      </c>
      <c r="AE19" s="16" t="str">
        <f t="shared" si="3"/>
        <v>4.52</v>
      </c>
      <c r="AK19" s="114"/>
      <c r="AL19" s="112"/>
      <c r="AM19" s="114"/>
      <c r="AN19" s="114"/>
      <c r="AO19" s="114"/>
      <c r="AP19" s="114"/>
      <c r="AQ19" s="114"/>
      <c r="AR19" s="114"/>
      <c r="AS19" s="114"/>
      <c r="AT19" s="104"/>
      <c r="AU19" s="104"/>
      <c r="AV19" s="104"/>
    </row>
    <row r="20" spans="1:48" ht="43.8" thickBot="1" x14ac:dyDescent="0.35">
      <c r="A20" s="13">
        <v>17</v>
      </c>
      <c r="B20" s="3" t="s">
        <v>396</v>
      </c>
      <c r="C20" s="2">
        <v>15</v>
      </c>
      <c r="D20" s="2">
        <v>3</v>
      </c>
      <c r="E20" s="2">
        <v>4</v>
      </c>
      <c r="F20" s="2">
        <v>8</v>
      </c>
      <c r="G20" s="2">
        <v>15</v>
      </c>
      <c r="H20" s="2">
        <v>27</v>
      </c>
      <c r="I20" s="2">
        <v>13</v>
      </c>
      <c r="J20" s="4" t="str">
        <f t="shared" si="0"/>
        <v>14.64</v>
      </c>
      <c r="K20" s="2" t="str">
        <f t="shared" si="0"/>
        <v>18.10</v>
      </c>
      <c r="L20" s="4" t="s">
        <v>453</v>
      </c>
      <c r="M20" s="4" t="s">
        <v>454</v>
      </c>
      <c r="N20" s="14" t="s">
        <v>455</v>
      </c>
      <c r="O20" s="14" t="str">
        <f t="shared" si="1"/>
        <v>18.66</v>
      </c>
      <c r="Q20" s="13">
        <v>17</v>
      </c>
      <c r="R20" s="3" t="s">
        <v>393</v>
      </c>
      <c r="S20" s="2">
        <v>7</v>
      </c>
      <c r="T20" s="2">
        <v>1</v>
      </c>
      <c r="U20" s="2">
        <v>1</v>
      </c>
      <c r="V20" s="2">
        <v>5</v>
      </c>
      <c r="W20" s="2">
        <v>5</v>
      </c>
      <c r="X20" s="2">
        <v>15</v>
      </c>
      <c r="Y20" s="2">
        <v>4</v>
      </c>
      <c r="Z20" s="2" t="str">
        <f t="shared" si="2"/>
        <v>4.47</v>
      </c>
      <c r="AA20" s="2" t="str">
        <f t="shared" si="2"/>
        <v>16.53</v>
      </c>
      <c r="AB20" s="4" t="s">
        <v>512</v>
      </c>
      <c r="AC20" s="4" t="s">
        <v>513</v>
      </c>
      <c r="AD20" s="14" t="s">
        <v>514</v>
      </c>
      <c r="AE20" s="14" t="str">
        <f t="shared" si="3"/>
        <v>2.16</v>
      </c>
      <c r="AK20" s="114"/>
      <c r="AL20" s="112"/>
      <c r="AM20" s="114"/>
      <c r="AN20" s="114"/>
      <c r="AO20" s="114"/>
      <c r="AP20" s="114"/>
      <c r="AQ20" s="114"/>
      <c r="AR20" s="114"/>
      <c r="AS20" s="114"/>
      <c r="AT20" s="104"/>
      <c r="AU20" s="104"/>
      <c r="AV20" s="104"/>
    </row>
    <row r="21" spans="1:48" ht="29.4" thickBot="1" x14ac:dyDescent="0.35">
      <c r="A21" s="15">
        <v>18</v>
      </c>
      <c r="B21" s="6" t="s">
        <v>401</v>
      </c>
      <c r="C21" s="5">
        <v>15</v>
      </c>
      <c r="D21" s="5">
        <v>2</v>
      </c>
      <c r="E21" s="5">
        <v>6</v>
      </c>
      <c r="F21" s="5">
        <v>7</v>
      </c>
      <c r="G21" s="5">
        <v>14</v>
      </c>
      <c r="H21" s="5">
        <v>23</v>
      </c>
      <c r="I21" s="5">
        <v>12</v>
      </c>
      <c r="J21" s="7" t="str">
        <f t="shared" si="0"/>
        <v>15.26</v>
      </c>
      <c r="K21" s="5" t="str">
        <f t="shared" si="0"/>
        <v>28.32</v>
      </c>
      <c r="L21" s="7" t="s">
        <v>456</v>
      </c>
      <c r="M21" s="7" t="s">
        <v>457</v>
      </c>
      <c r="N21" s="16" t="s">
        <v>458</v>
      </c>
      <c r="O21" s="16" t="str">
        <f t="shared" si="1"/>
        <v>12.69</v>
      </c>
      <c r="Q21" s="15">
        <v>18</v>
      </c>
      <c r="R21" s="6" t="s">
        <v>396</v>
      </c>
      <c r="S21" s="5">
        <v>7</v>
      </c>
      <c r="T21" s="5">
        <v>1</v>
      </c>
      <c r="U21" s="5">
        <v>1</v>
      </c>
      <c r="V21" s="5">
        <v>5</v>
      </c>
      <c r="W21" s="5">
        <v>4</v>
      </c>
      <c r="X21" s="5">
        <v>15</v>
      </c>
      <c r="Y21" s="5">
        <v>4</v>
      </c>
      <c r="Z21" s="5" t="str">
        <f t="shared" si="2"/>
        <v>6.78</v>
      </c>
      <c r="AA21" s="5" t="str">
        <f t="shared" si="2"/>
        <v>9.77</v>
      </c>
      <c r="AB21" s="7" t="s">
        <v>515</v>
      </c>
      <c r="AC21" s="7" t="s">
        <v>516</v>
      </c>
      <c r="AD21" s="16" t="s">
        <v>517</v>
      </c>
      <c r="AE21" s="16" t="str">
        <f t="shared" si="3"/>
        <v>7.67</v>
      </c>
      <c r="AK21" s="114"/>
      <c r="AL21" s="112"/>
      <c r="AM21" s="114"/>
      <c r="AN21" s="114"/>
      <c r="AO21" s="114"/>
      <c r="AP21" s="114"/>
      <c r="AQ21" s="114"/>
      <c r="AR21" s="114"/>
      <c r="AS21" s="114"/>
      <c r="AT21" s="104"/>
      <c r="AU21" s="104"/>
      <c r="AV21" s="104"/>
    </row>
    <row r="22" spans="1:48" ht="15" thickBot="1" x14ac:dyDescent="0.35">
      <c r="A22" s="13">
        <v>19</v>
      </c>
      <c r="B22" s="3" t="s">
        <v>399</v>
      </c>
      <c r="C22" s="2">
        <v>15</v>
      </c>
      <c r="D22" s="2">
        <v>2</v>
      </c>
      <c r="E22" s="2">
        <v>6</v>
      </c>
      <c r="F22" s="2">
        <v>7</v>
      </c>
      <c r="G22" s="2">
        <v>10</v>
      </c>
      <c r="H22" s="2">
        <v>27</v>
      </c>
      <c r="I22" s="2">
        <v>12</v>
      </c>
      <c r="J22" s="4" t="str">
        <f t="shared" si="0"/>
        <v>13.22</v>
      </c>
      <c r="K22" s="2" t="str">
        <f t="shared" si="0"/>
        <v>31.57</v>
      </c>
      <c r="L22" s="4" t="s">
        <v>459</v>
      </c>
      <c r="M22" s="4" t="s">
        <v>460</v>
      </c>
      <c r="N22" s="14" t="s">
        <v>33</v>
      </c>
      <c r="O22" s="14" t="str">
        <f t="shared" si="1"/>
        <v>10.12</v>
      </c>
      <c r="Q22" s="13">
        <v>19</v>
      </c>
      <c r="R22" s="3" t="s">
        <v>387</v>
      </c>
      <c r="S22" s="2">
        <v>8</v>
      </c>
      <c r="T22" s="2">
        <v>0</v>
      </c>
      <c r="U22" s="2">
        <v>2</v>
      </c>
      <c r="V22" s="2">
        <v>6</v>
      </c>
      <c r="W22" s="2">
        <v>4</v>
      </c>
      <c r="X22" s="2">
        <v>15</v>
      </c>
      <c r="Y22" s="2">
        <v>2</v>
      </c>
      <c r="Z22" s="2" t="str">
        <f t="shared" si="2"/>
        <v>7.32</v>
      </c>
      <c r="AA22" s="2" t="str">
        <f t="shared" si="2"/>
        <v>16.51</v>
      </c>
      <c r="AB22" s="4" t="s">
        <v>518</v>
      </c>
      <c r="AC22" s="4" t="s">
        <v>519</v>
      </c>
      <c r="AD22" s="14" t="s">
        <v>520</v>
      </c>
      <c r="AE22" s="14" t="str">
        <f t="shared" si="3"/>
        <v>6.28</v>
      </c>
      <c r="AK22" s="114"/>
      <c r="AL22" s="112"/>
      <c r="AM22" s="114"/>
      <c r="AN22" s="114"/>
      <c r="AO22" s="114"/>
      <c r="AP22" s="114"/>
      <c r="AQ22" s="114"/>
      <c r="AR22" s="114"/>
      <c r="AS22" s="114"/>
      <c r="AT22" s="104"/>
      <c r="AU22" s="104"/>
      <c r="AV22" s="104"/>
    </row>
    <row r="23" spans="1:48" ht="15" thickBot="1" x14ac:dyDescent="0.35">
      <c r="A23" s="17">
        <v>20</v>
      </c>
      <c r="B23" s="18" t="s">
        <v>402</v>
      </c>
      <c r="C23" s="19">
        <v>15</v>
      </c>
      <c r="D23" s="19">
        <v>0</v>
      </c>
      <c r="E23" s="19">
        <v>4</v>
      </c>
      <c r="F23" s="19">
        <v>11</v>
      </c>
      <c r="G23" s="19">
        <v>10</v>
      </c>
      <c r="H23" s="19">
        <v>33</v>
      </c>
      <c r="I23" s="19">
        <v>4</v>
      </c>
      <c r="J23" s="20" t="str">
        <f t="shared" si="0"/>
        <v>10.25</v>
      </c>
      <c r="K23" s="19" t="str">
        <f t="shared" si="0"/>
        <v>36.11</v>
      </c>
      <c r="L23" s="20" t="s">
        <v>461</v>
      </c>
      <c r="M23" s="20" t="s">
        <v>462</v>
      </c>
      <c r="N23" s="21" t="s">
        <v>463</v>
      </c>
      <c r="O23" s="21" t="str">
        <f t="shared" si="1"/>
        <v>8.78</v>
      </c>
      <c r="Q23" s="17">
        <v>20</v>
      </c>
      <c r="R23" s="18" t="s">
        <v>402</v>
      </c>
      <c r="S23" s="19">
        <v>8</v>
      </c>
      <c r="T23" s="19">
        <v>0</v>
      </c>
      <c r="U23" s="19">
        <v>2</v>
      </c>
      <c r="V23" s="19">
        <v>6</v>
      </c>
      <c r="W23" s="19">
        <v>6</v>
      </c>
      <c r="X23" s="19">
        <v>20</v>
      </c>
      <c r="Y23" s="19">
        <v>2</v>
      </c>
      <c r="Z23" s="19" t="str">
        <f t="shared" si="2"/>
        <v>3.84</v>
      </c>
      <c r="AA23" s="19" t="str">
        <f t="shared" si="2"/>
        <v>23.19</v>
      </c>
      <c r="AB23" s="20" t="s">
        <v>521</v>
      </c>
      <c r="AC23" s="20" t="s">
        <v>522</v>
      </c>
      <c r="AD23" s="21" t="s">
        <v>523</v>
      </c>
      <c r="AE23" s="21" t="str">
        <f t="shared" si="3"/>
        <v>2.73</v>
      </c>
      <c r="AK23" s="114"/>
      <c r="AL23" s="112"/>
      <c r="AM23" s="114"/>
      <c r="AN23" s="114"/>
      <c r="AO23" s="114"/>
      <c r="AP23" s="114"/>
      <c r="AQ23" s="114"/>
      <c r="AR23" s="114"/>
      <c r="AS23" s="114"/>
      <c r="AT23" s="104"/>
      <c r="AU23" s="104"/>
      <c r="AV23" s="104"/>
    </row>
    <row r="25" spans="1:48" ht="15" thickBot="1" x14ac:dyDescent="0.35">
      <c r="A25" t="s">
        <v>318</v>
      </c>
      <c r="Q25" t="s">
        <v>403</v>
      </c>
    </row>
    <row r="26" spans="1:48" ht="15" thickBot="1" x14ac:dyDescent="0.35">
      <c r="A26" s="115" t="s">
        <v>0</v>
      </c>
      <c r="B26" s="116" t="s">
        <v>1</v>
      </c>
      <c r="C26" s="116" t="s">
        <v>2</v>
      </c>
      <c r="D26" s="116" t="s">
        <v>3</v>
      </c>
      <c r="E26" s="116" t="s">
        <v>4</v>
      </c>
      <c r="F26" s="116" t="s">
        <v>5</v>
      </c>
      <c r="G26" s="116" t="s">
        <v>6</v>
      </c>
      <c r="H26" s="116" t="s">
        <v>7</v>
      </c>
      <c r="I26" s="116" t="s">
        <v>8</v>
      </c>
      <c r="J26" s="1" t="s">
        <v>9</v>
      </c>
      <c r="K26" s="1" t="s">
        <v>10</v>
      </c>
      <c r="L26" s="116" t="s">
        <v>9</v>
      </c>
      <c r="M26" s="116" t="s">
        <v>10</v>
      </c>
      <c r="N26" s="117" t="s">
        <v>11</v>
      </c>
      <c r="O26" s="12" t="s">
        <v>11</v>
      </c>
      <c r="Q26" s="11" t="s">
        <v>0</v>
      </c>
      <c r="R26" s="1" t="s">
        <v>1</v>
      </c>
      <c r="S26" s="1" t="s">
        <v>2</v>
      </c>
      <c r="T26" s="1" t="s">
        <v>3</v>
      </c>
      <c r="U26" s="1" t="s">
        <v>4</v>
      </c>
      <c r="V26" s="1" t="s">
        <v>5</v>
      </c>
      <c r="W26" s="1" t="s">
        <v>6</v>
      </c>
      <c r="X26" s="1" t="s">
        <v>7</v>
      </c>
      <c r="Y26" s="1" t="s">
        <v>8</v>
      </c>
      <c r="Z26" s="1" t="s">
        <v>9</v>
      </c>
      <c r="AA26" s="1" t="s">
        <v>10</v>
      </c>
      <c r="AB26" s="1" t="s">
        <v>9</v>
      </c>
      <c r="AC26" s="1" t="s">
        <v>10</v>
      </c>
      <c r="AD26" s="12" t="s">
        <v>11</v>
      </c>
      <c r="AE26" s="12" t="s">
        <v>11</v>
      </c>
    </row>
    <row r="27" spans="1:48" ht="29.4" thickBot="1" x14ac:dyDescent="0.35">
      <c r="A27" s="106">
        <v>1</v>
      </c>
      <c r="B27" s="105" t="s">
        <v>383</v>
      </c>
      <c r="C27" s="107">
        <v>17</v>
      </c>
      <c r="D27" s="107">
        <v>14</v>
      </c>
      <c r="E27" s="107">
        <v>3</v>
      </c>
      <c r="F27" s="107">
        <v>0</v>
      </c>
      <c r="G27" s="107">
        <v>33</v>
      </c>
      <c r="H27" s="107">
        <v>2</v>
      </c>
      <c r="I27" s="107">
        <v>45</v>
      </c>
      <c r="J27" s="97" t="str">
        <f>IF(ISNUMBER(SEARCH("-", L27)), LEFT(L27, SEARCH("-", L27)-1), LEFT(L27, SEARCH("+", L27)-1))</f>
        <v>43.18</v>
      </c>
      <c r="K27" s="97" t="str">
        <f>IF(ISNUMBER(SEARCH("-", M27)), LEFT(M27, SEARCH("-", M27)-1), LEFT(M27, SEARCH("+", M27)-1))</f>
        <v>10.62</v>
      </c>
      <c r="L27" s="108" t="s">
        <v>524</v>
      </c>
      <c r="M27" s="108" t="s">
        <v>525</v>
      </c>
      <c r="N27" s="109" t="s">
        <v>526</v>
      </c>
      <c r="O27" s="97" t="str">
        <f>IF(ISNUMBER(SEARCH("-", N27)), LEFT(N27, SEARCH("-", N27)-1), IF(ISNUMBER(SEARCH("+", N27)), LEFT(N27, SEARCH("+", N27)-1),N27))</f>
        <v>41.21</v>
      </c>
      <c r="Q27" s="13">
        <v>1</v>
      </c>
      <c r="R27" s="3" t="s">
        <v>383</v>
      </c>
      <c r="S27" s="2">
        <v>16</v>
      </c>
      <c r="T27" s="2">
        <v>12</v>
      </c>
      <c r="U27" s="2">
        <v>1</v>
      </c>
      <c r="V27" s="2">
        <v>3</v>
      </c>
      <c r="W27" s="2">
        <v>27</v>
      </c>
      <c r="X27" s="2">
        <v>9</v>
      </c>
      <c r="Y27" s="2">
        <v>37</v>
      </c>
      <c r="Z27" s="97" t="str">
        <f>IF(ISNUMBER(SEARCH("-", AB27)), LEFT(AB27, SEARCH("-", AB27)-1), IF(ISNUMBER(SEARCH("+", AB27)), LEFT(AB27, SEARCH("+", AB27)-1), AB27))</f>
        <v>26.57</v>
      </c>
      <c r="AA27" s="97" t="str">
        <f>IF(ISNUMBER(SEARCH("-", AC27)), LEFT(AC27, SEARCH("-", AC27)-1), IF(ISNUMBER(SEARCH("+", AC27)), LEFT(AC27, SEARCH("+", AC27)-1), AC27))</f>
        <v>14.29</v>
      </c>
      <c r="AB27" s="4" t="s">
        <v>583</v>
      </c>
      <c r="AC27" s="4" t="s">
        <v>584</v>
      </c>
      <c r="AD27" s="14" t="s">
        <v>585</v>
      </c>
      <c r="AE27" s="97" t="str">
        <f>IF(ISNUMBER(SEARCH("-", AD27)), LEFT(AD27, SEARCH("-", AD27)-1), IF(ISNUMBER(SEARCH("+", AD27)), LEFT(AD27, SEARCH("+", AD27)-1),AD27))</f>
        <v>29.23</v>
      </c>
      <c r="AG27">
        <f>W27/S27</f>
        <v>1.6875</v>
      </c>
    </row>
    <row r="28" spans="1:48" ht="29.4" thickBot="1" x14ac:dyDescent="0.35">
      <c r="A28" s="15">
        <v>2</v>
      </c>
      <c r="B28" s="6" t="s">
        <v>384</v>
      </c>
      <c r="C28" s="5">
        <v>16</v>
      </c>
      <c r="D28" s="5">
        <v>11</v>
      </c>
      <c r="E28" s="5">
        <v>4</v>
      </c>
      <c r="F28" s="5">
        <v>1</v>
      </c>
      <c r="G28" s="5">
        <v>40</v>
      </c>
      <c r="H28" s="5">
        <v>14</v>
      </c>
      <c r="I28" s="5">
        <v>37</v>
      </c>
      <c r="J28" s="97" t="str">
        <f t="shared" ref="J28:K46" si="4">IF(ISNUMBER(SEARCH("-", L28)), LEFT(L28, SEARCH("-", L28)-1), LEFT(L28, SEARCH("+", L28)-1))</f>
        <v>39.50</v>
      </c>
      <c r="K28" s="97" t="str">
        <f t="shared" si="4"/>
        <v>13.66</v>
      </c>
      <c r="L28" s="7" t="s">
        <v>527</v>
      </c>
      <c r="M28" s="7" t="s">
        <v>528</v>
      </c>
      <c r="N28" s="16" t="s">
        <v>529</v>
      </c>
      <c r="O28" s="97" t="str">
        <f t="shared" ref="O28:O46" si="5">IF(ISNUMBER(SEARCH("-", N28)), LEFT(N28, SEARCH("-", N28)-1), IF(ISNUMBER(SEARCH("+", N28)), LEFT(N28, SEARCH("+", N28)-1),N28))</f>
        <v>37.53</v>
      </c>
      <c r="Q28" s="15">
        <v>2</v>
      </c>
      <c r="R28" s="6" t="s">
        <v>395</v>
      </c>
      <c r="S28" s="5">
        <v>16</v>
      </c>
      <c r="T28" s="5">
        <v>10</v>
      </c>
      <c r="U28" s="5">
        <v>3</v>
      </c>
      <c r="V28" s="5">
        <v>3</v>
      </c>
      <c r="W28" s="5">
        <v>24</v>
      </c>
      <c r="X28" s="5">
        <v>12</v>
      </c>
      <c r="Y28" s="5">
        <v>33</v>
      </c>
      <c r="Z28" s="97" t="str">
        <f t="shared" ref="Z28:AA46" si="6">IF(ISNUMBER(SEARCH("-", AB28)), LEFT(AB28, SEARCH("-", AB28)-1), IF(ISNUMBER(SEARCH("+", AB28)), LEFT(AB28, SEARCH("+", AB28)-1), AB28))</f>
        <v>24.38</v>
      </c>
      <c r="AA28" s="97" t="str">
        <f t="shared" si="6"/>
        <v>18.53</v>
      </c>
      <c r="AB28" s="7" t="s">
        <v>586</v>
      </c>
      <c r="AC28" s="7" t="s">
        <v>587</v>
      </c>
      <c r="AD28" s="16" t="s">
        <v>588</v>
      </c>
      <c r="AE28" s="97" t="str">
        <f t="shared" ref="AE28:AE46" si="7">IF(ISNUMBER(SEARCH("-", AD28)), LEFT(AD28, SEARCH("-", AD28)-1), IF(ISNUMBER(SEARCH("+", AD28)), LEFT(AD28, SEARCH("+", AD28)-1),AD28))</f>
        <v>26.01</v>
      </c>
      <c r="AG28">
        <f t="shared" ref="AG28:AG46" si="8">W28/S28</f>
        <v>1.5</v>
      </c>
    </row>
    <row r="29" spans="1:48" ht="29.4" thickBot="1" x14ac:dyDescent="0.35">
      <c r="A29" s="13">
        <v>3</v>
      </c>
      <c r="B29" s="3" t="s">
        <v>395</v>
      </c>
      <c r="C29" s="2">
        <v>17</v>
      </c>
      <c r="D29" s="2">
        <v>11</v>
      </c>
      <c r="E29" s="2">
        <v>3</v>
      </c>
      <c r="F29" s="2">
        <v>3</v>
      </c>
      <c r="G29" s="2">
        <v>36</v>
      </c>
      <c r="H29" s="2">
        <v>14</v>
      </c>
      <c r="I29" s="2">
        <v>36</v>
      </c>
      <c r="J29" s="97" t="str">
        <f t="shared" si="4"/>
        <v>36.03</v>
      </c>
      <c r="K29" s="97" t="str">
        <f t="shared" si="4"/>
        <v>15.62</v>
      </c>
      <c r="L29" s="4" t="s">
        <v>530</v>
      </c>
      <c r="M29" s="4" t="s">
        <v>531</v>
      </c>
      <c r="N29" s="14" t="s">
        <v>532</v>
      </c>
      <c r="O29" s="97" t="str">
        <f t="shared" si="5"/>
        <v>34.64</v>
      </c>
      <c r="Q29" s="13">
        <v>3</v>
      </c>
      <c r="R29" s="3" t="s">
        <v>384</v>
      </c>
      <c r="S29" s="2">
        <v>17</v>
      </c>
      <c r="T29" s="2">
        <v>10</v>
      </c>
      <c r="U29" s="2">
        <v>1</v>
      </c>
      <c r="V29" s="2">
        <v>6</v>
      </c>
      <c r="W29" s="2">
        <v>29</v>
      </c>
      <c r="X29" s="2">
        <v>18</v>
      </c>
      <c r="Y29" s="2">
        <v>31</v>
      </c>
      <c r="Z29" s="97" t="str">
        <f t="shared" si="6"/>
        <v>32.73</v>
      </c>
      <c r="AA29" s="97" t="str">
        <f t="shared" si="6"/>
        <v>20.10</v>
      </c>
      <c r="AB29" s="4" t="s">
        <v>589</v>
      </c>
      <c r="AC29" s="4" t="s">
        <v>590</v>
      </c>
      <c r="AD29" s="14" t="s">
        <v>591</v>
      </c>
      <c r="AE29" s="97" t="str">
        <f t="shared" si="7"/>
        <v>30.91</v>
      </c>
      <c r="AG29">
        <f t="shared" si="8"/>
        <v>1.7058823529411764</v>
      </c>
    </row>
    <row r="30" spans="1:48" ht="29.4" thickBot="1" x14ac:dyDescent="0.35">
      <c r="A30" s="15">
        <v>4</v>
      </c>
      <c r="B30" s="6" t="s">
        <v>394</v>
      </c>
      <c r="C30" s="5">
        <v>17</v>
      </c>
      <c r="D30" s="5">
        <v>10</v>
      </c>
      <c r="E30" s="5">
        <v>3</v>
      </c>
      <c r="F30" s="5">
        <v>4</v>
      </c>
      <c r="G30" s="5">
        <v>33</v>
      </c>
      <c r="H30" s="5">
        <v>22</v>
      </c>
      <c r="I30" s="5">
        <v>33</v>
      </c>
      <c r="J30" s="97" t="str">
        <f t="shared" si="4"/>
        <v>29.12</v>
      </c>
      <c r="K30" s="97" t="str">
        <f t="shared" si="4"/>
        <v>18.42</v>
      </c>
      <c r="L30" s="7" t="s">
        <v>533</v>
      </c>
      <c r="M30" s="7" t="s">
        <v>534</v>
      </c>
      <c r="N30" s="16" t="s">
        <v>535</v>
      </c>
      <c r="O30" s="97" t="str">
        <f t="shared" si="5"/>
        <v>30.36</v>
      </c>
      <c r="Q30" s="15">
        <v>4</v>
      </c>
      <c r="R30" s="6" t="s">
        <v>390</v>
      </c>
      <c r="S30" s="5">
        <v>17</v>
      </c>
      <c r="T30" s="5">
        <v>9</v>
      </c>
      <c r="U30" s="5">
        <v>3</v>
      </c>
      <c r="V30" s="5">
        <v>5</v>
      </c>
      <c r="W30" s="5">
        <v>22</v>
      </c>
      <c r="X30" s="5">
        <v>16</v>
      </c>
      <c r="Y30" s="5">
        <v>30</v>
      </c>
      <c r="Z30" s="97" t="str">
        <f t="shared" si="6"/>
        <v>24.17</v>
      </c>
      <c r="AA30" s="97" t="str">
        <f t="shared" si="6"/>
        <v>16.73</v>
      </c>
      <c r="AB30" s="7" t="s">
        <v>592</v>
      </c>
      <c r="AC30" s="7" t="s">
        <v>593</v>
      </c>
      <c r="AD30" s="16" t="s">
        <v>594</v>
      </c>
      <c r="AE30" s="97" t="str">
        <f t="shared" si="7"/>
        <v>28.72</v>
      </c>
      <c r="AG30">
        <f t="shared" si="8"/>
        <v>1.2941176470588236</v>
      </c>
    </row>
    <row r="31" spans="1:48" ht="29.4" thickBot="1" x14ac:dyDescent="0.35">
      <c r="A31" s="13">
        <v>5</v>
      </c>
      <c r="B31" s="3" t="s">
        <v>392</v>
      </c>
      <c r="C31" s="2">
        <v>16</v>
      </c>
      <c r="D31" s="2">
        <v>10</v>
      </c>
      <c r="E31" s="2">
        <v>2</v>
      </c>
      <c r="F31" s="2">
        <v>4</v>
      </c>
      <c r="G31" s="2">
        <v>27</v>
      </c>
      <c r="H31" s="2">
        <v>15</v>
      </c>
      <c r="I31" s="2">
        <v>32</v>
      </c>
      <c r="J31" s="97" t="str">
        <f t="shared" si="4"/>
        <v>34.32</v>
      </c>
      <c r="K31" s="97" t="str">
        <f t="shared" si="4"/>
        <v>15.81</v>
      </c>
      <c r="L31" s="4" t="s">
        <v>536</v>
      </c>
      <c r="M31" s="4" t="s">
        <v>537</v>
      </c>
      <c r="N31" s="14" t="s">
        <v>538</v>
      </c>
      <c r="O31" s="97" t="str">
        <f t="shared" si="5"/>
        <v>32.75</v>
      </c>
      <c r="Q31" s="13">
        <v>5</v>
      </c>
      <c r="R31" s="3" t="s">
        <v>385</v>
      </c>
      <c r="S31" s="2">
        <v>17</v>
      </c>
      <c r="T31" s="2">
        <v>7</v>
      </c>
      <c r="U31" s="2">
        <v>3</v>
      </c>
      <c r="V31" s="2">
        <v>7</v>
      </c>
      <c r="W31" s="2">
        <v>18</v>
      </c>
      <c r="X31" s="2">
        <v>22</v>
      </c>
      <c r="Y31" s="2">
        <v>24</v>
      </c>
      <c r="Z31" s="97" t="str">
        <f t="shared" si="6"/>
        <v>22.39</v>
      </c>
      <c r="AA31" s="97" t="str">
        <f t="shared" si="6"/>
        <v>25.92</v>
      </c>
      <c r="AB31" s="4" t="s">
        <v>595</v>
      </c>
      <c r="AC31" s="4" t="s">
        <v>596</v>
      </c>
      <c r="AD31" s="14" t="s">
        <v>597</v>
      </c>
      <c r="AE31" s="97" t="str">
        <f t="shared" si="7"/>
        <v>21.47</v>
      </c>
      <c r="AG31">
        <f t="shared" si="8"/>
        <v>1.0588235294117647</v>
      </c>
    </row>
    <row r="32" spans="1:48" ht="29.4" thickBot="1" x14ac:dyDescent="0.35">
      <c r="A32" s="15">
        <v>6</v>
      </c>
      <c r="B32" s="6" t="s">
        <v>390</v>
      </c>
      <c r="C32" s="5">
        <v>16</v>
      </c>
      <c r="D32" s="5">
        <v>9</v>
      </c>
      <c r="E32" s="5">
        <v>4</v>
      </c>
      <c r="F32" s="5">
        <v>3</v>
      </c>
      <c r="G32" s="5">
        <v>21</v>
      </c>
      <c r="H32" s="5">
        <v>13</v>
      </c>
      <c r="I32" s="5">
        <v>31</v>
      </c>
      <c r="J32" s="97" t="str">
        <f t="shared" si="4"/>
        <v>27.33</v>
      </c>
      <c r="K32" s="97" t="str">
        <f t="shared" si="4"/>
        <v>14.13</v>
      </c>
      <c r="L32" s="7" t="s">
        <v>539</v>
      </c>
      <c r="M32" s="7" t="s">
        <v>540</v>
      </c>
      <c r="N32" s="16" t="s">
        <v>541</v>
      </c>
      <c r="O32" s="97" t="str">
        <f t="shared" si="5"/>
        <v>31.83</v>
      </c>
      <c r="Q32" s="15">
        <v>6</v>
      </c>
      <c r="R32" s="6" t="s">
        <v>386</v>
      </c>
      <c r="S32" s="5">
        <v>16</v>
      </c>
      <c r="T32" s="5">
        <v>6</v>
      </c>
      <c r="U32" s="5">
        <v>5</v>
      </c>
      <c r="V32" s="5">
        <v>5</v>
      </c>
      <c r="W32" s="5">
        <v>23</v>
      </c>
      <c r="X32" s="5">
        <v>20</v>
      </c>
      <c r="Y32" s="5">
        <v>23</v>
      </c>
      <c r="Z32" s="97" t="str">
        <f t="shared" si="6"/>
        <v>23.26</v>
      </c>
      <c r="AA32" s="97" t="str">
        <f t="shared" si="6"/>
        <v>17.05</v>
      </c>
      <c r="AB32" s="7" t="s">
        <v>598</v>
      </c>
      <c r="AC32" s="7" t="s">
        <v>599</v>
      </c>
      <c r="AD32" s="16" t="s">
        <v>600</v>
      </c>
      <c r="AE32" s="97" t="str">
        <f t="shared" si="7"/>
        <v>25.29</v>
      </c>
      <c r="AG32">
        <f t="shared" si="8"/>
        <v>1.4375</v>
      </c>
    </row>
    <row r="33" spans="1:33" ht="43.8" thickBot="1" x14ac:dyDescent="0.35">
      <c r="A33" s="13">
        <v>7</v>
      </c>
      <c r="B33" s="3" t="s">
        <v>389</v>
      </c>
      <c r="C33" s="2">
        <v>17</v>
      </c>
      <c r="D33" s="2">
        <v>8</v>
      </c>
      <c r="E33" s="2">
        <v>5</v>
      </c>
      <c r="F33" s="2">
        <v>4</v>
      </c>
      <c r="G33" s="2">
        <v>25</v>
      </c>
      <c r="H33" s="2">
        <v>19</v>
      </c>
      <c r="I33" s="2">
        <v>29</v>
      </c>
      <c r="J33" s="97" t="str">
        <f t="shared" si="4"/>
        <v>22.08</v>
      </c>
      <c r="K33" s="97">
        <v>19</v>
      </c>
      <c r="L33" s="4" t="s">
        <v>542</v>
      </c>
      <c r="M33" s="4">
        <v>19</v>
      </c>
      <c r="N33" s="14" t="s">
        <v>543</v>
      </c>
      <c r="O33" s="97" t="str">
        <f t="shared" si="5"/>
        <v>24.93</v>
      </c>
      <c r="Q33" s="13">
        <v>7</v>
      </c>
      <c r="R33" s="3" t="s">
        <v>392</v>
      </c>
      <c r="S33" s="2">
        <v>17</v>
      </c>
      <c r="T33" s="2">
        <v>6</v>
      </c>
      <c r="U33" s="2">
        <v>4</v>
      </c>
      <c r="V33" s="2">
        <v>7</v>
      </c>
      <c r="W33" s="2">
        <v>20</v>
      </c>
      <c r="X33" s="2">
        <v>19</v>
      </c>
      <c r="Y33" s="2">
        <v>22</v>
      </c>
      <c r="Z33" s="97" t="str">
        <f t="shared" si="6"/>
        <v>20.78</v>
      </c>
      <c r="AA33" s="97" t="str">
        <f t="shared" si="6"/>
        <v>28.03</v>
      </c>
      <c r="AB33" s="4" t="s">
        <v>601</v>
      </c>
      <c r="AC33" s="4" t="s">
        <v>602</v>
      </c>
      <c r="AD33" s="14" t="s">
        <v>603</v>
      </c>
      <c r="AE33" s="97" t="str">
        <f t="shared" si="7"/>
        <v>20.24</v>
      </c>
      <c r="AG33">
        <f t="shared" si="8"/>
        <v>1.1764705882352942</v>
      </c>
    </row>
    <row r="34" spans="1:33" ht="15" thickBot="1" x14ac:dyDescent="0.35">
      <c r="A34" s="15">
        <v>8</v>
      </c>
      <c r="B34" s="6" t="s">
        <v>387</v>
      </c>
      <c r="C34" s="5">
        <v>17</v>
      </c>
      <c r="D34" s="5">
        <v>9</v>
      </c>
      <c r="E34" s="5">
        <v>2</v>
      </c>
      <c r="F34" s="5">
        <v>6</v>
      </c>
      <c r="G34" s="5">
        <v>26</v>
      </c>
      <c r="H34" s="5">
        <v>22</v>
      </c>
      <c r="I34" s="5">
        <v>29</v>
      </c>
      <c r="J34" s="97" t="str">
        <f t="shared" si="4"/>
        <v>22.29</v>
      </c>
      <c r="K34" s="97" t="str">
        <f t="shared" si="4"/>
        <v>27.74</v>
      </c>
      <c r="L34" s="7" t="s">
        <v>544</v>
      </c>
      <c r="M34" s="7" t="s">
        <v>545</v>
      </c>
      <c r="N34" s="16" t="s">
        <v>546</v>
      </c>
      <c r="O34" s="97" t="str">
        <f t="shared" si="5"/>
        <v>20.39</v>
      </c>
      <c r="Q34" s="15">
        <v>8</v>
      </c>
      <c r="R34" s="6" t="s">
        <v>388</v>
      </c>
      <c r="S34" s="5">
        <v>17</v>
      </c>
      <c r="T34" s="5">
        <v>4</v>
      </c>
      <c r="U34" s="5">
        <v>7</v>
      </c>
      <c r="V34" s="5">
        <v>6</v>
      </c>
      <c r="W34" s="5">
        <v>12</v>
      </c>
      <c r="X34" s="5">
        <v>16</v>
      </c>
      <c r="Y34" s="5">
        <v>19</v>
      </c>
      <c r="Z34" s="97" t="str">
        <f t="shared" si="6"/>
        <v>11.90</v>
      </c>
      <c r="AA34" s="97" t="str">
        <f t="shared" si="6"/>
        <v>25.04</v>
      </c>
      <c r="AB34" s="7" t="s">
        <v>604</v>
      </c>
      <c r="AC34" s="7" t="s">
        <v>605</v>
      </c>
      <c r="AD34" s="16" t="s">
        <v>606</v>
      </c>
      <c r="AE34" s="97" t="str">
        <f t="shared" si="7"/>
        <v>13.58</v>
      </c>
      <c r="AG34">
        <f t="shared" si="8"/>
        <v>0.70588235294117652</v>
      </c>
    </row>
    <row r="35" spans="1:33" ht="29.4" thickBot="1" x14ac:dyDescent="0.35">
      <c r="A35" s="13">
        <v>9</v>
      </c>
      <c r="B35" s="3" t="s">
        <v>385</v>
      </c>
      <c r="C35" s="2">
        <v>16</v>
      </c>
      <c r="D35" s="2">
        <v>8</v>
      </c>
      <c r="E35" s="2">
        <v>4</v>
      </c>
      <c r="F35" s="2">
        <v>4</v>
      </c>
      <c r="G35" s="2">
        <v>22</v>
      </c>
      <c r="H35" s="2">
        <v>15</v>
      </c>
      <c r="I35" s="2">
        <v>28</v>
      </c>
      <c r="J35" s="97" t="str">
        <f t="shared" si="4"/>
        <v>25.81</v>
      </c>
      <c r="K35" s="97" t="str">
        <f t="shared" si="4"/>
        <v>19.58</v>
      </c>
      <c r="L35" s="4" t="s">
        <v>547</v>
      </c>
      <c r="M35" s="4" t="s">
        <v>548</v>
      </c>
      <c r="N35" s="14" t="s">
        <v>549</v>
      </c>
      <c r="O35" s="97" t="str">
        <f t="shared" si="5"/>
        <v>25.04</v>
      </c>
      <c r="Q35" s="13">
        <v>9</v>
      </c>
      <c r="R35" s="3" t="s">
        <v>401</v>
      </c>
      <c r="S35" s="2">
        <v>16</v>
      </c>
      <c r="T35" s="2">
        <v>5</v>
      </c>
      <c r="U35" s="2">
        <v>4</v>
      </c>
      <c r="V35" s="2">
        <v>7</v>
      </c>
      <c r="W35" s="2">
        <v>18</v>
      </c>
      <c r="X35" s="2">
        <v>26</v>
      </c>
      <c r="Y35" s="2">
        <v>19</v>
      </c>
      <c r="Z35" s="97" t="str">
        <f t="shared" si="6"/>
        <v>15.98</v>
      </c>
      <c r="AA35" s="97" t="str">
        <f t="shared" si="6"/>
        <v>28.22</v>
      </c>
      <c r="AB35" s="4" t="s">
        <v>607</v>
      </c>
      <c r="AC35" s="4" t="s">
        <v>608</v>
      </c>
      <c r="AD35" s="14" t="s">
        <v>609</v>
      </c>
      <c r="AE35" s="97" t="str">
        <f t="shared" si="7"/>
        <v>14.65</v>
      </c>
      <c r="AG35">
        <f t="shared" si="8"/>
        <v>1.125</v>
      </c>
    </row>
    <row r="36" spans="1:33" ht="43.8" thickBot="1" x14ac:dyDescent="0.35">
      <c r="A36" s="15">
        <v>10</v>
      </c>
      <c r="B36" s="6" t="s">
        <v>398</v>
      </c>
      <c r="C36" s="5">
        <v>16</v>
      </c>
      <c r="D36" s="5">
        <v>7</v>
      </c>
      <c r="E36" s="5">
        <v>5</v>
      </c>
      <c r="F36" s="5">
        <v>4</v>
      </c>
      <c r="G36" s="5">
        <v>17</v>
      </c>
      <c r="H36" s="5">
        <v>12</v>
      </c>
      <c r="I36" s="5">
        <v>26</v>
      </c>
      <c r="J36" s="97" t="str">
        <f t="shared" si="4"/>
        <v>19.31</v>
      </c>
      <c r="K36" s="97" t="str">
        <f t="shared" si="4"/>
        <v>13.10</v>
      </c>
      <c r="L36" s="7" t="s">
        <v>550</v>
      </c>
      <c r="M36" s="7" t="s">
        <v>551</v>
      </c>
      <c r="N36" s="16" t="s">
        <v>552</v>
      </c>
      <c r="O36" s="97" t="str">
        <f t="shared" si="5"/>
        <v>26.80</v>
      </c>
      <c r="Q36" s="15">
        <v>10</v>
      </c>
      <c r="R36" s="6" t="s">
        <v>389</v>
      </c>
      <c r="S36" s="5">
        <v>16</v>
      </c>
      <c r="T36" s="5">
        <v>4</v>
      </c>
      <c r="U36" s="5">
        <v>5</v>
      </c>
      <c r="V36" s="5">
        <v>7</v>
      </c>
      <c r="W36" s="5">
        <v>15</v>
      </c>
      <c r="X36" s="5">
        <v>23</v>
      </c>
      <c r="Y36" s="5">
        <v>17</v>
      </c>
      <c r="Z36" s="97" t="str">
        <f t="shared" si="6"/>
        <v>14.26</v>
      </c>
      <c r="AA36" s="97" t="str">
        <f t="shared" si="6"/>
        <v>25.65</v>
      </c>
      <c r="AB36" s="7" t="s">
        <v>610</v>
      </c>
      <c r="AC36" s="7" t="s">
        <v>611</v>
      </c>
      <c r="AD36" s="16" t="s">
        <v>612</v>
      </c>
      <c r="AE36" s="97" t="str">
        <f t="shared" si="7"/>
        <v>15.45</v>
      </c>
      <c r="AG36">
        <f t="shared" si="8"/>
        <v>0.9375</v>
      </c>
    </row>
    <row r="37" spans="1:33" ht="29.4" thickBot="1" x14ac:dyDescent="0.35">
      <c r="A37" s="13">
        <v>11</v>
      </c>
      <c r="B37" s="3" t="s">
        <v>391</v>
      </c>
      <c r="C37" s="2">
        <v>17</v>
      </c>
      <c r="D37" s="2">
        <v>7</v>
      </c>
      <c r="E37" s="2">
        <v>4</v>
      </c>
      <c r="F37" s="2">
        <v>6</v>
      </c>
      <c r="G37" s="2">
        <v>24</v>
      </c>
      <c r="H37" s="2">
        <v>17</v>
      </c>
      <c r="I37" s="2">
        <v>25</v>
      </c>
      <c r="J37" s="97" t="str">
        <f t="shared" si="4"/>
        <v>26.45</v>
      </c>
      <c r="K37" s="97" t="str">
        <f t="shared" si="4"/>
        <v>16.86</v>
      </c>
      <c r="L37" s="4" t="s">
        <v>553</v>
      </c>
      <c r="M37" s="4" t="s">
        <v>554</v>
      </c>
      <c r="N37" s="14" t="s">
        <v>555</v>
      </c>
      <c r="O37" s="97" t="str">
        <f t="shared" si="5"/>
        <v>29.73</v>
      </c>
      <c r="Q37" s="13">
        <v>11</v>
      </c>
      <c r="R37" s="3" t="s">
        <v>396</v>
      </c>
      <c r="S37" s="2">
        <v>17</v>
      </c>
      <c r="T37" s="2">
        <v>4</v>
      </c>
      <c r="U37" s="2">
        <v>4</v>
      </c>
      <c r="V37" s="2">
        <v>9</v>
      </c>
      <c r="W37" s="2">
        <v>16</v>
      </c>
      <c r="X37" s="2">
        <v>29</v>
      </c>
      <c r="Y37" s="2">
        <v>16</v>
      </c>
      <c r="Z37" s="97" t="str">
        <f t="shared" si="6"/>
        <v>17.50</v>
      </c>
      <c r="AA37" s="97" t="str">
        <f t="shared" si="6"/>
        <v>26.79</v>
      </c>
      <c r="AB37" s="4" t="s">
        <v>613</v>
      </c>
      <c r="AC37" s="4" t="s">
        <v>614</v>
      </c>
      <c r="AD37" s="14" t="s">
        <v>615</v>
      </c>
      <c r="AE37" s="97" t="str">
        <f t="shared" si="7"/>
        <v>17.41</v>
      </c>
      <c r="AG37">
        <f t="shared" si="8"/>
        <v>0.94117647058823528</v>
      </c>
    </row>
    <row r="38" spans="1:33" ht="15" thickBot="1" x14ac:dyDescent="0.35">
      <c r="A38" s="15">
        <v>12</v>
      </c>
      <c r="B38" s="6" t="s">
        <v>401</v>
      </c>
      <c r="C38" s="5">
        <v>17</v>
      </c>
      <c r="D38" s="5">
        <v>7</v>
      </c>
      <c r="E38" s="5">
        <v>4</v>
      </c>
      <c r="F38" s="5">
        <v>6</v>
      </c>
      <c r="G38" s="5">
        <v>23</v>
      </c>
      <c r="H38" s="5">
        <v>23</v>
      </c>
      <c r="I38" s="5">
        <v>25</v>
      </c>
      <c r="J38" s="97" t="str">
        <f t="shared" si="4"/>
        <v>27.81</v>
      </c>
      <c r="K38" s="97" t="str">
        <f t="shared" si="4"/>
        <v>23.10</v>
      </c>
      <c r="L38" s="7" t="s">
        <v>556</v>
      </c>
      <c r="M38" s="7" t="s">
        <v>557</v>
      </c>
      <c r="N38" s="16" t="s">
        <v>558</v>
      </c>
      <c r="O38" s="97" t="str">
        <f t="shared" si="5"/>
        <v>27.68</v>
      </c>
      <c r="Q38" s="15">
        <v>12</v>
      </c>
      <c r="R38" s="6" t="s">
        <v>398</v>
      </c>
      <c r="S38" s="5">
        <v>17</v>
      </c>
      <c r="T38" s="5">
        <v>4</v>
      </c>
      <c r="U38" s="5">
        <v>3</v>
      </c>
      <c r="V38" s="5">
        <v>10</v>
      </c>
      <c r="W38" s="5">
        <v>15</v>
      </c>
      <c r="X38" s="5">
        <v>25</v>
      </c>
      <c r="Y38" s="5">
        <v>15</v>
      </c>
      <c r="Z38" s="97" t="str">
        <f t="shared" si="6"/>
        <v>15.38</v>
      </c>
      <c r="AA38" s="97" t="str">
        <f t="shared" si="6"/>
        <v>24.05</v>
      </c>
      <c r="AB38" s="7" t="s">
        <v>616</v>
      </c>
      <c r="AC38" s="7" t="s">
        <v>617</v>
      </c>
      <c r="AD38" s="16" t="s">
        <v>618</v>
      </c>
      <c r="AE38" s="97" t="str">
        <f t="shared" si="7"/>
        <v>16.76</v>
      </c>
      <c r="AG38">
        <f t="shared" si="8"/>
        <v>0.88235294117647056</v>
      </c>
    </row>
    <row r="39" spans="1:33" ht="15" thickBot="1" x14ac:dyDescent="0.35">
      <c r="A39" s="13">
        <v>13</v>
      </c>
      <c r="B39" s="3" t="s">
        <v>388</v>
      </c>
      <c r="C39" s="2">
        <v>16</v>
      </c>
      <c r="D39" s="2">
        <v>8</v>
      </c>
      <c r="E39" s="2">
        <v>1</v>
      </c>
      <c r="F39" s="2">
        <v>7</v>
      </c>
      <c r="G39" s="2">
        <v>17</v>
      </c>
      <c r="H39" s="2">
        <v>19</v>
      </c>
      <c r="I39" s="2">
        <v>25</v>
      </c>
      <c r="J39" s="97" t="str">
        <f t="shared" si="4"/>
        <v>23.68</v>
      </c>
      <c r="K39" s="97" t="str">
        <f t="shared" si="4"/>
        <v>19.87</v>
      </c>
      <c r="L39" s="4" t="s">
        <v>559</v>
      </c>
      <c r="M39" s="4" t="s">
        <v>560</v>
      </c>
      <c r="N39" s="14" t="s">
        <v>561</v>
      </c>
      <c r="O39" s="97" t="str">
        <f t="shared" si="5"/>
        <v>24.09</v>
      </c>
      <c r="Q39" s="13">
        <v>13</v>
      </c>
      <c r="R39" s="3" t="s">
        <v>394</v>
      </c>
      <c r="S39" s="2">
        <v>16</v>
      </c>
      <c r="T39" s="2">
        <v>3</v>
      </c>
      <c r="U39" s="2">
        <v>5</v>
      </c>
      <c r="V39" s="2">
        <v>8</v>
      </c>
      <c r="W39" s="2">
        <v>19</v>
      </c>
      <c r="X39" s="2">
        <v>24</v>
      </c>
      <c r="Y39" s="2">
        <v>14</v>
      </c>
      <c r="Z39" s="97" t="str">
        <f t="shared" si="6"/>
        <v>19.04</v>
      </c>
      <c r="AA39" s="97" t="str">
        <f t="shared" si="6"/>
        <v>26.35</v>
      </c>
      <c r="AB39" s="4" t="s">
        <v>619</v>
      </c>
      <c r="AC39" s="4" t="s">
        <v>620</v>
      </c>
      <c r="AD39" s="14" t="s">
        <v>621</v>
      </c>
      <c r="AE39" s="97" t="str">
        <f t="shared" si="7"/>
        <v>16.56</v>
      </c>
      <c r="AG39">
        <f t="shared" si="8"/>
        <v>1.1875</v>
      </c>
    </row>
    <row r="40" spans="1:33" ht="29.4" thickBot="1" x14ac:dyDescent="0.35">
      <c r="A40" s="15">
        <v>14</v>
      </c>
      <c r="B40" s="6" t="s">
        <v>386</v>
      </c>
      <c r="C40" s="5">
        <v>17</v>
      </c>
      <c r="D40" s="5">
        <v>7</v>
      </c>
      <c r="E40" s="5">
        <v>3</v>
      </c>
      <c r="F40" s="5">
        <v>7</v>
      </c>
      <c r="G40" s="5">
        <v>20</v>
      </c>
      <c r="H40" s="5">
        <v>13</v>
      </c>
      <c r="I40" s="5">
        <v>24</v>
      </c>
      <c r="J40" s="97" t="str">
        <f t="shared" si="4"/>
        <v>24.47</v>
      </c>
      <c r="K40" s="97" t="str">
        <f t="shared" si="4"/>
        <v>13.66</v>
      </c>
      <c r="L40" s="7" t="s">
        <v>562</v>
      </c>
      <c r="M40" s="7" t="s">
        <v>563</v>
      </c>
      <c r="N40" s="16" t="s">
        <v>564</v>
      </c>
      <c r="O40" s="97" t="str">
        <f t="shared" si="5"/>
        <v>30.51</v>
      </c>
      <c r="Q40" s="15">
        <v>14</v>
      </c>
      <c r="R40" s="6" t="s">
        <v>400</v>
      </c>
      <c r="S40" s="5">
        <v>17</v>
      </c>
      <c r="T40" s="5">
        <v>3</v>
      </c>
      <c r="U40" s="5">
        <v>5</v>
      </c>
      <c r="V40" s="5">
        <v>9</v>
      </c>
      <c r="W40" s="5">
        <v>21</v>
      </c>
      <c r="X40" s="5">
        <v>31</v>
      </c>
      <c r="Y40" s="5">
        <v>14</v>
      </c>
      <c r="Z40" s="97" t="str">
        <f t="shared" si="6"/>
        <v>16.30</v>
      </c>
      <c r="AA40" s="97" t="str">
        <f t="shared" si="6"/>
        <v>30.98</v>
      </c>
      <c r="AB40" s="7" t="s">
        <v>622</v>
      </c>
      <c r="AC40" s="7" t="s">
        <v>623</v>
      </c>
      <c r="AD40" s="16" t="s">
        <v>624</v>
      </c>
      <c r="AE40" s="97" t="str">
        <f t="shared" si="7"/>
        <v>14.55</v>
      </c>
      <c r="AG40">
        <f t="shared" si="8"/>
        <v>1.2352941176470589</v>
      </c>
    </row>
    <row r="41" spans="1:33" ht="43.8" thickBot="1" x14ac:dyDescent="0.35">
      <c r="A41" s="13">
        <v>15</v>
      </c>
      <c r="B41" s="3" t="s">
        <v>393</v>
      </c>
      <c r="C41" s="2">
        <v>16</v>
      </c>
      <c r="D41" s="2">
        <v>7</v>
      </c>
      <c r="E41" s="2">
        <v>3</v>
      </c>
      <c r="F41" s="2">
        <v>6</v>
      </c>
      <c r="G41" s="2">
        <v>18</v>
      </c>
      <c r="H41" s="2">
        <v>21</v>
      </c>
      <c r="I41" s="2">
        <v>24</v>
      </c>
      <c r="J41" s="97" t="str">
        <f t="shared" si="4"/>
        <v>21.44</v>
      </c>
      <c r="K41" s="97" t="str">
        <f t="shared" si="4"/>
        <v>20.91</v>
      </c>
      <c r="L41" s="4" t="s">
        <v>565</v>
      </c>
      <c r="M41" s="4" t="s">
        <v>566</v>
      </c>
      <c r="N41" s="14" t="s">
        <v>567</v>
      </c>
      <c r="O41" s="97" t="str">
        <f t="shared" si="5"/>
        <v>21.92</v>
      </c>
      <c r="Q41" s="13">
        <v>15</v>
      </c>
      <c r="R41" s="3" t="s">
        <v>399</v>
      </c>
      <c r="S41" s="2">
        <v>16</v>
      </c>
      <c r="T41" s="2">
        <v>3</v>
      </c>
      <c r="U41" s="2">
        <v>5</v>
      </c>
      <c r="V41" s="2">
        <v>8</v>
      </c>
      <c r="W41" s="2">
        <v>10</v>
      </c>
      <c r="X41" s="2">
        <v>26</v>
      </c>
      <c r="Y41" s="2">
        <v>14</v>
      </c>
      <c r="Z41" s="97" t="str">
        <f t="shared" si="6"/>
        <v>15.58</v>
      </c>
      <c r="AA41" s="97" t="str">
        <f t="shared" si="6"/>
        <v>32.80</v>
      </c>
      <c r="AB41" s="4" t="s">
        <v>625</v>
      </c>
      <c r="AC41" s="4" t="s">
        <v>626</v>
      </c>
      <c r="AD41" s="14" t="s">
        <v>627</v>
      </c>
      <c r="AE41" s="97" t="str">
        <f t="shared" si="7"/>
        <v>12.41</v>
      </c>
      <c r="AG41">
        <f t="shared" si="8"/>
        <v>0.625</v>
      </c>
    </row>
    <row r="42" spans="1:33" ht="29.4" thickBot="1" x14ac:dyDescent="0.35">
      <c r="A42" s="15">
        <v>16</v>
      </c>
      <c r="B42" s="6" t="s">
        <v>396</v>
      </c>
      <c r="C42" s="5">
        <v>16</v>
      </c>
      <c r="D42" s="5">
        <v>6</v>
      </c>
      <c r="E42" s="5">
        <v>5</v>
      </c>
      <c r="F42" s="5">
        <v>5</v>
      </c>
      <c r="G42" s="5">
        <v>22</v>
      </c>
      <c r="H42" s="5">
        <v>17</v>
      </c>
      <c r="I42" s="5">
        <v>23</v>
      </c>
      <c r="J42" s="97" t="str">
        <f t="shared" si="4"/>
        <v>21.15</v>
      </c>
      <c r="K42" s="97" t="str">
        <f t="shared" si="4"/>
        <v>15.12</v>
      </c>
      <c r="L42" s="7" t="s">
        <v>568</v>
      </c>
      <c r="M42" s="7" t="s">
        <v>569</v>
      </c>
      <c r="N42" s="16" t="s">
        <v>570</v>
      </c>
      <c r="O42" s="97" t="str">
        <f t="shared" si="5"/>
        <v>26.10</v>
      </c>
      <c r="Q42" s="15">
        <v>16</v>
      </c>
      <c r="R42" s="6" t="s">
        <v>397</v>
      </c>
      <c r="S42" s="5">
        <v>16</v>
      </c>
      <c r="T42" s="5">
        <v>2</v>
      </c>
      <c r="U42" s="5">
        <v>5</v>
      </c>
      <c r="V42" s="5">
        <v>9</v>
      </c>
      <c r="W42" s="5">
        <v>12</v>
      </c>
      <c r="X42" s="5">
        <v>24</v>
      </c>
      <c r="Y42" s="5">
        <v>11</v>
      </c>
      <c r="Z42" s="97" t="str">
        <f t="shared" si="6"/>
        <v>12.36</v>
      </c>
      <c r="AA42" s="97" t="str">
        <f t="shared" si="6"/>
        <v>22.91</v>
      </c>
      <c r="AB42" s="7" t="s">
        <v>628</v>
      </c>
      <c r="AC42" s="7" t="s">
        <v>629</v>
      </c>
      <c r="AD42" s="16" t="s">
        <v>630</v>
      </c>
      <c r="AE42" s="97" t="str">
        <f t="shared" si="7"/>
        <v>14.34</v>
      </c>
      <c r="AG42">
        <f t="shared" si="8"/>
        <v>0.75</v>
      </c>
    </row>
    <row r="43" spans="1:33" ht="43.8" thickBot="1" x14ac:dyDescent="0.35">
      <c r="A43" s="13">
        <v>17</v>
      </c>
      <c r="B43" s="3" t="s">
        <v>397</v>
      </c>
      <c r="C43" s="2">
        <v>17</v>
      </c>
      <c r="D43" s="2">
        <v>6</v>
      </c>
      <c r="E43" s="2">
        <v>5</v>
      </c>
      <c r="F43" s="2">
        <v>6</v>
      </c>
      <c r="G43" s="2">
        <v>18</v>
      </c>
      <c r="H43" s="2">
        <v>18</v>
      </c>
      <c r="I43" s="2">
        <v>23</v>
      </c>
      <c r="J43" s="97" t="str">
        <f t="shared" si="4"/>
        <v>21.02</v>
      </c>
      <c r="K43" s="97" t="str">
        <f t="shared" si="4"/>
        <v>19.73</v>
      </c>
      <c r="L43" s="4" t="s">
        <v>571</v>
      </c>
      <c r="M43" s="4" t="s">
        <v>572</v>
      </c>
      <c r="N43" s="14" t="s">
        <v>573</v>
      </c>
      <c r="O43" s="97" t="str">
        <f t="shared" si="5"/>
        <v>23.45</v>
      </c>
      <c r="Q43" s="13">
        <v>17</v>
      </c>
      <c r="R43" s="3" t="s">
        <v>393</v>
      </c>
      <c r="S43" s="2">
        <v>17</v>
      </c>
      <c r="T43" s="2">
        <v>3</v>
      </c>
      <c r="U43" s="2">
        <v>2</v>
      </c>
      <c r="V43" s="2">
        <v>12</v>
      </c>
      <c r="W43" s="2">
        <v>12</v>
      </c>
      <c r="X43" s="2">
        <v>36</v>
      </c>
      <c r="Y43" s="2">
        <v>11</v>
      </c>
      <c r="Z43" s="97" t="str">
        <f t="shared" si="6"/>
        <v>12.94</v>
      </c>
      <c r="AA43" s="97" t="str">
        <f t="shared" si="6"/>
        <v>40.67</v>
      </c>
      <c r="AB43" s="4" t="s">
        <v>631</v>
      </c>
      <c r="AC43" s="4" t="s">
        <v>632</v>
      </c>
      <c r="AD43" s="14" t="s">
        <v>633</v>
      </c>
      <c r="AE43" s="97" t="str">
        <f t="shared" si="7"/>
        <v>8.22</v>
      </c>
      <c r="AG43">
        <f t="shared" si="8"/>
        <v>0.70588235294117652</v>
      </c>
    </row>
    <row r="44" spans="1:33" ht="15" thickBot="1" x14ac:dyDescent="0.35">
      <c r="A44" s="15">
        <v>18</v>
      </c>
      <c r="B44" s="6" t="s">
        <v>399</v>
      </c>
      <c r="C44" s="5">
        <v>17</v>
      </c>
      <c r="D44" s="5">
        <v>5</v>
      </c>
      <c r="E44" s="5">
        <v>6</v>
      </c>
      <c r="F44" s="5">
        <v>6</v>
      </c>
      <c r="G44" s="5">
        <v>16</v>
      </c>
      <c r="H44" s="5">
        <v>23</v>
      </c>
      <c r="I44" s="5">
        <v>21</v>
      </c>
      <c r="J44" s="97" t="str">
        <f t="shared" si="4"/>
        <v>18.44</v>
      </c>
      <c r="K44" s="97" t="str">
        <f t="shared" si="4"/>
        <v>29.07</v>
      </c>
      <c r="L44" s="7" t="s">
        <v>574</v>
      </c>
      <c r="M44" s="7" t="s">
        <v>575</v>
      </c>
      <c r="N44" s="16" t="s">
        <v>576</v>
      </c>
      <c r="O44" s="97" t="str">
        <f t="shared" si="5"/>
        <v>19.21</v>
      </c>
      <c r="Q44" s="15">
        <v>18</v>
      </c>
      <c r="R44" s="6" t="s">
        <v>391</v>
      </c>
      <c r="S44" s="5">
        <v>16</v>
      </c>
      <c r="T44" s="5">
        <v>2</v>
      </c>
      <c r="U44" s="5">
        <v>3</v>
      </c>
      <c r="V44" s="5">
        <v>11</v>
      </c>
      <c r="W44" s="5">
        <v>12</v>
      </c>
      <c r="X44" s="5">
        <v>23</v>
      </c>
      <c r="Y44" s="5">
        <v>9</v>
      </c>
      <c r="Z44" s="97" t="str">
        <f t="shared" si="6"/>
        <v>18.38</v>
      </c>
      <c r="AA44" s="97" t="str">
        <f t="shared" si="6"/>
        <v>29.20</v>
      </c>
      <c r="AB44" s="7" t="s">
        <v>634</v>
      </c>
      <c r="AC44" s="7" t="s">
        <v>635</v>
      </c>
      <c r="AD44" s="16" t="s">
        <v>636</v>
      </c>
      <c r="AE44" s="97" t="str">
        <f t="shared" si="7"/>
        <v>15.23</v>
      </c>
      <c r="AG44">
        <f t="shared" si="8"/>
        <v>0.75</v>
      </c>
    </row>
    <row r="45" spans="1:33" ht="15" thickBot="1" x14ac:dyDescent="0.35">
      <c r="A45" s="13">
        <v>19</v>
      </c>
      <c r="B45" s="3" t="s">
        <v>400</v>
      </c>
      <c r="C45" s="2">
        <v>16</v>
      </c>
      <c r="D45" s="2">
        <v>4</v>
      </c>
      <c r="E45" s="2">
        <v>5</v>
      </c>
      <c r="F45" s="2">
        <v>7</v>
      </c>
      <c r="G45" s="2">
        <v>19</v>
      </c>
      <c r="H45" s="2">
        <v>25</v>
      </c>
      <c r="I45" s="2">
        <v>17</v>
      </c>
      <c r="J45" s="97" t="str">
        <f t="shared" si="4"/>
        <v>25.39</v>
      </c>
      <c r="K45" s="97" t="str">
        <f t="shared" si="4"/>
        <v>20.13</v>
      </c>
      <c r="L45" s="4" t="s">
        <v>577</v>
      </c>
      <c r="M45" s="4" t="s">
        <v>578</v>
      </c>
      <c r="N45" s="14" t="s">
        <v>579</v>
      </c>
      <c r="O45" s="97" t="str">
        <f t="shared" si="5"/>
        <v>25.93</v>
      </c>
      <c r="Q45" s="13">
        <v>19</v>
      </c>
      <c r="R45" s="3" t="s">
        <v>387</v>
      </c>
      <c r="S45" s="2">
        <v>16</v>
      </c>
      <c r="T45" s="2">
        <v>1</v>
      </c>
      <c r="U45" s="2">
        <v>4</v>
      </c>
      <c r="V45" s="2">
        <v>11</v>
      </c>
      <c r="W45" s="2">
        <v>16</v>
      </c>
      <c r="X45" s="2">
        <v>36</v>
      </c>
      <c r="Y45" s="2">
        <v>7</v>
      </c>
      <c r="Z45" s="97" t="str">
        <f t="shared" si="6"/>
        <v>17.90</v>
      </c>
      <c r="AA45" s="97" t="str">
        <f t="shared" si="6"/>
        <v>36.50</v>
      </c>
      <c r="AB45" s="4" t="s">
        <v>637</v>
      </c>
      <c r="AC45" s="4" t="s">
        <v>638</v>
      </c>
      <c r="AD45" s="14" t="s">
        <v>639</v>
      </c>
      <c r="AE45" s="97" t="str">
        <f t="shared" si="7"/>
        <v>11.82</v>
      </c>
      <c r="AG45">
        <f t="shared" si="8"/>
        <v>1</v>
      </c>
    </row>
    <row r="46" spans="1:33" ht="15" thickBot="1" x14ac:dyDescent="0.35">
      <c r="A46" s="17">
        <v>20</v>
      </c>
      <c r="B46" s="18" t="s">
        <v>402</v>
      </c>
      <c r="C46" s="19">
        <v>16</v>
      </c>
      <c r="D46" s="19">
        <v>2</v>
      </c>
      <c r="E46" s="19">
        <v>4</v>
      </c>
      <c r="F46" s="19">
        <v>10</v>
      </c>
      <c r="G46" s="19">
        <v>15</v>
      </c>
      <c r="H46" s="19">
        <v>27</v>
      </c>
      <c r="I46" s="19">
        <v>10</v>
      </c>
      <c r="J46" s="97" t="str">
        <f t="shared" si="4"/>
        <v>22.78</v>
      </c>
      <c r="K46" s="97" t="str">
        <f t="shared" si="4"/>
        <v>25.88</v>
      </c>
      <c r="L46" s="20" t="s">
        <v>580</v>
      </c>
      <c r="M46" s="20" t="s">
        <v>581</v>
      </c>
      <c r="N46" s="21" t="s">
        <v>582</v>
      </c>
      <c r="O46" s="97" t="str">
        <f t="shared" si="5"/>
        <v>20.44</v>
      </c>
      <c r="Q46" s="17">
        <v>20</v>
      </c>
      <c r="R46" s="18" t="s">
        <v>402</v>
      </c>
      <c r="S46" s="19">
        <v>17</v>
      </c>
      <c r="T46" s="19">
        <v>1</v>
      </c>
      <c r="U46" s="19">
        <v>3</v>
      </c>
      <c r="V46" s="19">
        <v>13</v>
      </c>
      <c r="W46" s="19">
        <v>10</v>
      </c>
      <c r="X46" s="19">
        <v>37</v>
      </c>
      <c r="Y46" s="19">
        <v>6</v>
      </c>
      <c r="Z46" s="97" t="str">
        <f t="shared" si="6"/>
        <v>10.22</v>
      </c>
      <c r="AA46" s="97" t="str">
        <f t="shared" si="6"/>
        <v>41.75</v>
      </c>
      <c r="AB46" s="20" t="s">
        <v>640</v>
      </c>
      <c r="AC46" s="20" t="s">
        <v>641</v>
      </c>
      <c r="AD46" s="21" t="s">
        <v>642</v>
      </c>
      <c r="AE46" s="97" t="str">
        <f t="shared" si="7"/>
        <v>8.43</v>
      </c>
      <c r="AG46">
        <f t="shared" si="8"/>
        <v>0.58823529411764708</v>
      </c>
    </row>
    <row r="49" spans="1:31" ht="15" thickBot="1" x14ac:dyDescent="0.35">
      <c r="A49" s="123" t="s">
        <v>1121</v>
      </c>
      <c r="B49" s="209" t="s">
        <v>1122</v>
      </c>
      <c r="C49" s="209"/>
      <c r="D49" s="209"/>
      <c r="E49" s="209"/>
      <c r="F49" s="209"/>
      <c r="G49" s="209"/>
      <c r="H49" s="111"/>
      <c r="I49" s="111"/>
      <c r="J49" s="111"/>
      <c r="K49" s="111"/>
      <c r="L49" s="111"/>
      <c r="M49" s="113"/>
      <c r="N49" s="113"/>
      <c r="O49" s="113"/>
      <c r="Q49" s="123" t="s">
        <v>1123</v>
      </c>
      <c r="R49" s="113"/>
      <c r="S49" s="113"/>
      <c r="T49" s="113"/>
      <c r="U49" s="113"/>
      <c r="V49" s="113"/>
      <c r="W49" s="113"/>
      <c r="X49" s="113"/>
      <c r="Y49" s="113"/>
      <c r="Z49" s="113"/>
      <c r="AA49" s="113"/>
      <c r="AB49" s="113"/>
      <c r="AC49" s="113"/>
      <c r="AD49" s="113"/>
      <c r="AE49" s="113"/>
    </row>
    <row r="50" spans="1:31" x14ac:dyDescent="0.3">
      <c r="A50" s="129" t="s">
        <v>0</v>
      </c>
      <c r="B50" s="130" t="s">
        <v>1</v>
      </c>
      <c r="C50" s="130" t="s">
        <v>2</v>
      </c>
      <c r="D50" s="130" t="s">
        <v>3</v>
      </c>
      <c r="E50" s="130" t="s">
        <v>4</v>
      </c>
      <c r="F50" s="130" t="s">
        <v>5</v>
      </c>
      <c r="G50" s="130" t="s">
        <v>6</v>
      </c>
      <c r="H50" s="130" t="s">
        <v>7</v>
      </c>
      <c r="I50" s="130" t="s">
        <v>8</v>
      </c>
      <c r="J50" s="130" t="s">
        <v>9</v>
      </c>
      <c r="K50" s="130" t="s">
        <v>10</v>
      </c>
      <c r="L50" s="131" t="s">
        <v>11</v>
      </c>
      <c r="M50" s="104"/>
      <c r="N50" s="104"/>
      <c r="O50" s="104"/>
      <c r="Q50" s="129" t="s">
        <v>0</v>
      </c>
      <c r="R50" s="130" t="s">
        <v>1</v>
      </c>
      <c r="S50" s="130" t="s">
        <v>2</v>
      </c>
      <c r="T50" s="130" t="s">
        <v>3</v>
      </c>
      <c r="U50" s="130" t="s">
        <v>4</v>
      </c>
      <c r="V50" s="130" t="s">
        <v>5</v>
      </c>
      <c r="W50" s="130" t="s">
        <v>6</v>
      </c>
      <c r="X50" s="130" t="s">
        <v>7</v>
      </c>
      <c r="Y50" s="130" t="s">
        <v>8</v>
      </c>
      <c r="Z50" s="130" t="s">
        <v>9</v>
      </c>
      <c r="AA50" s="130" t="s">
        <v>10</v>
      </c>
      <c r="AB50" s="131" t="s">
        <v>11</v>
      </c>
      <c r="AC50" s="104"/>
      <c r="AD50" s="104"/>
      <c r="AE50" s="104"/>
    </row>
    <row r="51" spans="1:31" ht="15" thickBot="1" x14ac:dyDescent="0.35">
      <c r="A51" s="132" t="s">
        <v>0</v>
      </c>
      <c r="B51" s="124" t="s">
        <v>1</v>
      </c>
      <c r="C51" s="124" t="s">
        <v>2</v>
      </c>
      <c r="D51" s="124" t="s">
        <v>3</v>
      </c>
      <c r="E51" s="124" t="s">
        <v>4</v>
      </c>
      <c r="F51" s="124" t="s">
        <v>5</v>
      </c>
      <c r="G51" s="124" t="s">
        <v>6</v>
      </c>
      <c r="H51" s="124" t="s">
        <v>7</v>
      </c>
      <c r="I51" s="124" t="s">
        <v>8</v>
      </c>
      <c r="J51" s="124" t="s">
        <v>9</v>
      </c>
      <c r="K51" s="124" t="s">
        <v>10</v>
      </c>
      <c r="L51" s="133" t="s">
        <v>11</v>
      </c>
      <c r="M51" s="1" t="s">
        <v>9</v>
      </c>
      <c r="N51" s="1" t="s">
        <v>10</v>
      </c>
      <c r="O51" s="104"/>
      <c r="Q51" s="132" t="s">
        <v>0</v>
      </c>
      <c r="R51" s="124" t="s">
        <v>1</v>
      </c>
      <c r="S51" s="124" t="s">
        <v>2</v>
      </c>
      <c r="T51" s="124" t="s">
        <v>3</v>
      </c>
      <c r="U51" s="124" t="s">
        <v>4</v>
      </c>
      <c r="V51" s="124" t="s">
        <v>5</v>
      </c>
      <c r="W51" s="124" t="s">
        <v>6</v>
      </c>
      <c r="X51" s="124" t="s">
        <v>7</v>
      </c>
      <c r="Y51" s="124" t="s">
        <v>8</v>
      </c>
      <c r="Z51" s="124" t="s">
        <v>9</v>
      </c>
      <c r="AA51" s="124" t="s">
        <v>10</v>
      </c>
      <c r="AB51" s="133" t="s">
        <v>11</v>
      </c>
      <c r="AC51" s="1" t="s">
        <v>9</v>
      </c>
      <c r="AD51" s="1" t="s">
        <v>10</v>
      </c>
      <c r="AE51" s="104"/>
    </row>
    <row r="52" spans="1:31" ht="29.4" thickBot="1" x14ac:dyDescent="0.35">
      <c r="A52" s="134">
        <v>1</v>
      </c>
      <c r="B52" s="3" t="s">
        <v>383</v>
      </c>
      <c r="C52" s="125">
        <v>13</v>
      </c>
      <c r="D52" s="125">
        <v>11</v>
      </c>
      <c r="E52" s="125">
        <v>2</v>
      </c>
      <c r="F52" s="125">
        <v>0</v>
      </c>
      <c r="G52" s="125">
        <v>27</v>
      </c>
      <c r="H52" s="125">
        <v>2</v>
      </c>
      <c r="I52" s="125">
        <v>35</v>
      </c>
      <c r="J52" s="126" t="s">
        <v>643</v>
      </c>
      <c r="K52" s="126" t="s">
        <v>644</v>
      </c>
      <c r="L52" s="135" t="s">
        <v>645</v>
      </c>
      <c r="M52" s="97" t="str">
        <f>IF(ISNUMBER(SEARCH("-", J52)), LEFT(J52, SEARCH("-", J52)-1), LEFT(J52, SEARCH("+", J52)-1))</f>
        <v>34.51</v>
      </c>
      <c r="N52" s="97" t="str">
        <f>IF(ISNUMBER(SEARCH("-", K52)), LEFT(K52, SEARCH("-", K52)-1), LEFT(K52, SEARCH("+", K52)-1))</f>
        <v>8.83</v>
      </c>
      <c r="O52" s="104"/>
      <c r="Q52" s="134">
        <v>1</v>
      </c>
      <c r="R52" s="3" t="s">
        <v>383</v>
      </c>
      <c r="S52" s="125">
        <v>13</v>
      </c>
      <c r="T52" s="125">
        <v>11</v>
      </c>
      <c r="U52" s="125">
        <v>0</v>
      </c>
      <c r="V52" s="125">
        <v>2</v>
      </c>
      <c r="W52" s="125">
        <v>22</v>
      </c>
      <c r="X52" s="125">
        <v>7</v>
      </c>
      <c r="Y52" s="125">
        <v>33</v>
      </c>
      <c r="Z52" s="126" t="s">
        <v>702</v>
      </c>
      <c r="AA52" s="126" t="s">
        <v>703</v>
      </c>
      <c r="AB52" s="135" t="s">
        <v>704</v>
      </c>
      <c r="AC52" s="97" t="str">
        <f>IF(ISNUMBER(SEARCH("-", Z52)), LEFT(Z52, SEARCH("-", Z52)-1), LEFT(Z52, SEARCH("+", Z52)-1))</f>
        <v>22.90</v>
      </c>
      <c r="AD52" s="97" t="str">
        <f>IF(ISNUMBER(SEARCH("-", AA52)), LEFT(AA52, SEARCH("-", AA52)-1), LEFT(AA52, SEARCH("+", AA52)-1))</f>
        <v>12.30</v>
      </c>
      <c r="AE52" s="104"/>
    </row>
    <row r="53" spans="1:31" ht="29.4" thickBot="1" x14ac:dyDescent="0.35">
      <c r="A53" s="136">
        <v>2</v>
      </c>
      <c r="B53" s="6" t="s">
        <v>384</v>
      </c>
      <c r="C53" s="127">
        <v>12</v>
      </c>
      <c r="D53" s="127">
        <v>8</v>
      </c>
      <c r="E53" s="127">
        <v>4</v>
      </c>
      <c r="F53" s="127">
        <v>0</v>
      </c>
      <c r="G53" s="127">
        <v>26</v>
      </c>
      <c r="H53" s="127">
        <v>9</v>
      </c>
      <c r="I53" s="127">
        <v>28</v>
      </c>
      <c r="J53" s="128" t="s">
        <v>646</v>
      </c>
      <c r="K53" s="128" t="s">
        <v>647</v>
      </c>
      <c r="L53" s="137" t="s">
        <v>648</v>
      </c>
      <c r="M53" s="97" t="str">
        <f t="shared" ref="M53:M71" si="9">IF(ISNUMBER(SEARCH("-", J53)), LEFT(J53, SEARCH("-", J53)-1), LEFT(J53, SEARCH("+", J53)-1))</f>
        <v>27.42</v>
      </c>
      <c r="N53" s="97" t="str">
        <f t="shared" ref="N53:N71" si="10">IF(ISNUMBER(SEARCH("-", K53)), LEFT(K53, SEARCH("-", K53)-1), LEFT(K53, SEARCH("+", K53)-1))</f>
        <v>9.57</v>
      </c>
      <c r="O53" s="104"/>
      <c r="Q53" s="136">
        <v>2</v>
      </c>
      <c r="R53" s="6" t="s">
        <v>384</v>
      </c>
      <c r="S53" s="127">
        <v>14</v>
      </c>
      <c r="T53" s="127">
        <v>9</v>
      </c>
      <c r="U53" s="127">
        <v>1</v>
      </c>
      <c r="V53" s="127">
        <v>4</v>
      </c>
      <c r="W53" s="127">
        <v>25</v>
      </c>
      <c r="X53" s="127">
        <v>12</v>
      </c>
      <c r="Y53" s="127">
        <v>28</v>
      </c>
      <c r="Z53" s="128" t="s">
        <v>705</v>
      </c>
      <c r="AA53" s="128" t="s">
        <v>706</v>
      </c>
      <c r="AB53" s="137" t="s">
        <v>707</v>
      </c>
      <c r="AC53" s="97" t="str">
        <f t="shared" ref="AC53:AC71" si="11">IF(ISNUMBER(SEARCH("-", Z53)), LEFT(Z53, SEARCH("-", Z53)-1), LEFT(Z53, SEARCH("+", Z53)-1))</f>
        <v>25.74</v>
      </c>
      <c r="AD53" s="97" t="str">
        <f t="shared" ref="AD53:AD71" si="12">IF(ISNUMBER(SEARCH("-", AA53)), LEFT(AA53, SEARCH("-", AA53)-1), LEFT(AA53, SEARCH("+", AA53)-1))</f>
        <v>14.84</v>
      </c>
      <c r="AE53" s="104"/>
    </row>
    <row r="54" spans="1:31" ht="29.4" thickBot="1" x14ac:dyDescent="0.35">
      <c r="A54" s="134">
        <v>3</v>
      </c>
      <c r="B54" s="3" t="s">
        <v>395</v>
      </c>
      <c r="C54" s="125">
        <v>13</v>
      </c>
      <c r="D54" s="125">
        <v>7</v>
      </c>
      <c r="E54" s="125">
        <v>3</v>
      </c>
      <c r="F54" s="125">
        <v>3</v>
      </c>
      <c r="G54" s="125">
        <v>25</v>
      </c>
      <c r="H54" s="125">
        <v>11</v>
      </c>
      <c r="I54" s="125">
        <v>24</v>
      </c>
      <c r="J54" s="126" t="s">
        <v>649</v>
      </c>
      <c r="K54" s="126" t="s">
        <v>650</v>
      </c>
      <c r="L54" s="135" t="s">
        <v>651</v>
      </c>
      <c r="M54" s="97" t="str">
        <f t="shared" si="9"/>
        <v>24.94</v>
      </c>
      <c r="N54" s="97" t="str">
        <f t="shared" si="10"/>
        <v>14.42</v>
      </c>
      <c r="O54" s="104"/>
      <c r="Q54" s="134">
        <v>3</v>
      </c>
      <c r="R54" s="3" t="s">
        <v>395</v>
      </c>
      <c r="S54" s="125">
        <v>13</v>
      </c>
      <c r="T54" s="125">
        <v>8</v>
      </c>
      <c r="U54" s="125">
        <v>3</v>
      </c>
      <c r="V54" s="125">
        <v>2</v>
      </c>
      <c r="W54" s="125">
        <v>17</v>
      </c>
      <c r="X54" s="125">
        <v>8</v>
      </c>
      <c r="Y54" s="125">
        <v>27</v>
      </c>
      <c r="Z54" s="126" t="s">
        <v>708</v>
      </c>
      <c r="AA54" s="126" t="s">
        <v>709</v>
      </c>
      <c r="AB54" s="135" t="s">
        <v>710</v>
      </c>
      <c r="AC54" s="97" t="str">
        <f t="shared" si="11"/>
        <v>18.54</v>
      </c>
      <c r="AD54" s="97" t="str">
        <f t="shared" si="12"/>
        <v>14.37</v>
      </c>
      <c r="AE54" s="104"/>
    </row>
    <row r="55" spans="1:31" ht="29.4" thickBot="1" x14ac:dyDescent="0.35">
      <c r="A55" s="136">
        <v>4</v>
      </c>
      <c r="B55" s="6" t="s">
        <v>385</v>
      </c>
      <c r="C55" s="127">
        <v>13</v>
      </c>
      <c r="D55" s="127">
        <v>7</v>
      </c>
      <c r="E55" s="127">
        <v>3</v>
      </c>
      <c r="F55" s="127">
        <v>3</v>
      </c>
      <c r="G55" s="127">
        <v>19</v>
      </c>
      <c r="H55" s="127">
        <v>12</v>
      </c>
      <c r="I55" s="127">
        <v>24</v>
      </c>
      <c r="J55" s="128" t="s">
        <v>652</v>
      </c>
      <c r="K55" s="128" t="s">
        <v>653</v>
      </c>
      <c r="L55" s="137" t="s">
        <v>654</v>
      </c>
      <c r="M55" s="97" t="str">
        <f t="shared" si="9"/>
        <v>21.53</v>
      </c>
      <c r="N55" s="97" t="str">
        <f t="shared" si="10"/>
        <v>15.50</v>
      </c>
      <c r="O55" s="104"/>
      <c r="Q55" s="136">
        <v>4</v>
      </c>
      <c r="R55" s="6" t="s">
        <v>390</v>
      </c>
      <c r="S55" s="127">
        <v>13</v>
      </c>
      <c r="T55" s="127">
        <v>8</v>
      </c>
      <c r="U55" s="127">
        <v>2</v>
      </c>
      <c r="V55" s="127">
        <v>3</v>
      </c>
      <c r="W55" s="127">
        <v>20</v>
      </c>
      <c r="X55" s="127">
        <v>12</v>
      </c>
      <c r="Y55" s="127">
        <v>26</v>
      </c>
      <c r="Z55" s="128" t="s">
        <v>711</v>
      </c>
      <c r="AA55" s="128" t="s">
        <v>712</v>
      </c>
      <c r="AB55" s="137" t="s">
        <v>713</v>
      </c>
      <c r="AC55" s="97" t="str">
        <f t="shared" si="11"/>
        <v>18.84</v>
      </c>
      <c r="AD55" s="97" t="str">
        <f t="shared" si="12"/>
        <v>11.21</v>
      </c>
      <c r="AE55" s="104"/>
    </row>
    <row r="56" spans="1:31" ht="29.4" thickBot="1" x14ac:dyDescent="0.35">
      <c r="A56" s="134">
        <v>5</v>
      </c>
      <c r="B56" s="3" t="s">
        <v>392</v>
      </c>
      <c r="C56" s="125">
        <v>12</v>
      </c>
      <c r="D56" s="125">
        <v>7</v>
      </c>
      <c r="E56" s="125">
        <v>2</v>
      </c>
      <c r="F56" s="125">
        <v>3</v>
      </c>
      <c r="G56" s="125">
        <v>17</v>
      </c>
      <c r="H56" s="125">
        <v>10</v>
      </c>
      <c r="I56" s="125">
        <v>23</v>
      </c>
      <c r="J56" s="126" t="s">
        <v>655</v>
      </c>
      <c r="K56" s="126" t="s">
        <v>656</v>
      </c>
      <c r="L56" s="135" t="s">
        <v>657</v>
      </c>
      <c r="M56" s="97" t="str">
        <f t="shared" si="9"/>
        <v>22.20</v>
      </c>
      <c r="N56" s="97" t="str">
        <f t="shared" si="10"/>
        <v>10.61</v>
      </c>
      <c r="O56" s="104"/>
      <c r="Q56" s="134">
        <v>5</v>
      </c>
      <c r="R56" s="3" t="s">
        <v>385</v>
      </c>
      <c r="S56" s="125">
        <v>13</v>
      </c>
      <c r="T56" s="125">
        <v>6</v>
      </c>
      <c r="U56" s="125">
        <v>3</v>
      </c>
      <c r="V56" s="125">
        <v>4</v>
      </c>
      <c r="W56" s="125">
        <v>15</v>
      </c>
      <c r="X56" s="125">
        <v>14</v>
      </c>
      <c r="Y56" s="125">
        <v>21</v>
      </c>
      <c r="Z56" s="126" t="s">
        <v>714</v>
      </c>
      <c r="AA56" s="126" t="s">
        <v>715</v>
      </c>
      <c r="AB56" s="135" t="s">
        <v>716</v>
      </c>
      <c r="AC56" s="97" t="str">
        <f t="shared" si="11"/>
        <v>19.04</v>
      </c>
      <c r="AD56" s="97" t="str">
        <f t="shared" si="12"/>
        <v>18.49</v>
      </c>
      <c r="AE56" s="104"/>
    </row>
    <row r="57" spans="1:31" ht="15" thickBot="1" x14ac:dyDescent="0.35">
      <c r="A57" s="136">
        <v>6</v>
      </c>
      <c r="B57" s="6" t="s">
        <v>387</v>
      </c>
      <c r="C57" s="127">
        <v>14</v>
      </c>
      <c r="D57" s="127">
        <v>7</v>
      </c>
      <c r="E57" s="127">
        <v>2</v>
      </c>
      <c r="F57" s="127">
        <v>5</v>
      </c>
      <c r="G57" s="127">
        <v>21</v>
      </c>
      <c r="H57" s="127">
        <v>18</v>
      </c>
      <c r="I57" s="127">
        <v>23</v>
      </c>
      <c r="J57" s="128" t="s">
        <v>658</v>
      </c>
      <c r="K57" s="128" t="s">
        <v>659</v>
      </c>
      <c r="L57" s="137" t="s">
        <v>660</v>
      </c>
      <c r="M57" s="97" t="str">
        <f t="shared" si="9"/>
        <v>18.39</v>
      </c>
      <c r="N57" s="97" t="str">
        <f t="shared" si="10"/>
        <v>23.80</v>
      </c>
      <c r="O57" s="104"/>
      <c r="Q57" s="136">
        <v>6</v>
      </c>
      <c r="R57" s="6" t="s">
        <v>392</v>
      </c>
      <c r="S57" s="127">
        <v>14</v>
      </c>
      <c r="T57" s="127">
        <v>5</v>
      </c>
      <c r="U57" s="127">
        <v>3</v>
      </c>
      <c r="V57" s="127">
        <v>6</v>
      </c>
      <c r="W57" s="127">
        <v>15</v>
      </c>
      <c r="X57" s="127">
        <v>14</v>
      </c>
      <c r="Y57" s="127">
        <v>18</v>
      </c>
      <c r="Z57" s="128" t="s">
        <v>717</v>
      </c>
      <c r="AA57" s="128" t="s">
        <v>718</v>
      </c>
      <c r="AB57" s="137" t="s">
        <v>719</v>
      </c>
      <c r="AC57" s="97" t="str">
        <f t="shared" si="11"/>
        <v>16.65</v>
      </c>
      <c r="AD57" s="97" t="str">
        <f t="shared" si="12"/>
        <v>23.90</v>
      </c>
      <c r="AE57" s="104"/>
    </row>
    <row r="58" spans="1:31" ht="29.4" thickBot="1" x14ac:dyDescent="0.35">
      <c r="A58" s="134">
        <v>7</v>
      </c>
      <c r="B58" s="3" t="s">
        <v>390</v>
      </c>
      <c r="C58" s="125">
        <v>13</v>
      </c>
      <c r="D58" s="125">
        <v>6</v>
      </c>
      <c r="E58" s="125">
        <v>4</v>
      </c>
      <c r="F58" s="125">
        <v>3</v>
      </c>
      <c r="G58" s="125">
        <v>15</v>
      </c>
      <c r="H58" s="125">
        <v>12</v>
      </c>
      <c r="I58" s="125">
        <v>22</v>
      </c>
      <c r="J58" s="126" t="s">
        <v>661</v>
      </c>
      <c r="K58" s="126" t="s">
        <v>662</v>
      </c>
      <c r="L58" s="135" t="s">
        <v>663</v>
      </c>
      <c r="M58" s="97" t="str">
        <f t="shared" si="9"/>
        <v>22.13</v>
      </c>
      <c r="N58" s="97" t="str">
        <f t="shared" si="10"/>
        <v>12.66</v>
      </c>
      <c r="O58" s="104"/>
      <c r="Q58" s="134">
        <v>7</v>
      </c>
      <c r="R58" s="3" t="s">
        <v>386</v>
      </c>
      <c r="S58" s="125">
        <v>13</v>
      </c>
      <c r="T58" s="125">
        <v>4</v>
      </c>
      <c r="U58" s="125">
        <v>4</v>
      </c>
      <c r="V58" s="125">
        <v>5</v>
      </c>
      <c r="W58" s="125">
        <v>18</v>
      </c>
      <c r="X58" s="125">
        <v>17</v>
      </c>
      <c r="Y58" s="125">
        <v>16</v>
      </c>
      <c r="Z58" s="126" t="s">
        <v>720</v>
      </c>
      <c r="AA58" s="126" t="s">
        <v>721</v>
      </c>
      <c r="AB58" s="135" t="s">
        <v>722</v>
      </c>
      <c r="AC58" s="97" t="str">
        <f t="shared" si="11"/>
        <v>17.31</v>
      </c>
      <c r="AD58" s="97" t="str">
        <f t="shared" si="12"/>
        <v>14.02</v>
      </c>
      <c r="AE58" s="104"/>
    </row>
    <row r="59" spans="1:31" ht="43.8" thickBot="1" x14ac:dyDescent="0.35">
      <c r="A59" s="136">
        <v>8</v>
      </c>
      <c r="B59" s="6" t="s">
        <v>394</v>
      </c>
      <c r="C59" s="127">
        <v>13</v>
      </c>
      <c r="D59" s="127">
        <v>6</v>
      </c>
      <c r="E59" s="127">
        <v>3</v>
      </c>
      <c r="F59" s="127">
        <v>4</v>
      </c>
      <c r="G59" s="127">
        <v>23</v>
      </c>
      <c r="H59" s="127">
        <v>18</v>
      </c>
      <c r="I59" s="127">
        <v>21</v>
      </c>
      <c r="J59" s="128" t="s">
        <v>664</v>
      </c>
      <c r="K59" s="128" t="s">
        <v>665</v>
      </c>
      <c r="L59" s="137" t="s">
        <v>666</v>
      </c>
      <c r="M59" s="97" t="str">
        <f t="shared" si="9"/>
        <v>21.81</v>
      </c>
      <c r="N59" s="97" t="str">
        <f t="shared" si="10"/>
        <v>13.93</v>
      </c>
      <c r="O59" s="104"/>
      <c r="Q59" s="136">
        <v>8</v>
      </c>
      <c r="R59" s="6" t="s">
        <v>389</v>
      </c>
      <c r="S59" s="127">
        <v>13</v>
      </c>
      <c r="T59" s="127">
        <v>4</v>
      </c>
      <c r="U59" s="127">
        <v>4</v>
      </c>
      <c r="V59" s="127">
        <v>5</v>
      </c>
      <c r="W59" s="127">
        <v>13</v>
      </c>
      <c r="X59" s="127">
        <v>16</v>
      </c>
      <c r="Y59" s="127">
        <v>16</v>
      </c>
      <c r="Z59" s="128" t="s">
        <v>723</v>
      </c>
      <c r="AA59" s="128" t="s">
        <v>724</v>
      </c>
      <c r="AB59" s="137" t="s">
        <v>725</v>
      </c>
      <c r="AC59" s="97" t="str">
        <f t="shared" si="11"/>
        <v>12.69</v>
      </c>
      <c r="AD59" s="97" t="str">
        <f t="shared" si="12"/>
        <v>18.74</v>
      </c>
      <c r="AE59" s="104"/>
    </row>
    <row r="60" spans="1:31" ht="15" thickBot="1" x14ac:dyDescent="0.35">
      <c r="A60" s="134">
        <v>9</v>
      </c>
      <c r="B60" s="3" t="s">
        <v>398</v>
      </c>
      <c r="C60" s="125">
        <v>13</v>
      </c>
      <c r="D60" s="125">
        <v>6</v>
      </c>
      <c r="E60" s="125">
        <v>3</v>
      </c>
      <c r="F60" s="125">
        <v>4</v>
      </c>
      <c r="G60" s="125">
        <v>13</v>
      </c>
      <c r="H60" s="125">
        <v>10</v>
      </c>
      <c r="I60" s="125">
        <v>21</v>
      </c>
      <c r="J60" s="126" t="s">
        <v>667</v>
      </c>
      <c r="K60" s="126" t="s">
        <v>668</v>
      </c>
      <c r="L60" s="135" t="s">
        <v>669</v>
      </c>
      <c r="M60" s="97" t="str">
        <f t="shared" si="9"/>
        <v>15.67</v>
      </c>
      <c r="N60" s="97" t="str">
        <f t="shared" si="10"/>
        <v>11.09</v>
      </c>
      <c r="O60" s="104"/>
      <c r="Q60" s="134">
        <v>9</v>
      </c>
      <c r="R60" s="3" t="s">
        <v>388</v>
      </c>
      <c r="S60" s="125">
        <v>13</v>
      </c>
      <c r="T60" s="125">
        <v>3</v>
      </c>
      <c r="U60" s="125">
        <v>6</v>
      </c>
      <c r="V60" s="125">
        <v>4</v>
      </c>
      <c r="W60" s="125">
        <v>10</v>
      </c>
      <c r="X60" s="125">
        <v>13</v>
      </c>
      <c r="Y60" s="125">
        <v>15</v>
      </c>
      <c r="Z60" s="126" t="s">
        <v>726</v>
      </c>
      <c r="AA60" s="126" t="s">
        <v>727</v>
      </c>
      <c r="AB60" s="135" t="s">
        <v>728</v>
      </c>
      <c r="AC60" s="97" t="str">
        <f t="shared" si="11"/>
        <v>9.80</v>
      </c>
      <c r="AD60" s="97" t="str">
        <f t="shared" si="12"/>
        <v>19.71</v>
      </c>
      <c r="AE60" s="104"/>
    </row>
    <row r="61" spans="1:31" ht="29.4" thickBot="1" x14ac:dyDescent="0.35">
      <c r="A61" s="136">
        <v>10</v>
      </c>
      <c r="B61" s="6" t="s">
        <v>391</v>
      </c>
      <c r="C61" s="127">
        <v>13</v>
      </c>
      <c r="D61" s="127">
        <v>6</v>
      </c>
      <c r="E61" s="127">
        <v>2</v>
      </c>
      <c r="F61" s="127">
        <v>5</v>
      </c>
      <c r="G61" s="127">
        <v>20</v>
      </c>
      <c r="H61" s="127">
        <v>12</v>
      </c>
      <c r="I61" s="127">
        <v>20</v>
      </c>
      <c r="J61" s="128" t="s">
        <v>670</v>
      </c>
      <c r="K61" s="128" t="s">
        <v>671</v>
      </c>
      <c r="L61" s="137" t="s">
        <v>672</v>
      </c>
      <c r="M61" s="97" t="str">
        <f t="shared" si="9"/>
        <v>21.27</v>
      </c>
      <c r="N61" s="97" t="str">
        <f t="shared" si="10"/>
        <v>13.01</v>
      </c>
      <c r="O61" s="104"/>
      <c r="Q61" s="136">
        <v>10</v>
      </c>
      <c r="R61" s="6" t="s">
        <v>396</v>
      </c>
      <c r="S61" s="127">
        <v>13</v>
      </c>
      <c r="T61" s="127">
        <v>4</v>
      </c>
      <c r="U61" s="127">
        <v>3</v>
      </c>
      <c r="V61" s="127">
        <v>6</v>
      </c>
      <c r="W61" s="127">
        <v>13</v>
      </c>
      <c r="X61" s="127">
        <v>21</v>
      </c>
      <c r="Y61" s="127">
        <v>15</v>
      </c>
      <c r="Z61" s="128" t="s">
        <v>729</v>
      </c>
      <c r="AA61" s="128" t="s">
        <v>730</v>
      </c>
      <c r="AB61" s="137">
        <v>15</v>
      </c>
      <c r="AC61" s="97" t="str">
        <f t="shared" si="11"/>
        <v>15.18</v>
      </c>
      <c r="AD61" s="97" t="str">
        <f t="shared" si="12"/>
        <v>19.26</v>
      </c>
      <c r="AE61" s="104"/>
    </row>
    <row r="62" spans="1:31" ht="29.4" thickBot="1" x14ac:dyDescent="0.35">
      <c r="A62" s="134">
        <v>11</v>
      </c>
      <c r="B62" s="3" t="s">
        <v>386</v>
      </c>
      <c r="C62" s="125">
        <v>13</v>
      </c>
      <c r="D62" s="125">
        <v>6</v>
      </c>
      <c r="E62" s="125">
        <v>2</v>
      </c>
      <c r="F62" s="125">
        <v>5</v>
      </c>
      <c r="G62" s="125">
        <v>18</v>
      </c>
      <c r="H62" s="125">
        <v>11</v>
      </c>
      <c r="I62" s="125">
        <v>20</v>
      </c>
      <c r="J62" s="126" t="s">
        <v>673</v>
      </c>
      <c r="K62" s="126" t="s">
        <v>674</v>
      </c>
      <c r="L62" s="135" t="s">
        <v>675</v>
      </c>
      <c r="M62" s="97" t="str">
        <f t="shared" si="9"/>
        <v>21.50</v>
      </c>
      <c r="N62" s="97" t="str">
        <f t="shared" si="10"/>
        <v>9.47</v>
      </c>
      <c r="O62" s="104"/>
      <c r="Q62" s="134">
        <v>11</v>
      </c>
      <c r="R62" s="3" t="s">
        <v>400</v>
      </c>
      <c r="S62" s="125">
        <v>13</v>
      </c>
      <c r="T62" s="125">
        <v>3</v>
      </c>
      <c r="U62" s="125">
        <v>5</v>
      </c>
      <c r="V62" s="125">
        <v>5</v>
      </c>
      <c r="W62" s="125">
        <v>15</v>
      </c>
      <c r="X62" s="125">
        <v>19</v>
      </c>
      <c r="Y62" s="125">
        <v>14</v>
      </c>
      <c r="Z62" s="126" t="s">
        <v>731</v>
      </c>
      <c r="AA62" s="126" t="s">
        <v>732</v>
      </c>
      <c r="AB62" s="135" t="s">
        <v>733</v>
      </c>
      <c r="AC62" s="97" t="str">
        <f t="shared" si="11"/>
        <v>12.99</v>
      </c>
      <c r="AD62" s="97" t="str">
        <f t="shared" si="12"/>
        <v>19.72</v>
      </c>
      <c r="AE62" s="104"/>
    </row>
    <row r="63" spans="1:31" ht="43.8" thickBot="1" x14ac:dyDescent="0.35">
      <c r="A63" s="136">
        <v>12</v>
      </c>
      <c r="B63" s="6" t="s">
        <v>389</v>
      </c>
      <c r="C63" s="127">
        <v>13</v>
      </c>
      <c r="D63" s="127">
        <v>5</v>
      </c>
      <c r="E63" s="127">
        <v>5</v>
      </c>
      <c r="F63" s="127">
        <v>3</v>
      </c>
      <c r="G63" s="127">
        <v>18</v>
      </c>
      <c r="H63" s="127">
        <v>14</v>
      </c>
      <c r="I63" s="127">
        <v>20</v>
      </c>
      <c r="J63" s="128" t="s">
        <v>676</v>
      </c>
      <c r="K63" s="128" t="s">
        <v>677</v>
      </c>
      <c r="L63" s="137" t="s">
        <v>678</v>
      </c>
      <c r="M63" s="97" t="str">
        <f t="shared" si="9"/>
        <v>17.99</v>
      </c>
      <c r="N63" s="97" t="str">
        <f t="shared" si="10"/>
        <v>14.68</v>
      </c>
      <c r="O63" s="104"/>
      <c r="Q63" s="136">
        <v>12</v>
      </c>
      <c r="R63" s="6" t="s">
        <v>398</v>
      </c>
      <c r="S63" s="127">
        <v>13</v>
      </c>
      <c r="T63" s="127">
        <v>3</v>
      </c>
      <c r="U63" s="127">
        <v>2</v>
      </c>
      <c r="V63" s="127">
        <v>8</v>
      </c>
      <c r="W63" s="127">
        <v>9</v>
      </c>
      <c r="X63" s="127">
        <v>17</v>
      </c>
      <c r="Y63" s="127">
        <v>11</v>
      </c>
      <c r="Z63" s="128" t="s">
        <v>734</v>
      </c>
      <c r="AA63" s="128" t="s">
        <v>735</v>
      </c>
      <c r="AB63" s="137" t="s">
        <v>736</v>
      </c>
      <c r="AC63" s="97" t="str">
        <f t="shared" si="11"/>
        <v>10.13</v>
      </c>
      <c r="AD63" s="97" t="str">
        <f t="shared" si="12"/>
        <v>17.81</v>
      </c>
      <c r="AE63" s="104"/>
    </row>
    <row r="64" spans="1:31" ht="43.8" thickBot="1" x14ac:dyDescent="0.35">
      <c r="A64" s="134">
        <v>13</v>
      </c>
      <c r="B64" s="3" t="s">
        <v>393</v>
      </c>
      <c r="C64" s="125">
        <v>13</v>
      </c>
      <c r="D64" s="125">
        <v>6</v>
      </c>
      <c r="E64" s="125">
        <v>2</v>
      </c>
      <c r="F64" s="125">
        <v>5</v>
      </c>
      <c r="G64" s="125">
        <v>12</v>
      </c>
      <c r="H64" s="125">
        <v>13</v>
      </c>
      <c r="I64" s="125">
        <v>20</v>
      </c>
      <c r="J64" s="126" t="s">
        <v>679</v>
      </c>
      <c r="K64" s="126" t="s">
        <v>680</v>
      </c>
      <c r="L64" s="135" t="s">
        <v>681</v>
      </c>
      <c r="M64" s="97" t="str">
        <f t="shared" si="9"/>
        <v>17.91</v>
      </c>
      <c r="N64" s="97" t="str">
        <f t="shared" si="10"/>
        <v>15.11</v>
      </c>
      <c r="O64" s="104"/>
      <c r="Q64" s="134">
        <v>13</v>
      </c>
      <c r="R64" s="3" t="s">
        <v>394</v>
      </c>
      <c r="S64" s="125">
        <v>13</v>
      </c>
      <c r="T64" s="125">
        <v>2</v>
      </c>
      <c r="U64" s="125">
        <v>4</v>
      </c>
      <c r="V64" s="125">
        <v>7</v>
      </c>
      <c r="W64" s="125">
        <v>17</v>
      </c>
      <c r="X64" s="125">
        <v>23</v>
      </c>
      <c r="Y64" s="125">
        <v>10</v>
      </c>
      <c r="Z64" s="126" t="s">
        <v>737</v>
      </c>
      <c r="AA64" s="126" t="s">
        <v>738</v>
      </c>
      <c r="AB64" s="135" t="s">
        <v>739</v>
      </c>
      <c r="AC64" s="97" t="str">
        <f t="shared" si="11"/>
        <v>16.36</v>
      </c>
      <c r="AD64" s="97" t="str">
        <f t="shared" si="12"/>
        <v>21.84</v>
      </c>
      <c r="AE64" s="104"/>
    </row>
    <row r="65" spans="1:31" ht="29.4" thickBot="1" x14ac:dyDescent="0.35">
      <c r="A65" s="136">
        <v>14</v>
      </c>
      <c r="B65" s="6" t="s">
        <v>396</v>
      </c>
      <c r="C65" s="127">
        <v>13</v>
      </c>
      <c r="D65" s="127">
        <v>5</v>
      </c>
      <c r="E65" s="127">
        <v>4</v>
      </c>
      <c r="F65" s="127">
        <v>4</v>
      </c>
      <c r="G65" s="127">
        <v>19</v>
      </c>
      <c r="H65" s="127">
        <v>14</v>
      </c>
      <c r="I65" s="127">
        <v>19</v>
      </c>
      <c r="J65" s="128" t="s">
        <v>682</v>
      </c>
      <c r="K65" s="128" t="s">
        <v>683</v>
      </c>
      <c r="L65" s="137" t="s">
        <v>684</v>
      </c>
      <c r="M65" s="97" t="str">
        <f t="shared" si="9"/>
        <v>17.11</v>
      </c>
      <c r="N65" s="97" t="str">
        <f t="shared" si="10"/>
        <v>11.22</v>
      </c>
      <c r="O65" s="104"/>
      <c r="Q65" s="136">
        <v>14</v>
      </c>
      <c r="R65" s="6" t="s">
        <v>397</v>
      </c>
      <c r="S65" s="127">
        <v>12</v>
      </c>
      <c r="T65" s="127">
        <v>2</v>
      </c>
      <c r="U65" s="127">
        <v>4</v>
      </c>
      <c r="V65" s="127">
        <v>6</v>
      </c>
      <c r="W65" s="127">
        <v>11</v>
      </c>
      <c r="X65" s="127">
        <v>18</v>
      </c>
      <c r="Y65" s="127">
        <v>10</v>
      </c>
      <c r="Z65" s="128" t="s">
        <v>740</v>
      </c>
      <c r="AA65" s="128" t="s">
        <v>741</v>
      </c>
      <c r="AB65" s="137" t="s">
        <v>742</v>
      </c>
      <c r="AC65" s="97" t="str">
        <f t="shared" si="11"/>
        <v>10.87</v>
      </c>
      <c r="AD65" s="97" t="str">
        <f t="shared" si="12"/>
        <v>15.68</v>
      </c>
      <c r="AE65" s="104"/>
    </row>
    <row r="66" spans="1:31" ht="15" thickBot="1" x14ac:dyDescent="0.35">
      <c r="A66" s="134">
        <v>15</v>
      </c>
      <c r="B66" s="3" t="s">
        <v>397</v>
      </c>
      <c r="C66" s="125">
        <v>14</v>
      </c>
      <c r="D66" s="125">
        <v>5</v>
      </c>
      <c r="E66" s="125">
        <v>4</v>
      </c>
      <c r="F66" s="125">
        <v>5</v>
      </c>
      <c r="G66" s="125">
        <v>16</v>
      </c>
      <c r="H66" s="125">
        <v>16</v>
      </c>
      <c r="I66" s="125">
        <v>19</v>
      </c>
      <c r="J66" s="126" t="s">
        <v>685</v>
      </c>
      <c r="K66" s="126" t="s">
        <v>686</v>
      </c>
      <c r="L66" s="135" t="s">
        <v>687</v>
      </c>
      <c r="M66" s="97" t="str">
        <f t="shared" si="9"/>
        <v>15.87</v>
      </c>
      <c r="N66" s="97" t="str">
        <f t="shared" si="10"/>
        <v>16.37</v>
      </c>
      <c r="O66" s="104"/>
      <c r="Q66" s="134">
        <v>15</v>
      </c>
      <c r="R66" s="3" t="s">
        <v>401</v>
      </c>
      <c r="S66" s="125">
        <v>13</v>
      </c>
      <c r="T66" s="125">
        <v>2</v>
      </c>
      <c r="U66" s="125">
        <v>4</v>
      </c>
      <c r="V66" s="125">
        <v>7</v>
      </c>
      <c r="W66" s="125">
        <v>13</v>
      </c>
      <c r="X66" s="125">
        <v>26</v>
      </c>
      <c r="Y66" s="125">
        <v>10</v>
      </c>
      <c r="Z66" s="126" t="s">
        <v>743</v>
      </c>
      <c r="AA66" s="126" t="s">
        <v>744</v>
      </c>
      <c r="AB66" s="135" t="s">
        <v>745</v>
      </c>
      <c r="AC66" s="97" t="str">
        <f t="shared" si="11"/>
        <v>11.78</v>
      </c>
      <c r="AD66" s="97" t="str">
        <f t="shared" si="12"/>
        <v>26.81</v>
      </c>
      <c r="AE66" s="104"/>
    </row>
    <row r="67" spans="1:31" ht="15" thickBot="1" x14ac:dyDescent="0.35">
      <c r="A67" s="136">
        <v>16</v>
      </c>
      <c r="B67" s="6" t="s">
        <v>388</v>
      </c>
      <c r="C67" s="127">
        <v>13</v>
      </c>
      <c r="D67" s="127">
        <v>6</v>
      </c>
      <c r="E67" s="127">
        <v>1</v>
      </c>
      <c r="F67" s="127">
        <v>6</v>
      </c>
      <c r="G67" s="127">
        <v>12</v>
      </c>
      <c r="H67" s="127">
        <v>14</v>
      </c>
      <c r="I67" s="127">
        <v>19</v>
      </c>
      <c r="J67" s="128" t="s">
        <v>688</v>
      </c>
      <c r="K67" s="128" t="s">
        <v>689</v>
      </c>
      <c r="L67" s="137" t="s">
        <v>690</v>
      </c>
      <c r="M67" s="97" t="str">
        <f t="shared" si="9"/>
        <v>19.37</v>
      </c>
      <c r="N67" s="97" t="str">
        <f t="shared" si="10"/>
        <v>15.12</v>
      </c>
      <c r="O67" s="104"/>
      <c r="Q67" s="136">
        <v>16</v>
      </c>
      <c r="R67" s="6" t="s">
        <v>399</v>
      </c>
      <c r="S67" s="127">
        <v>13</v>
      </c>
      <c r="T67" s="127">
        <v>2</v>
      </c>
      <c r="U67" s="127">
        <v>4</v>
      </c>
      <c r="V67" s="127">
        <v>7</v>
      </c>
      <c r="W67" s="127">
        <v>7</v>
      </c>
      <c r="X67" s="127">
        <v>21</v>
      </c>
      <c r="Y67" s="127">
        <v>10</v>
      </c>
      <c r="Z67" s="128" t="s">
        <v>746</v>
      </c>
      <c r="AA67" s="128" t="s">
        <v>747</v>
      </c>
      <c r="AB67" s="137" t="s">
        <v>748</v>
      </c>
      <c r="AC67" s="97" t="str">
        <f t="shared" si="11"/>
        <v>11.57</v>
      </c>
      <c r="AD67" s="97" t="str">
        <f t="shared" si="12"/>
        <v>25.43</v>
      </c>
      <c r="AE67" s="104"/>
    </row>
    <row r="68" spans="1:31" ht="43.8" thickBot="1" x14ac:dyDescent="0.35">
      <c r="A68" s="134">
        <v>17</v>
      </c>
      <c r="B68" s="3" t="s">
        <v>401</v>
      </c>
      <c r="C68" s="125">
        <v>13</v>
      </c>
      <c r="D68" s="125">
        <v>5</v>
      </c>
      <c r="E68" s="125">
        <v>3</v>
      </c>
      <c r="F68" s="125">
        <v>5</v>
      </c>
      <c r="G68" s="125">
        <v>16</v>
      </c>
      <c r="H68" s="125">
        <v>16</v>
      </c>
      <c r="I68" s="125">
        <v>18</v>
      </c>
      <c r="J68" s="126" t="s">
        <v>691</v>
      </c>
      <c r="K68" s="126" t="s">
        <v>692</v>
      </c>
      <c r="L68" s="135" t="s">
        <v>693</v>
      </c>
      <c r="M68" s="97" t="str">
        <f t="shared" si="9"/>
        <v>21.23</v>
      </c>
      <c r="N68" s="97" t="str">
        <f t="shared" si="10"/>
        <v>18.61</v>
      </c>
      <c r="O68" s="104"/>
      <c r="Q68" s="134">
        <v>17</v>
      </c>
      <c r="R68" s="3" t="s">
        <v>393</v>
      </c>
      <c r="S68" s="125">
        <v>13</v>
      </c>
      <c r="T68" s="125">
        <v>2</v>
      </c>
      <c r="U68" s="125">
        <v>2</v>
      </c>
      <c r="V68" s="125">
        <v>9</v>
      </c>
      <c r="W68" s="125">
        <v>8</v>
      </c>
      <c r="X68" s="125">
        <v>25</v>
      </c>
      <c r="Y68" s="125">
        <v>8</v>
      </c>
      <c r="Z68" s="126" t="s">
        <v>749</v>
      </c>
      <c r="AA68" s="126" t="s">
        <v>750</v>
      </c>
      <c r="AB68" s="135" t="s">
        <v>751</v>
      </c>
      <c r="AC68" s="97" t="str">
        <f t="shared" si="11"/>
        <v>8.24</v>
      </c>
      <c r="AD68" s="97" t="str">
        <f t="shared" si="12"/>
        <v>31.38</v>
      </c>
      <c r="AE68" s="104"/>
    </row>
    <row r="69" spans="1:31" ht="15" thickBot="1" x14ac:dyDescent="0.35">
      <c r="A69" s="136">
        <v>18</v>
      </c>
      <c r="B69" s="6" t="s">
        <v>399</v>
      </c>
      <c r="C69" s="127">
        <v>13</v>
      </c>
      <c r="D69" s="127">
        <v>4</v>
      </c>
      <c r="E69" s="127">
        <v>6</v>
      </c>
      <c r="F69" s="127">
        <v>3</v>
      </c>
      <c r="G69" s="127">
        <v>14</v>
      </c>
      <c r="H69" s="127">
        <v>17</v>
      </c>
      <c r="I69" s="127">
        <v>18</v>
      </c>
      <c r="J69" s="128" t="s">
        <v>694</v>
      </c>
      <c r="K69" s="128" t="s">
        <v>695</v>
      </c>
      <c r="L69" s="137" t="s">
        <v>696</v>
      </c>
      <c r="M69" s="97" t="str">
        <f t="shared" si="9"/>
        <v>13.59</v>
      </c>
      <c r="N69" s="97" t="str">
        <f t="shared" si="10"/>
        <v>20.93</v>
      </c>
      <c r="O69" s="104"/>
      <c r="Q69" s="136">
        <v>18</v>
      </c>
      <c r="R69" s="6" t="s">
        <v>391</v>
      </c>
      <c r="S69" s="127">
        <v>13</v>
      </c>
      <c r="T69" s="127">
        <v>1</v>
      </c>
      <c r="U69" s="127">
        <v>3</v>
      </c>
      <c r="V69" s="127">
        <v>9</v>
      </c>
      <c r="W69" s="127">
        <v>8</v>
      </c>
      <c r="X69" s="127">
        <v>19</v>
      </c>
      <c r="Y69" s="127">
        <v>6</v>
      </c>
      <c r="Z69" s="128" t="s">
        <v>752</v>
      </c>
      <c r="AA69" s="128" t="s">
        <v>753</v>
      </c>
      <c r="AB69" s="137" t="s">
        <v>754</v>
      </c>
      <c r="AC69" s="97" t="str">
        <f t="shared" si="11"/>
        <v>15.18</v>
      </c>
      <c r="AD69" s="97" t="str">
        <f t="shared" si="12"/>
        <v>24.74</v>
      </c>
      <c r="AE69" s="104"/>
    </row>
    <row r="70" spans="1:31" ht="15" thickBot="1" x14ac:dyDescent="0.35">
      <c r="A70" s="134">
        <v>19</v>
      </c>
      <c r="B70" s="3" t="s">
        <v>400</v>
      </c>
      <c r="C70" s="125">
        <v>13</v>
      </c>
      <c r="D70" s="125">
        <v>3</v>
      </c>
      <c r="E70" s="125">
        <v>4</v>
      </c>
      <c r="F70" s="125">
        <v>6</v>
      </c>
      <c r="G70" s="125">
        <v>17</v>
      </c>
      <c r="H70" s="125">
        <v>23</v>
      </c>
      <c r="I70" s="125">
        <v>13</v>
      </c>
      <c r="J70" s="126" t="s">
        <v>697</v>
      </c>
      <c r="K70" s="126" t="s">
        <v>698</v>
      </c>
      <c r="L70" s="135" t="s">
        <v>699</v>
      </c>
      <c r="M70" s="97" t="str">
        <f t="shared" si="9"/>
        <v>20.26</v>
      </c>
      <c r="N70" s="97" t="str">
        <f t="shared" si="10"/>
        <v>15.85</v>
      </c>
      <c r="O70" s="104"/>
      <c r="Q70" s="134">
        <v>19</v>
      </c>
      <c r="R70" s="3" t="s">
        <v>402</v>
      </c>
      <c r="S70" s="125">
        <v>13</v>
      </c>
      <c r="T70" s="125">
        <v>1</v>
      </c>
      <c r="U70" s="125">
        <v>3</v>
      </c>
      <c r="V70" s="125">
        <v>9</v>
      </c>
      <c r="W70" s="125">
        <v>8</v>
      </c>
      <c r="X70" s="125">
        <v>30</v>
      </c>
      <c r="Y70" s="125">
        <v>6</v>
      </c>
      <c r="Z70" s="126" t="s">
        <v>755</v>
      </c>
      <c r="AA70" s="126" t="s">
        <v>756</v>
      </c>
      <c r="AB70" s="135" t="s">
        <v>757</v>
      </c>
      <c r="AC70" s="97" t="str">
        <f t="shared" si="11"/>
        <v>6.49</v>
      </c>
      <c r="AD70" s="97" t="str">
        <f t="shared" si="12"/>
        <v>35.57</v>
      </c>
      <c r="AE70" s="104"/>
    </row>
    <row r="71" spans="1:31" ht="15" thickBot="1" x14ac:dyDescent="0.35">
      <c r="A71" s="138">
        <v>20</v>
      </c>
      <c r="B71" s="18" t="s">
        <v>402</v>
      </c>
      <c r="C71" s="139">
        <v>13</v>
      </c>
      <c r="D71" s="139">
        <v>1</v>
      </c>
      <c r="E71" s="139">
        <v>4</v>
      </c>
      <c r="F71" s="139">
        <v>8</v>
      </c>
      <c r="G71" s="139">
        <v>11</v>
      </c>
      <c r="H71" s="139">
        <v>21</v>
      </c>
      <c r="I71" s="139">
        <v>7</v>
      </c>
      <c r="J71" s="140" t="s">
        <v>700</v>
      </c>
      <c r="K71" s="140" t="s">
        <v>701</v>
      </c>
      <c r="L71" s="141" t="s">
        <v>1124</v>
      </c>
      <c r="M71" s="97" t="str">
        <f t="shared" si="9"/>
        <v>18.09</v>
      </c>
      <c r="N71" s="97" t="str">
        <f t="shared" si="10"/>
        <v>22.64</v>
      </c>
      <c r="Q71" s="138">
        <v>20</v>
      </c>
      <c r="R71" s="18" t="s">
        <v>387</v>
      </c>
      <c r="S71" s="139">
        <v>12</v>
      </c>
      <c r="T71" s="139">
        <v>0</v>
      </c>
      <c r="U71" s="139">
        <v>3</v>
      </c>
      <c r="V71" s="139">
        <v>9</v>
      </c>
      <c r="W71" s="139">
        <v>9</v>
      </c>
      <c r="X71" s="139">
        <v>27</v>
      </c>
      <c r="Y71" s="139">
        <v>3</v>
      </c>
      <c r="Z71" s="140" t="s">
        <v>758</v>
      </c>
      <c r="AA71" s="140" t="s">
        <v>759</v>
      </c>
      <c r="AB71" s="141" t="s">
        <v>760</v>
      </c>
      <c r="AC71" s="97" t="str">
        <f t="shared" si="11"/>
        <v>13.14</v>
      </c>
      <c r="AD71" s="97" t="str">
        <f t="shared" si="12"/>
        <v>26.98</v>
      </c>
    </row>
    <row r="74" spans="1:31" ht="15" thickBot="1" x14ac:dyDescent="0.35">
      <c r="A74" s="143" t="s">
        <v>1126</v>
      </c>
      <c r="B74" s="209" t="s">
        <v>1125</v>
      </c>
      <c r="C74" s="209"/>
      <c r="D74" s="209"/>
      <c r="E74" s="209"/>
      <c r="F74" s="209"/>
      <c r="G74" s="209"/>
      <c r="H74" s="111"/>
      <c r="I74" s="111"/>
      <c r="J74" s="111"/>
      <c r="K74" s="111"/>
      <c r="L74" s="111"/>
      <c r="Q74" s="143" t="s">
        <v>1127</v>
      </c>
    </row>
    <row r="75" spans="1:31" x14ac:dyDescent="0.3">
      <c r="A75" s="129" t="s">
        <v>0</v>
      </c>
      <c r="B75" s="130" t="s">
        <v>1</v>
      </c>
      <c r="C75" s="130" t="s">
        <v>2</v>
      </c>
      <c r="D75" s="130" t="s">
        <v>3</v>
      </c>
      <c r="E75" s="130" t="s">
        <v>4</v>
      </c>
      <c r="F75" s="130" t="s">
        <v>5</v>
      </c>
      <c r="G75" s="130" t="s">
        <v>6</v>
      </c>
      <c r="H75" s="130" t="s">
        <v>7</v>
      </c>
      <c r="I75" s="130" t="s">
        <v>8</v>
      </c>
      <c r="J75" s="130" t="s">
        <v>9</v>
      </c>
      <c r="K75" s="130" t="s">
        <v>10</v>
      </c>
      <c r="L75" s="131" t="s">
        <v>11</v>
      </c>
      <c r="Q75" s="129" t="s">
        <v>0</v>
      </c>
      <c r="R75" s="130" t="s">
        <v>1</v>
      </c>
      <c r="S75" s="130" t="s">
        <v>2</v>
      </c>
      <c r="T75" s="130" t="s">
        <v>3</v>
      </c>
      <c r="U75" s="130" t="s">
        <v>4</v>
      </c>
      <c r="V75" s="130" t="s">
        <v>5</v>
      </c>
      <c r="W75" s="130" t="s">
        <v>6</v>
      </c>
      <c r="X75" s="130" t="s">
        <v>7</v>
      </c>
      <c r="Y75" s="130" t="s">
        <v>8</v>
      </c>
      <c r="Z75" s="130" t="s">
        <v>9</v>
      </c>
      <c r="AA75" s="130" t="s">
        <v>10</v>
      </c>
      <c r="AB75" s="131" t="s">
        <v>11</v>
      </c>
    </row>
    <row r="76" spans="1:31" ht="15" thickBot="1" x14ac:dyDescent="0.35">
      <c r="A76" s="132" t="s">
        <v>0</v>
      </c>
      <c r="B76" s="124" t="s">
        <v>1</v>
      </c>
      <c r="C76" s="124" t="s">
        <v>2</v>
      </c>
      <c r="D76" s="124" t="s">
        <v>3</v>
      </c>
      <c r="E76" s="124" t="s">
        <v>4</v>
      </c>
      <c r="F76" s="124" t="s">
        <v>5</v>
      </c>
      <c r="G76" s="124" t="s">
        <v>6</v>
      </c>
      <c r="H76" s="124" t="s">
        <v>7</v>
      </c>
      <c r="I76" s="124" t="s">
        <v>8</v>
      </c>
      <c r="J76" s="124" t="s">
        <v>9</v>
      </c>
      <c r="K76" s="124" t="s">
        <v>10</v>
      </c>
      <c r="L76" s="133" t="s">
        <v>11</v>
      </c>
      <c r="M76" s="1" t="s">
        <v>9</v>
      </c>
      <c r="N76" s="1" t="s">
        <v>10</v>
      </c>
      <c r="Q76" s="132" t="s">
        <v>0</v>
      </c>
      <c r="R76" s="124" t="s">
        <v>1</v>
      </c>
      <c r="S76" s="124" t="s">
        <v>2</v>
      </c>
      <c r="T76" s="124" t="s">
        <v>3</v>
      </c>
      <c r="U76" s="124" t="s">
        <v>4</v>
      </c>
      <c r="V76" s="124" t="s">
        <v>5</v>
      </c>
      <c r="W76" s="124" t="s">
        <v>6</v>
      </c>
      <c r="X76" s="124" t="s">
        <v>7</v>
      </c>
      <c r="Y76" s="124" t="s">
        <v>8</v>
      </c>
      <c r="Z76" s="124" t="s">
        <v>9</v>
      </c>
      <c r="AA76" s="124" t="s">
        <v>10</v>
      </c>
      <c r="AB76" s="133" t="s">
        <v>11</v>
      </c>
      <c r="AC76" s="1" t="s">
        <v>9</v>
      </c>
      <c r="AD76" s="1" t="s">
        <v>10</v>
      </c>
    </row>
    <row r="77" spans="1:31" ht="29.4" thickBot="1" x14ac:dyDescent="0.35">
      <c r="A77" s="134">
        <v>1</v>
      </c>
      <c r="B77" s="3" t="s">
        <v>383</v>
      </c>
      <c r="C77" s="125">
        <v>13</v>
      </c>
      <c r="D77" s="125">
        <v>11</v>
      </c>
      <c r="E77" s="125">
        <v>2</v>
      </c>
      <c r="F77" s="125">
        <v>0</v>
      </c>
      <c r="G77" s="125">
        <v>27</v>
      </c>
      <c r="H77" s="125">
        <v>2</v>
      </c>
      <c r="I77" s="125">
        <v>35</v>
      </c>
      <c r="J77" s="126" t="s">
        <v>643</v>
      </c>
      <c r="K77" s="126" t="s">
        <v>644</v>
      </c>
      <c r="L77" s="135" t="s">
        <v>645</v>
      </c>
      <c r="M77" s="97" t="str">
        <f>IF(ISNUMBER(SEARCH("-", J77)), LEFT(J77, SEARCH("-", J77)-1), LEFT(J77, SEARCH("+", J77)-1))</f>
        <v>34.51</v>
      </c>
      <c r="N77" s="97" t="str">
        <f>IF(ISNUMBER(SEARCH("-", K77)), LEFT(K77, SEARCH("-", K77)-1), LEFT(K77, SEARCH("+", K77)-1))</f>
        <v>8.83</v>
      </c>
      <c r="Q77" s="134">
        <v>1</v>
      </c>
      <c r="R77" s="3" t="s">
        <v>383</v>
      </c>
      <c r="S77" s="125">
        <v>14</v>
      </c>
      <c r="T77" s="125">
        <v>12</v>
      </c>
      <c r="U77" s="125">
        <v>0</v>
      </c>
      <c r="V77" s="125">
        <v>2</v>
      </c>
      <c r="W77" s="125">
        <v>26</v>
      </c>
      <c r="X77" s="125">
        <v>7</v>
      </c>
      <c r="Y77" s="125">
        <v>36</v>
      </c>
      <c r="Z77" s="126" t="s">
        <v>791</v>
      </c>
      <c r="AA77" s="126" t="s">
        <v>792</v>
      </c>
      <c r="AB77" s="135" t="s">
        <v>793</v>
      </c>
      <c r="AC77" s="97" t="str">
        <f>IF(ISNUMBER(SEARCH("-", Z77)), LEFT(Z77, SEARCH("-", Z77)-1), LEFT(Z77, SEARCH("+", Z77)-1))</f>
        <v>24.52</v>
      </c>
      <c r="AD77" s="97" t="str">
        <f>IF(ISNUMBER(SEARCH("-", AA77)), LEFT(AA77, SEARCH("-", AA77)-1), LEFT(AA77, SEARCH("+", AA77)-1))</f>
        <v>12.81</v>
      </c>
    </row>
    <row r="78" spans="1:31" ht="29.4" thickBot="1" x14ac:dyDescent="0.35">
      <c r="A78" s="136">
        <v>2</v>
      </c>
      <c r="B78" s="6" t="s">
        <v>384</v>
      </c>
      <c r="C78" s="127">
        <v>13</v>
      </c>
      <c r="D78" s="127">
        <v>9</v>
      </c>
      <c r="E78" s="127">
        <v>4</v>
      </c>
      <c r="F78" s="127">
        <v>0</v>
      </c>
      <c r="G78" s="127">
        <v>32</v>
      </c>
      <c r="H78" s="127">
        <v>9</v>
      </c>
      <c r="I78" s="127">
        <v>31</v>
      </c>
      <c r="J78" s="128" t="s">
        <v>761</v>
      </c>
      <c r="K78" s="128" t="s">
        <v>762</v>
      </c>
      <c r="L78" s="137" t="s">
        <v>763</v>
      </c>
      <c r="M78" s="97" t="str">
        <f t="shared" ref="M78:M96" si="13">IF(ISNUMBER(SEARCH("-", J78)), LEFT(J78, SEARCH("-", J78)-1), LEFT(J78, SEARCH("+", J78)-1))</f>
        <v>32.25</v>
      </c>
      <c r="N78" s="97" t="str">
        <f t="shared" ref="N78:N96" si="14">IF(ISNUMBER(SEARCH("-", K78)), LEFT(K78, SEARCH("-", K78)-1), LEFT(K78, SEARCH("+", K78)-1))</f>
        <v>10.29</v>
      </c>
      <c r="Q78" s="136">
        <v>2</v>
      </c>
      <c r="R78" s="6" t="s">
        <v>384</v>
      </c>
      <c r="S78" s="127">
        <v>14</v>
      </c>
      <c r="T78" s="127">
        <v>9</v>
      </c>
      <c r="U78" s="127">
        <v>1</v>
      </c>
      <c r="V78" s="127">
        <v>4</v>
      </c>
      <c r="W78" s="127">
        <v>25</v>
      </c>
      <c r="X78" s="127">
        <v>12</v>
      </c>
      <c r="Y78" s="127">
        <v>28</v>
      </c>
      <c r="Z78" s="128" t="s">
        <v>705</v>
      </c>
      <c r="AA78" s="128" t="s">
        <v>706</v>
      </c>
      <c r="AB78" s="137" t="s">
        <v>707</v>
      </c>
      <c r="AC78" s="97" t="str">
        <f t="shared" ref="AC78:AC96" si="15">IF(ISNUMBER(SEARCH("-", Z78)), LEFT(Z78, SEARCH("-", Z78)-1), LEFT(Z78, SEARCH("+", Z78)-1))</f>
        <v>25.74</v>
      </c>
      <c r="AD78" s="97" t="str">
        <f t="shared" ref="AD78:AD96" si="16">IF(ISNUMBER(SEARCH("-", AA78)), LEFT(AA78, SEARCH("-", AA78)-1), LEFT(AA78, SEARCH("+", AA78)-1))</f>
        <v>14.84</v>
      </c>
    </row>
    <row r="79" spans="1:31" ht="29.4" thickBot="1" x14ac:dyDescent="0.35">
      <c r="A79" s="134">
        <v>3</v>
      </c>
      <c r="B79" s="3" t="s">
        <v>395</v>
      </c>
      <c r="C79" s="125">
        <v>14</v>
      </c>
      <c r="D79" s="125">
        <v>8</v>
      </c>
      <c r="E79" s="125">
        <v>3</v>
      </c>
      <c r="F79" s="125">
        <v>3</v>
      </c>
      <c r="G79" s="125">
        <v>26</v>
      </c>
      <c r="H79" s="125">
        <v>11</v>
      </c>
      <c r="I79" s="125">
        <v>27</v>
      </c>
      <c r="J79" s="126" t="s">
        <v>764</v>
      </c>
      <c r="K79" s="126" t="s">
        <v>765</v>
      </c>
      <c r="L79" s="135" t="s">
        <v>766</v>
      </c>
      <c r="M79" s="97" t="str">
        <f t="shared" si="13"/>
        <v>26.64</v>
      </c>
      <c r="N79" s="97" t="str">
        <f t="shared" si="14"/>
        <v>14.79</v>
      </c>
      <c r="Q79" s="134">
        <v>3</v>
      </c>
      <c r="R79" s="3" t="s">
        <v>395</v>
      </c>
      <c r="S79" s="125">
        <v>13</v>
      </c>
      <c r="T79" s="125">
        <v>8</v>
      </c>
      <c r="U79" s="125">
        <v>3</v>
      </c>
      <c r="V79" s="125">
        <v>2</v>
      </c>
      <c r="W79" s="125">
        <v>17</v>
      </c>
      <c r="X79" s="125">
        <v>8</v>
      </c>
      <c r="Y79" s="125">
        <v>27</v>
      </c>
      <c r="Z79" s="126" t="s">
        <v>708</v>
      </c>
      <c r="AA79" s="126" t="s">
        <v>709</v>
      </c>
      <c r="AB79" s="135" t="s">
        <v>710</v>
      </c>
      <c r="AC79" s="97" t="str">
        <f t="shared" si="15"/>
        <v>18.54</v>
      </c>
      <c r="AD79" s="97" t="str">
        <f t="shared" si="16"/>
        <v>14.37</v>
      </c>
    </row>
    <row r="80" spans="1:31" ht="29.4" thickBot="1" x14ac:dyDescent="0.35">
      <c r="A80" s="136">
        <v>4</v>
      </c>
      <c r="B80" s="6" t="s">
        <v>392</v>
      </c>
      <c r="C80" s="127">
        <v>13</v>
      </c>
      <c r="D80" s="127">
        <v>8</v>
      </c>
      <c r="E80" s="127">
        <v>2</v>
      </c>
      <c r="F80" s="127">
        <v>3</v>
      </c>
      <c r="G80" s="127">
        <v>19</v>
      </c>
      <c r="H80" s="127">
        <v>10</v>
      </c>
      <c r="I80" s="127">
        <v>26</v>
      </c>
      <c r="J80" s="128" t="s">
        <v>767</v>
      </c>
      <c r="K80" s="128" t="s">
        <v>768</v>
      </c>
      <c r="L80" s="137" t="s">
        <v>769</v>
      </c>
      <c r="M80" s="97" t="str">
        <f t="shared" si="13"/>
        <v>25.01</v>
      </c>
      <c r="N80" s="97" t="str">
        <f t="shared" si="14"/>
        <v>11.53</v>
      </c>
      <c r="Q80" s="136">
        <v>4</v>
      </c>
      <c r="R80" s="6" t="s">
        <v>390</v>
      </c>
      <c r="S80" s="127">
        <v>14</v>
      </c>
      <c r="T80" s="127">
        <v>8</v>
      </c>
      <c r="U80" s="127">
        <v>2</v>
      </c>
      <c r="V80" s="127">
        <v>4</v>
      </c>
      <c r="W80" s="127">
        <v>20</v>
      </c>
      <c r="X80" s="127">
        <v>14</v>
      </c>
      <c r="Y80" s="127">
        <v>26</v>
      </c>
      <c r="Z80" s="128" t="s">
        <v>794</v>
      </c>
      <c r="AA80" s="128" t="s">
        <v>795</v>
      </c>
      <c r="AB80" s="137" t="s">
        <v>796</v>
      </c>
      <c r="AC80" s="97" t="str">
        <f t="shared" si="15"/>
        <v>19.75</v>
      </c>
      <c r="AD80" s="97" t="str">
        <f t="shared" si="16"/>
        <v>14.02</v>
      </c>
    </row>
    <row r="81" spans="1:30" ht="29.4" thickBot="1" x14ac:dyDescent="0.35">
      <c r="A81" s="134">
        <v>5</v>
      </c>
      <c r="B81" s="3" t="s">
        <v>385</v>
      </c>
      <c r="C81" s="125">
        <v>13</v>
      </c>
      <c r="D81" s="125">
        <v>7</v>
      </c>
      <c r="E81" s="125">
        <v>3</v>
      </c>
      <c r="F81" s="125">
        <v>3</v>
      </c>
      <c r="G81" s="125">
        <v>19</v>
      </c>
      <c r="H81" s="125">
        <v>12</v>
      </c>
      <c r="I81" s="125">
        <v>24</v>
      </c>
      <c r="J81" s="126" t="s">
        <v>652</v>
      </c>
      <c r="K81" s="126" t="s">
        <v>653</v>
      </c>
      <c r="L81" s="135" t="s">
        <v>654</v>
      </c>
      <c r="M81" s="97" t="str">
        <f t="shared" si="13"/>
        <v>21.53</v>
      </c>
      <c r="N81" s="97" t="str">
        <f t="shared" si="14"/>
        <v>15.50</v>
      </c>
      <c r="Q81" s="134">
        <v>5</v>
      </c>
      <c r="R81" s="3" t="s">
        <v>385</v>
      </c>
      <c r="S81" s="125">
        <v>14</v>
      </c>
      <c r="T81" s="125">
        <v>6</v>
      </c>
      <c r="U81" s="125">
        <v>3</v>
      </c>
      <c r="V81" s="125">
        <v>5</v>
      </c>
      <c r="W81" s="125">
        <v>15</v>
      </c>
      <c r="X81" s="125">
        <v>15</v>
      </c>
      <c r="Y81" s="125">
        <v>21</v>
      </c>
      <c r="Z81" s="126" t="s">
        <v>797</v>
      </c>
      <c r="AA81" s="126" t="s">
        <v>798</v>
      </c>
      <c r="AB81" s="135" t="s">
        <v>799</v>
      </c>
      <c r="AC81" s="97" t="str">
        <f t="shared" si="15"/>
        <v>19.41</v>
      </c>
      <c r="AD81" s="97" t="str">
        <f t="shared" si="16"/>
        <v>20.19</v>
      </c>
    </row>
    <row r="82" spans="1:30" ht="15" thickBot="1" x14ac:dyDescent="0.35">
      <c r="A82" s="136">
        <v>6</v>
      </c>
      <c r="B82" s="6" t="s">
        <v>394</v>
      </c>
      <c r="C82" s="127">
        <v>14</v>
      </c>
      <c r="D82" s="127">
        <v>7</v>
      </c>
      <c r="E82" s="127">
        <v>3</v>
      </c>
      <c r="F82" s="127">
        <v>4</v>
      </c>
      <c r="G82" s="127">
        <v>25</v>
      </c>
      <c r="H82" s="127">
        <v>19</v>
      </c>
      <c r="I82" s="127">
        <v>24</v>
      </c>
      <c r="J82" s="128" t="s">
        <v>770</v>
      </c>
      <c r="K82" s="128" t="s">
        <v>771</v>
      </c>
      <c r="L82" s="137" t="s">
        <v>772</v>
      </c>
      <c r="M82" s="97" t="str">
        <f t="shared" si="13"/>
        <v>23.26</v>
      </c>
      <c r="N82" s="97" t="str">
        <f t="shared" si="14"/>
        <v>14.87</v>
      </c>
      <c r="Q82" s="136">
        <v>6</v>
      </c>
      <c r="R82" s="6" t="s">
        <v>392</v>
      </c>
      <c r="S82" s="127">
        <v>14</v>
      </c>
      <c r="T82" s="127">
        <v>5</v>
      </c>
      <c r="U82" s="127">
        <v>3</v>
      </c>
      <c r="V82" s="127">
        <v>6</v>
      </c>
      <c r="W82" s="127">
        <v>15</v>
      </c>
      <c r="X82" s="127">
        <v>14</v>
      </c>
      <c r="Y82" s="127">
        <v>18</v>
      </c>
      <c r="Z82" s="128" t="s">
        <v>717</v>
      </c>
      <c r="AA82" s="128" t="s">
        <v>718</v>
      </c>
      <c r="AB82" s="137" t="s">
        <v>719</v>
      </c>
      <c r="AC82" s="97" t="str">
        <f t="shared" si="15"/>
        <v>16.65</v>
      </c>
      <c r="AD82" s="97" t="str">
        <f t="shared" si="16"/>
        <v>23.90</v>
      </c>
    </row>
    <row r="83" spans="1:30" ht="43.8" thickBot="1" x14ac:dyDescent="0.35">
      <c r="A83" s="134">
        <v>7</v>
      </c>
      <c r="B83" s="3" t="s">
        <v>387</v>
      </c>
      <c r="C83" s="125">
        <v>14</v>
      </c>
      <c r="D83" s="125">
        <v>7</v>
      </c>
      <c r="E83" s="125">
        <v>2</v>
      </c>
      <c r="F83" s="125">
        <v>5</v>
      </c>
      <c r="G83" s="125">
        <v>21</v>
      </c>
      <c r="H83" s="125">
        <v>18</v>
      </c>
      <c r="I83" s="125">
        <v>23</v>
      </c>
      <c r="J83" s="126" t="s">
        <v>658</v>
      </c>
      <c r="K83" s="126" t="s">
        <v>659</v>
      </c>
      <c r="L83" s="135" t="s">
        <v>660</v>
      </c>
      <c r="M83" s="97" t="str">
        <f t="shared" si="13"/>
        <v>18.39</v>
      </c>
      <c r="N83" s="97" t="str">
        <f t="shared" si="14"/>
        <v>23.80</v>
      </c>
      <c r="Q83" s="134">
        <v>7</v>
      </c>
      <c r="R83" s="3" t="s">
        <v>389</v>
      </c>
      <c r="S83" s="125">
        <v>14</v>
      </c>
      <c r="T83" s="125">
        <v>4</v>
      </c>
      <c r="U83" s="125">
        <v>5</v>
      </c>
      <c r="V83" s="125">
        <v>5</v>
      </c>
      <c r="W83" s="125">
        <v>14</v>
      </c>
      <c r="X83" s="125">
        <v>17</v>
      </c>
      <c r="Y83" s="125">
        <v>17</v>
      </c>
      <c r="Z83" s="126" t="s">
        <v>800</v>
      </c>
      <c r="AA83" s="126" t="s">
        <v>801</v>
      </c>
      <c r="AB83" s="135" t="s">
        <v>802</v>
      </c>
      <c r="AC83" s="97" t="str">
        <f t="shared" si="15"/>
        <v>13.33</v>
      </c>
      <c r="AD83" s="97" t="str">
        <f t="shared" si="16"/>
        <v>21.45</v>
      </c>
    </row>
    <row r="84" spans="1:30" ht="29.4" thickBot="1" x14ac:dyDescent="0.35">
      <c r="A84" s="136">
        <v>8</v>
      </c>
      <c r="B84" s="6" t="s">
        <v>390</v>
      </c>
      <c r="C84" s="127">
        <v>13</v>
      </c>
      <c r="D84" s="127">
        <v>6</v>
      </c>
      <c r="E84" s="127">
        <v>4</v>
      </c>
      <c r="F84" s="127">
        <v>3</v>
      </c>
      <c r="G84" s="127">
        <v>15</v>
      </c>
      <c r="H84" s="127">
        <v>12</v>
      </c>
      <c r="I84" s="127">
        <v>22</v>
      </c>
      <c r="J84" s="128" t="s">
        <v>661</v>
      </c>
      <c r="K84" s="128" t="s">
        <v>662</v>
      </c>
      <c r="L84" s="137" t="s">
        <v>663</v>
      </c>
      <c r="M84" s="97" t="str">
        <f t="shared" si="13"/>
        <v>22.13</v>
      </c>
      <c r="N84" s="97" t="str">
        <f t="shared" si="14"/>
        <v>12.66</v>
      </c>
      <c r="Q84" s="136">
        <v>8</v>
      </c>
      <c r="R84" s="6" t="s">
        <v>386</v>
      </c>
      <c r="S84" s="127">
        <v>13</v>
      </c>
      <c r="T84" s="127">
        <v>4</v>
      </c>
      <c r="U84" s="127">
        <v>4</v>
      </c>
      <c r="V84" s="127">
        <v>5</v>
      </c>
      <c r="W84" s="127">
        <v>18</v>
      </c>
      <c r="X84" s="127">
        <v>17</v>
      </c>
      <c r="Y84" s="127">
        <v>16</v>
      </c>
      <c r="Z84" s="128" t="s">
        <v>720</v>
      </c>
      <c r="AA84" s="128" t="s">
        <v>721</v>
      </c>
      <c r="AB84" s="137" t="s">
        <v>722</v>
      </c>
      <c r="AC84" s="97" t="str">
        <f t="shared" si="15"/>
        <v>17.31</v>
      </c>
      <c r="AD84" s="97" t="str">
        <f t="shared" si="16"/>
        <v>14.02</v>
      </c>
    </row>
    <row r="85" spans="1:30" ht="15" thickBot="1" x14ac:dyDescent="0.35">
      <c r="A85" s="134">
        <v>9</v>
      </c>
      <c r="B85" s="3" t="s">
        <v>398</v>
      </c>
      <c r="C85" s="125">
        <v>14</v>
      </c>
      <c r="D85" s="125">
        <v>6</v>
      </c>
      <c r="E85" s="125">
        <v>4</v>
      </c>
      <c r="F85" s="125">
        <v>4</v>
      </c>
      <c r="G85" s="125">
        <v>13</v>
      </c>
      <c r="H85" s="125">
        <v>10</v>
      </c>
      <c r="I85" s="125">
        <v>22</v>
      </c>
      <c r="J85" s="126" t="s">
        <v>773</v>
      </c>
      <c r="K85" s="126" t="s">
        <v>774</v>
      </c>
      <c r="L85" s="135" t="s">
        <v>775</v>
      </c>
      <c r="M85" s="97" t="str">
        <f t="shared" si="13"/>
        <v>16.10</v>
      </c>
      <c r="N85" s="97" t="str">
        <f t="shared" si="14"/>
        <v>11.60</v>
      </c>
      <c r="Q85" s="134">
        <v>9</v>
      </c>
      <c r="R85" s="3" t="s">
        <v>388</v>
      </c>
      <c r="S85" s="125">
        <v>14</v>
      </c>
      <c r="T85" s="125">
        <v>3</v>
      </c>
      <c r="U85" s="125">
        <v>7</v>
      </c>
      <c r="V85" s="125">
        <v>4</v>
      </c>
      <c r="W85" s="125">
        <v>10</v>
      </c>
      <c r="X85" s="125">
        <v>13</v>
      </c>
      <c r="Y85" s="125">
        <v>16</v>
      </c>
      <c r="Z85" s="126" t="s">
        <v>803</v>
      </c>
      <c r="AA85" s="126" t="s">
        <v>804</v>
      </c>
      <c r="AB85" s="135" t="s">
        <v>805</v>
      </c>
      <c r="AC85" s="97" t="str">
        <f t="shared" si="15"/>
        <v>10.31</v>
      </c>
      <c r="AD85" s="97" t="str">
        <f t="shared" si="16"/>
        <v>20.15</v>
      </c>
    </row>
    <row r="86" spans="1:30" ht="29.4" thickBot="1" x14ac:dyDescent="0.35">
      <c r="A86" s="136">
        <v>10</v>
      </c>
      <c r="B86" s="6" t="s">
        <v>391</v>
      </c>
      <c r="C86" s="127">
        <v>14</v>
      </c>
      <c r="D86" s="127">
        <v>6</v>
      </c>
      <c r="E86" s="127">
        <v>3</v>
      </c>
      <c r="F86" s="127">
        <v>5</v>
      </c>
      <c r="G86" s="127">
        <v>21</v>
      </c>
      <c r="H86" s="127">
        <v>13</v>
      </c>
      <c r="I86" s="127">
        <v>21</v>
      </c>
      <c r="J86" s="128" t="s">
        <v>776</v>
      </c>
      <c r="K86" s="128" t="s">
        <v>777</v>
      </c>
      <c r="L86" s="137" t="s">
        <v>778</v>
      </c>
      <c r="M86" s="97" t="str">
        <f t="shared" si="13"/>
        <v>23.98</v>
      </c>
      <c r="N86" s="97" t="str">
        <f t="shared" si="14"/>
        <v>13.65</v>
      </c>
      <c r="Q86" s="136">
        <v>10</v>
      </c>
      <c r="R86" s="6" t="s">
        <v>396</v>
      </c>
      <c r="S86" s="127">
        <v>13</v>
      </c>
      <c r="T86" s="127">
        <v>4</v>
      </c>
      <c r="U86" s="127">
        <v>3</v>
      </c>
      <c r="V86" s="127">
        <v>6</v>
      </c>
      <c r="W86" s="127">
        <v>13</v>
      </c>
      <c r="X86" s="127">
        <v>21</v>
      </c>
      <c r="Y86" s="127">
        <v>15</v>
      </c>
      <c r="Z86" s="128" t="s">
        <v>729</v>
      </c>
      <c r="AA86" s="128" t="s">
        <v>730</v>
      </c>
      <c r="AB86" s="137">
        <v>15</v>
      </c>
      <c r="AC86" s="97" t="str">
        <f t="shared" si="15"/>
        <v>15.18</v>
      </c>
      <c r="AD86" s="97" t="str">
        <f t="shared" si="16"/>
        <v>19.26</v>
      </c>
    </row>
    <row r="87" spans="1:30" ht="29.4" thickBot="1" x14ac:dyDescent="0.35">
      <c r="A87" s="134">
        <v>11</v>
      </c>
      <c r="B87" s="3" t="s">
        <v>386</v>
      </c>
      <c r="C87" s="125">
        <v>14</v>
      </c>
      <c r="D87" s="125">
        <v>6</v>
      </c>
      <c r="E87" s="125">
        <v>3</v>
      </c>
      <c r="F87" s="125">
        <v>5</v>
      </c>
      <c r="G87" s="125">
        <v>18</v>
      </c>
      <c r="H87" s="125">
        <v>11</v>
      </c>
      <c r="I87" s="125">
        <v>21</v>
      </c>
      <c r="J87" s="126" t="s">
        <v>779</v>
      </c>
      <c r="K87" s="126" t="s">
        <v>780</v>
      </c>
      <c r="L87" s="135" t="s">
        <v>781</v>
      </c>
      <c r="M87" s="97" t="str">
        <f t="shared" si="13"/>
        <v>22.26</v>
      </c>
      <c r="N87" s="97" t="str">
        <f t="shared" si="14"/>
        <v>10.20</v>
      </c>
      <c r="Q87" s="134">
        <v>11</v>
      </c>
      <c r="R87" s="3" t="s">
        <v>400</v>
      </c>
      <c r="S87" s="125">
        <v>14</v>
      </c>
      <c r="T87" s="125">
        <v>3</v>
      </c>
      <c r="U87" s="125">
        <v>5</v>
      </c>
      <c r="V87" s="125">
        <v>6</v>
      </c>
      <c r="W87" s="125">
        <v>16</v>
      </c>
      <c r="X87" s="125">
        <v>21</v>
      </c>
      <c r="Y87" s="125">
        <v>14</v>
      </c>
      <c r="Z87" s="126" t="s">
        <v>806</v>
      </c>
      <c r="AA87" s="126" t="s">
        <v>807</v>
      </c>
      <c r="AB87" s="135" t="s">
        <v>808</v>
      </c>
      <c r="AC87" s="97" t="str">
        <f t="shared" si="15"/>
        <v>13.94</v>
      </c>
      <c r="AD87" s="97" t="str">
        <f t="shared" si="16"/>
        <v>21.17</v>
      </c>
    </row>
    <row r="88" spans="1:30" ht="29.4" thickBot="1" x14ac:dyDescent="0.35">
      <c r="A88" s="136">
        <v>12</v>
      </c>
      <c r="B88" s="6" t="s">
        <v>396</v>
      </c>
      <c r="C88" s="127">
        <v>14</v>
      </c>
      <c r="D88" s="127">
        <v>5</v>
      </c>
      <c r="E88" s="127">
        <v>5</v>
      </c>
      <c r="F88" s="127">
        <v>4</v>
      </c>
      <c r="G88" s="127">
        <v>21</v>
      </c>
      <c r="H88" s="127">
        <v>16</v>
      </c>
      <c r="I88" s="127">
        <v>20</v>
      </c>
      <c r="J88" s="128" t="s">
        <v>782</v>
      </c>
      <c r="K88" s="128" t="s">
        <v>783</v>
      </c>
      <c r="L88" s="137" t="s">
        <v>784</v>
      </c>
      <c r="M88" s="97" t="str">
        <f t="shared" si="13"/>
        <v>19.25</v>
      </c>
      <c r="N88" s="97" t="str">
        <f t="shared" si="14"/>
        <v>12.46</v>
      </c>
      <c r="Q88" s="136">
        <v>12</v>
      </c>
      <c r="R88" s="6" t="s">
        <v>401</v>
      </c>
      <c r="S88" s="127">
        <v>14</v>
      </c>
      <c r="T88" s="127">
        <v>3</v>
      </c>
      <c r="U88" s="127">
        <v>4</v>
      </c>
      <c r="V88" s="127">
        <v>7</v>
      </c>
      <c r="W88" s="127">
        <v>15</v>
      </c>
      <c r="X88" s="127">
        <v>26</v>
      </c>
      <c r="Y88" s="127">
        <v>13</v>
      </c>
      <c r="Z88" s="128" t="s">
        <v>809</v>
      </c>
      <c r="AA88" s="128" t="s">
        <v>810</v>
      </c>
      <c r="AB88" s="137" t="s">
        <v>811</v>
      </c>
      <c r="AC88" s="97" t="str">
        <f t="shared" si="15"/>
        <v>13.50</v>
      </c>
      <c r="AD88" s="97" t="str">
        <f t="shared" si="16"/>
        <v>27.50</v>
      </c>
    </row>
    <row r="89" spans="1:30" ht="43.8" thickBot="1" x14ac:dyDescent="0.35">
      <c r="A89" s="134">
        <v>13</v>
      </c>
      <c r="B89" s="3" t="s">
        <v>389</v>
      </c>
      <c r="C89" s="125">
        <v>13</v>
      </c>
      <c r="D89" s="125">
        <v>5</v>
      </c>
      <c r="E89" s="125">
        <v>5</v>
      </c>
      <c r="F89" s="125">
        <v>3</v>
      </c>
      <c r="G89" s="125">
        <v>18</v>
      </c>
      <c r="H89" s="125">
        <v>14</v>
      </c>
      <c r="I89" s="125">
        <v>20</v>
      </c>
      <c r="J89" s="126" t="s">
        <v>676</v>
      </c>
      <c r="K89" s="126" t="s">
        <v>677</v>
      </c>
      <c r="L89" s="135" t="s">
        <v>678</v>
      </c>
      <c r="M89" s="97" t="str">
        <f t="shared" si="13"/>
        <v>17.99</v>
      </c>
      <c r="N89" s="97" t="str">
        <f t="shared" si="14"/>
        <v>14.68</v>
      </c>
      <c r="Q89" s="134">
        <v>13</v>
      </c>
      <c r="R89" s="3" t="s">
        <v>397</v>
      </c>
      <c r="S89" s="125">
        <v>13</v>
      </c>
      <c r="T89" s="125">
        <v>2</v>
      </c>
      <c r="U89" s="125">
        <v>5</v>
      </c>
      <c r="V89" s="125">
        <v>6</v>
      </c>
      <c r="W89" s="125">
        <v>11</v>
      </c>
      <c r="X89" s="125">
        <v>18</v>
      </c>
      <c r="Y89" s="125">
        <v>11</v>
      </c>
      <c r="Z89" s="126" t="s">
        <v>812</v>
      </c>
      <c r="AA89" s="126" t="s">
        <v>813</v>
      </c>
      <c r="AB89" s="135" t="s">
        <v>814</v>
      </c>
      <c r="AC89" s="97" t="str">
        <f t="shared" si="15"/>
        <v>11.59</v>
      </c>
      <c r="AD89" s="97" t="str">
        <f t="shared" si="16"/>
        <v>16.43</v>
      </c>
    </row>
    <row r="90" spans="1:30" ht="43.8" thickBot="1" x14ac:dyDescent="0.35">
      <c r="A90" s="136">
        <v>14</v>
      </c>
      <c r="B90" s="6" t="s">
        <v>393</v>
      </c>
      <c r="C90" s="127">
        <v>13</v>
      </c>
      <c r="D90" s="127">
        <v>6</v>
      </c>
      <c r="E90" s="127">
        <v>2</v>
      </c>
      <c r="F90" s="127">
        <v>5</v>
      </c>
      <c r="G90" s="127">
        <v>12</v>
      </c>
      <c r="H90" s="127">
        <v>13</v>
      </c>
      <c r="I90" s="127">
        <v>20</v>
      </c>
      <c r="J90" s="128" t="s">
        <v>679</v>
      </c>
      <c r="K90" s="128" t="s">
        <v>680</v>
      </c>
      <c r="L90" s="137" t="s">
        <v>681</v>
      </c>
      <c r="M90" s="97" t="str">
        <f t="shared" si="13"/>
        <v>17.91</v>
      </c>
      <c r="N90" s="97" t="str">
        <f t="shared" si="14"/>
        <v>15.11</v>
      </c>
      <c r="Q90" s="136">
        <v>14</v>
      </c>
      <c r="R90" s="6" t="s">
        <v>398</v>
      </c>
      <c r="S90" s="127">
        <v>13</v>
      </c>
      <c r="T90" s="127">
        <v>3</v>
      </c>
      <c r="U90" s="127">
        <v>2</v>
      </c>
      <c r="V90" s="127">
        <v>8</v>
      </c>
      <c r="W90" s="127">
        <v>9</v>
      </c>
      <c r="X90" s="127">
        <v>17</v>
      </c>
      <c r="Y90" s="127">
        <v>11</v>
      </c>
      <c r="Z90" s="128" t="s">
        <v>734</v>
      </c>
      <c r="AA90" s="128" t="s">
        <v>735</v>
      </c>
      <c r="AB90" s="137" t="s">
        <v>736</v>
      </c>
      <c r="AC90" s="97" t="str">
        <f t="shared" si="15"/>
        <v>10.13</v>
      </c>
      <c r="AD90" s="97" t="str">
        <f t="shared" si="16"/>
        <v>17.81</v>
      </c>
    </row>
    <row r="91" spans="1:30" ht="15" thickBot="1" x14ac:dyDescent="0.35">
      <c r="A91" s="134">
        <v>15</v>
      </c>
      <c r="B91" s="3" t="s">
        <v>397</v>
      </c>
      <c r="C91" s="125">
        <v>14</v>
      </c>
      <c r="D91" s="125">
        <v>5</v>
      </c>
      <c r="E91" s="125">
        <v>4</v>
      </c>
      <c r="F91" s="125">
        <v>5</v>
      </c>
      <c r="G91" s="125">
        <v>16</v>
      </c>
      <c r="H91" s="125">
        <v>16</v>
      </c>
      <c r="I91" s="125">
        <v>19</v>
      </c>
      <c r="J91" s="126" t="s">
        <v>685</v>
      </c>
      <c r="K91" s="126" t="s">
        <v>686</v>
      </c>
      <c r="L91" s="135" t="s">
        <v>687</v>
      </c>
      <c r="M91" s="97" t="str">
        <f t="shared" si="13"/>
        <v>15.87</v>
      </c>
      <c r="N91" s="97" t="str">
        <f t="shared" si="14"/>
        <v>16.37</v>
      </c>
      <c r="Q91" s="134">
        <v>15</v>
      </c>
      <c r="R91" s="3" t="s">
        <v>394</v>
      </c>
      <c r="S91" s="125">
        <v>13</v>
      </c>
      <c r="T91" s="125">
        <v>2</v>
      </c>
      <c r="U91" s="125">
        <v>4</v>
      </c>
      <c r="V91" s="125">
        <v>7</v>
      </c>
      <c r="W91" s="125">
        <v>17</v>
      </c>
      <c r="X91" s="125">
        <v>23</v>
      </c>
      <c r="Y91" s="125">
        <v>10</v>
      </c>
      <c r="Z91" s="126" t="s">
        <v>737</v>
      </c>
      <c r="AA91" s="126" t="s">
        <v>738</v>
      </c>
      <c r="AB91" s="135" t="s">
        <v>739</v>
      </c>
      <c r="AC91" s="97" t="str">
        <f t="shared" si="15"/>
        <v>16.36</v>
      </c>
      <c r="AD91" s="97" t="str">
        <f t="shared" si="16"/>
        <v>21.84</v>
      </c>
    </row>
    <row r="92" spans="1:30" ht="15" thickBot="1" x14ac:dyDescent="0.35">
      <c r="A92" s="136">
        <v>16</v>
      </c>
      <c r="B92" s="6" t="s">
        <v>388</v>
      </c>
      <c r="C92" s="127">
        <v>13</v>
      </c>
      <c r="D92" s="127">
        <v>6</v>
      </c>
      <c r="E92" s="127">
        <v>1</v>
      </c>
      <c r="F92" s="127">
        <v>6</v>
      </c>
      <c r="G92" s="127">
        <v>12</v>
      </c>
      <c r="H92" s="127">
        <v>14</v>
      </c>
      <c r="I92" s="127">
        <v>19</v>
      </c>
      <c r="J92" s="128" t="s">
        <v>688</v>
      </c>
      <c r="K92" s="128" t="s">
        <v>689</v>
      </c>
      <c r="L92" s="137" t="s">
        <v>690</v>
      </c>
      <c r="M92" s="97" t="str">
        <f t="shared" si="13"/>
        <v>19.37</v>
      </c>
      <c r="N92" s="97" t="str">
        <f t="shared" si="14"/>
        <v>15.12</v>
      </c>
      <c r="Q92" s="136">
        <v>16</v>
      </c>
      <c r="R92" s="6" t="s">
        <v>399</v>
      </c>
      <c r="S92" s="127">
        <v>13</v>
      </c>
      <c r="T92" s="127">
        <v>2</v>
      </c>
      <c r="U92" s="127">
        <v>4</v>
      </c>
      <c r="V92" s="127">
        <v>7</v>
      </c>
      <c r="W92" s="127">
        <v>7</v>
      </c>
      <c r="X92" s="127">
        <v>21</v>
      </c>
      <c r="Y92" s="127">
        <v>10</v>
      </c>
      <c r="Z92" s="128" t="s">
        <v>746</v>
      </c>
      <c r="AA92" s="128" t="s">
        <v>747</v>
      </c>
      <c r="AB92" s="137" t="s">
        <v>748</v>
      </c>
      <c r="AC92" s="97" t="str">
        <f t="shared" si="15"/>
        <v>11.57</v>
      </c>
      <c r="AD92" s="97" t="str">
        <f t="shared" si="16"/>
        <v>25.43</v>
      </c>
    </row>
    <row r="93" spans="1:30" ht="43.8" thickBot="1" x14ac:dyDescent="0.35">
      <c r="A93" s="134">
        <v>17</v>
      </c>
      <c r="B93" s="3" t="s">
        <v>401</v>
      </c>
      <c r="C93" s="125">
        <v>13</v>
      </c>
      <c r="D93" s="125">
        <v>5</v>
      </c>
      <c r="E93" s="125">
        <v>3</v>
      </c>
      <c r="F93" s="125">
        <v>5</v>
      </c>
      <c r="G93" s="125">
        <v>16</v>
      </c>
      <c r="H93" s="125">
        <v>16</v>
      </c>
      <c r="I93" s="125">
        <v>18</v>
      </c>
      <c r="J93" s="126" t="s">
        <v>691</v>
      </c>
      <c r="K93" s="126" t="s">
        <v>692</v>
      </c>
      <c r="L93" s="135" t="s">
        <v>693</v>
      </c>
      <c r="M93" s="97" t="str">
        <f t="shared" si="13"/>
        <v>21.23</v>
      </c>
      <c r="N93" s="97" t="str">
        <f t="shared" si="14"/>
        <v>18.61</v>
      </c>
      <c r="Q93" s="134">
        <v>17</v>
      </c>
      <c r="R93" s="3" t="s">
        <v>393</v>
      </c>
      <c r="S93" s="125">
        <v>14</v>
      </c>
      <c r="T93" s="125">
        <v>2</v>
      </c>
      <c r="U93" s="125">
        <v>2</v>
      </c>
      <c r="V93" s="125">
        <v>10</v>
      </c>
      <c r="W93" s="125">
        <v>8</v>
      </c>
      <c r="X93" s="125">
        <v>31</v>
      </c>
      <c r="Y93" s="125">
        <v>8</v>
      </c>
      <c r="Z93" s="126" t="s">
        <v>815</v>
      </c>
      <c r="AA93" s="126" t="s">
        <v>816</v>
      </c>
      <c r="AB93" s="135" t="s">
        <v>817</v>
      </c>
      <c r="AC93" s="97" t="str">
        <f t="shared" si="15"/>
        <v>8.96</v>
      </c>
      <c r="AD93" s="97" t="str">
        <f t="shared" si="16"/>
        <v>36.21</v>
      </c>
    </row>
    <row r="94" spans="1:30" ht="15" thickBot="1" x14ac:dyDescent="0.35">
      <c r="A94" s="136">
        <v>18</v>
      </c>
      <c r="B94" s="6" t="s">
        <v>399</v>
      </c>
      <c r="C94" s="127">
        <v>14</v>
      </c>
      <c r="D94" s="127">
        <v>4</v>
      </c>
      <c r="E94" s="127">
        <v>6</v>
      </c>
      <c r="F94" s="127">
        <v>4</v>
      </c>
      <c r="G94" s="127">
        <v>14</v>
      </c>
      <c r="H94" s="127">
        <v>19</v>
      </c>
      <c r="I94" s="127">
        <v>18</v>
      </c>
      <c r="J94" s="128" t="s">
        <v>785</v>
      </c>
      <c r="K94" s="128" t="s">
        <v>786</v>
      </c>
      <c r="L94" s="137" t="s">
        <v>787</v>
      </c>
      <c r="M94" s="97" t="str">
        <f t="shared" si="13"/>
        <v>14.29</v>
      </c>
      <c r="N94" s="97" t="str">
        <f t="shared" si="14"/>
        <v>22.66</v>
      </c>
      <c r="Q94" s="136">
        <v>18</v>
      </c>
      <c r="R94" s="6" t="s">
        <v>391</v>
      </c>
      <c r="S94" s="127">
        <v>13</v>
      </c>
      <c r="T94" s="127">
        <v>1</v>
      </c>
      <c r="U94" s="127">
        <v>3</v>
      </c>
      <c r="V94" s="127">
        <v>9</v>
      </c>
      <c r="W94" s="127">
        <v>8</v>
      </c>
      <c r="X94" s="127">
        <v>19</v>
      </c>
      <c r="Y94" s="127">
        <v>6</v>
      </c>
      <c r="Z94" s="128" t="s">
        <v>752</v>
      </c>
      <c r="AA94" s="128" t="s">
        <v>753</v>
      </c>
      <c r="AB94" s="137" t="s">
        <v>754</v>
      </c>
      <c r="AC94" s="97" t="str">
        <f t="shared" si="15"/>
        <v>15.18</v>
      </c>
      <c r="AD94" s="97" t="str">
        <f t="shared" si="16"/>
        <v>24.74</v>
      </c>
    </row>
    <row r="95" spans="1:30" ht="15" thickBot="1" x14ac:dyDescent="0.35">
      <c r="A95" s="134">
        <v>19</v>
      </c>
      <c r="B95" s="3" t="s">
        <v>400</v>
      </c>
      <c r="C95" s="125">
        <v>13</v>
      </c>
      <c r="D95" s="125">
        <v>3</v>
      </c>
      <c r="E95" s="125">
        <v>4</v>
      </c>
      <c r="F95" s="125">
        <v>6</v>
      </c>
      <c r="G95" s="125">
        <v>17</v>
      </c>
      <c r="H95" s="125">
        <v>23</v>
      </c>
      <c r="I95" s="125">
        <v>13</v>
      </c>
      <c r="J95" s="126" t="s">
        <v>697</v>
      </c>
      <c r="K95" s="126" t="s">
        <v>698</v>
      </c>
      <c r="L95" s="135" t="s">
        <v>699</v>
      </c>
      <c r="M95" s="97" t="str">
        <f t="shared" si="13"/>
        <v>20.26</v>
      </c>
      <c r="N95" s="97" t="str">
        <f t="shared" si="14"/>
        <v>15.85</v>
      </c>
      <c r="Q95" s="134">
        <v>19</v>
      </c>
      <c r="R95" s="3" t="s">
        <v>402</v>
      </c>
      <c r="S95" s="125">
        <v>13</v>
      </c>
      <c r="T95" s="125">
        <v>1</v>
      </c>
      <c r="U95" s="125">
        <v>3</v>
      </c>
      <c r="V95" s="125">
        <v>9</v>
      </c>
      <c r="W95" s="125">
        <v>8</v>
      </c>
      <c r="X95" s="125">
        <v>30</v>
      </c>
      <c r="Y95" s="125">
        <v>6</v>
      </c>
      <c r="Z95" s="126" t="s">
        <v>755</v>
      </c>
      <c r="AA95" s="126" t="s">
        <v>756</v>
      </c>
      <c r="AB95" s="135" t="s">
        <v>757</v>
      </c>
      <c r="AC95" s="97" t="str">
        <f t="shared" si="15"/>
        <v>6.49</v>
      </c>
      <c r="AD95" s="97" t="str">
        <f t="shared" si="16"/>
        <v>35.57</v>
      </c>
    </row>
    <row r="96" spans="1:30" ht="15" thickBot="1" x14ac:dyDescent="0.35">
      <c r="A96" s="138">
        <v>20</v>
      </c>
      <c r="B96" s="18" t="s">
        <v>402</v>
      </c>
      <c r="C96" s="139">
        <v>14</v>
      </c>
      <c r="D96" s="139">
        <v>1</v>
      </c>
      <c r="E96" s="139">
        <v>4</v>
      </c>
      <c r="F96" s="139">
        <v>9</v>
      </c>
      <c r="G96" s="139">
        <v>11</v>
      </c>
      <c r="H96" s="139">
        <v>25</v>
      </c>
      <c r="I96" s="139">
        <v>7</v>
      </c>
      <c r="J96" s="140" t="s">
        <v>788</v>
      </c>
      <c r="K96" s="140" t="s">
        <v>789</v>
      </c>
      <c r="L96" s="141" t="s">
        <v>790</v>
      </c>
      <c r="M96" s="97" t="str">
        <f t="shared" si="13"/>
        <v>18.60</v>
      </c>
      <c r="N96" s="97" t="str">
        <f t="shared" si="14"/>
        <v>24.26</v>
      </c>
      <c r="Q96" s="138">
        <v>20</v>
      </c>
      <c r="R96" s="18" t="s">
        <v>387</v>
      </c>
      <c r="S96" s="139">
        <v>13</v>
      </c>
      <c r="T96" s="139">
        <v>0</v>
      </c>
      <c r="U96" s="139">
        <v>4</v>
      </c>
      <c r="V96" s="139">
        <v>9</v>
      </c>
      <c r="W96" s="139">
        <v>11</v>
      </c>
      <c r="X96" s="139">
        <v>29</v>
      </c>
      <c r="Y96" s="139">
        <v>4</v>
      </c>
      <c r="Z96" s="140" t="s">
        <v>818</v>
      </c>
      <c r="AA96" s="140" t="s">
        <v>819</v>
      </c>
      <c r="AB96" s="141" t="s">
        <v>820</v>
      </c>
      <c r="AC96" s="97" t="str">
        <f t="shared" si="15"/>
        <v>14.38</v>
      </c>
      <c r="AD96" s="97" t="str">
        <f t="shared" si="16"/>
        <v>29.12</v>
      </c>
    </row>
    <row r="98" spans="1:30" ht="15" thickBot="1" x14ac:dyDescent="0.35">
      <c r="A98" s="142" t="s">
        <v>1132</v>
      </c>
      <c r="B98" s="209" t="s">
        <v>1128</v>
      </c>
      <c r="C98" s="209"/>
      <c r="D98" s="209"/>
      <c r="E98" s="209"/>
      <c r="F98" s="209"/>
      <c r="G98" s="209"/>
      <c r="Q98" s="142" t="s">
        <v>1133</v>
      </c>
    </row>
    <row r="99" spans="1:30" x14ac:dyDescent="0.3">
      <c r="A99" s="129" t="s">
        <v>0</v>
      </c>
      <c r="B99" s="130" t="s">
        <v>1</v>
      </c>
      <c r="C99" s="130" t="s">
        <v>2</v>
      </c>
      <c r="D99" s="130" t="s">
        <v>3</v>
      </c>
      <c r="E99" s="130" t="s">
        <v>4</v>
      </c>
      <c r="F99" s="130" t="s">
        <v>5</v>
      </c>
      <c r="G99" s="130" t="s">
        <v>6</v>
      </c>
      <c r="H99" s="130" t="s">
        <v>7</v>
      </c>
      <c r="I99" s="130" t="s">
        <v>8</v>
      </c>
      <c r="J99" s="130" t="s">
        <v>9</v>
      </c>
      <c r="K99" s="130" t="s">
        <v>10</v>
      </c>
      <c r="L99" s="131" t="s">
        <v>11</v>
      </c>
      <c r="Q99" s="129" t="s">
        <v>0</v>
      </c>
      <c r="R99" s="130" t="s">
        <v>1</v>
      </c>
      <c r="S99" s="130" t="s">
        <v>2</v>
      </c>
      <c r="T99" s="130" t="s">
        <v>3</v>
      </c>
      <c r="U99" s="130" t="s">
        <v>4</v>
      </c>
      <c r="V99" s="130" t="s">
        <v>5</v>
      </c>
      <c r="W99" s="130" t="s">
        <v>6</v>
      </c>
      <c r="X99" s="130" t="s">
        <v>7</v>
      </c>
      <c r="Y99" s="130" t="s">
        <v>8</v>
      </c>
      <c r="Z99" s="130" t="s">
        <v>9</v>
      </c>
      <c r="AA99" s="130" t="s">
        <v>10</v>
      </c>
      <c r="AB99" s="131" t="s">
        <v>11</v>
      </c>
    </row>
    <row r="100" spans="1:30" ht="15" thickBot="1" x14ac:dyDescent="0.35">
      <c r="A100" s="132" t="s">
        <v>0</v>
      </c>
      <c r="B100" s="124" t="s">
        <v>1</v>
      </c>
      <c r="C100" s="124" t="s">
        <v>2</v>
      </c>
      <c r="D100" s="124" t="s">
        <v>3</v>
      </c>
      <c r="E100" s="124" t="s">
        <v>4</v>
      </c>
      <c r="F100" s="124" t="s">
        <v>5</v>
      </c>
      <c r="G100" s="124" t="s">
        <v>6</v>
      </c>
      <c r="H100" s="124" t="s">
        <v>7</v>
      </c>
      <c r="I100" s="124" t="s">
        <v>8</v>
      </c>
      <c r="J100" s="124" t="s">
        <v>9</v>
      </c>
      <c r="K100" s="124" t="s">
        <v>10</v>
      </c>
      <c r="L100" s="133" t="s">
        <v>11</v>
      </c>
      <c r="M100" s="1" t="s">
        <v>9</v>
      </c>
      <c r="N100" s="1" t="s">
        <v>10</v>
      </c>
      <c r="Q100" s="132" t="s">
        <v>0</v>
      </c>
      <c r="R100" s="124" t="s">
        <v>1</v>
      </c>
      <c r="S100" s="124" t="s">
        <v>2</v>
      </c>
      <c r="T100" s="124" t="s">
        <v>3</v>
      </c>
      <c r="U100" s="124" t="s">
        <v>4</v>
      </c>
      <c r="V100" s="124" t="s">
        <v>5</v>
      </c>
      <c r="W100" s="124" t="s">
        <v>6</v>
      </c>
      <c r="X100" s="124" t="s">
        <v>7</v>
      </c>
      <c r="Y100" s="124" t="s">
        <v>8</v>
      </c>
      <c r="Z100" s="124" t="s">
        <v>9</v>
      </c>
      <c r="AA100" s="124" t="s">
        <v>10</v>
      </c>
      <c r="AB100" s="133" t="s">
        <v>11</v>
      </c>
      <c r="AC100" s="1" t="s">
        <v>9</v>
      </c>
      <c r="AD100" s="1" t="s">
        <v>10</v>
      </c>
    </row>
    <row r="101" spans="1:30" ht="29.4" thickBot="1" x14ac:dyDescent="0.35">
      <c r="A101" s="134">
        <v>1</v>
      </c>
      <c r="B101" s="3" t="s">
        <v>383</v>
      </c>
      <c r="C101" s="125">
        <v>14</v>
      </c>
      <c r="D101" s="125">
        <v>11</v>
      </c>
      <c r="E101" s="125">
        <v>3</v>
      </c>
      <c r="F101" s="125">
        <v>0</v>
      </c>
      <c r="G101" s="125">
        <v>27</v>
      </c>
      <c r="H101" s="125">
        <v>2</v>
      </c>
      <c r="I101" s="125">
        <v>36</v>
      </c>
      <c r="J101" s="126" t="s">
        <v>926</v>
      </c>
      <c r="K101" s="126" t="s">
        <v>927</v>
      </c>
      <c r="L101" s="135" t="s">
        <v>928</v>
      </c>
      <c r="M101" s="97" t="str">
        <f>IF(ISNUMBER(SEARCH("-", J101)), LEFT(J101, SEARCH("-", J101)-1), LEFT(J101, SEARCH("+", J101)-1))</f>
        <v>35.56</v>
      </c>
      <c r="N101" s="97" t="str">
        <f>IF(ISNUMBER(SEARCH("-", K101)), LEFT(K101, SEARCH("-", K101)-1), LEFT(K101, SEARCH("+", K101)-1))</f>
        <v>9.32</v>
      </c>
      <c r="Q101" s="134">
        <v>1</v>
      </c>
      <c r="R101" s="3" t="s">
        <v>383</v>
      </c>
      <c r="S101" s="125">
        <v>14</v>
      </c>
      <c r="T101" s="125">
        <v>12</v>
      </c>
      <c r="U101" s="125">
        <v>0</v>
      </c>
      <c r="V101" s="125">
        <v>2</v>
      </c>
      <c r="W101" s="125">
        <v>26</v>
      </c>
      <c r="X101" s="125">
        <v>7</v>
      </c>
      <c r="Y101" s="125">
        <v>36</v>
      </c>
      <c r="Z101" s="126" t="s">
        <v>791</v>
      </c>
      <c r="AA101" s="126" t="s">
        <v>792</v>
      </c>
      <c r="AB101" s="135" t="s">
        <v>793</v>
      </c>
      <c r="AC101" s="97" t="str">
        <f>IF(ISNUMBER(SEARCH("-", Z101)), LEFT(Z101, SEARCH("-", Z101)-1), LEFT(Z101, SEARCH("+", Z101)-1))</f>
        <v>24.52</v>
      </c>
      <c r="AD101" s="97" t="str">
        <f>IF(ISNUMBER(SEARCH("-", AA101)), LEFT(AA101, SEARCH("-", AA101)-1), LEFT(AA101, SEARCH("+", AA101)-1))</f>
        <v>12.81</v>
      </c>
    </row>
    <row r="102" spans="1:30" ht="29.4" thickBot="1" x14ac:dyDescent="0.35">
      <c r="A102" s="136">
        <v>2</v>
      </c>
      <c r="B102" s="6" t="s">
        <v>384</v>
      </c>
      <c r="C102" s="127">
        <v>14</v>
      </c>
      <c r="D102" s="127">
        <v>9</v>
      </c>
      <c r="E102" s="127">
        <v>4</v>
      </c>
      <c r="F102" s="127">
        <v>1</v>
      </c>
      <c r="G102" s="127">
        <v>34</v>
      </c>
      <c r="H102" s="127">
        <v>12</v>
      </c>
      <c r="I102" s="127">
        <v>31</v>
      </c>
      <c r="J102" s="128" t="s">
        <v>923</v>
      </c>
      <c r="K102" s="128" t="s">
        <v>924</v>
      </c>
      <c r="L102" s="137" t="s">
        <v>925</v>
      </c>
      <c r="M102" s="97" t="str">
        <f t="shared" ref="M102:M120" si="17">IF(ISNUMBER(SEARCH("-", J102)), LEFT(J102, SEARCH("-", J102)-1), LEFT(J102, SEARCH("+", J102)-1))</f>
        <v>34.48</v>
      </c>
      <c r="N102" s="97" t="str">
        <f t="shared" ref="N102:N120" si="18">IF(ISNUMBER(SEARCH("-", K102)), LEFT(K102, SEARCH("-", K102)-1), LEFT(K102, SEARCH("+", K102)-1))</f>
        <v>11.54</v>
      </c>
      <c r="Q102" s="136">
        <v>2</v>
      </c>
      <c r="R102" s="6" t="s">
        <v>395</v>
      </c>
      <c r="S102" s="127">
        <v>14</v>
      </c>
      <c r="T102" s="127">
        <v>9</v>
      </c>
      <c r="U102" s="127">
        <v>3</v>
      </c>
      <c r="V102" s="127">
        <v>2</v>
      </c>
      <c r="W102" s="127">
        <v>19</v>
      </c>
      <c r="X102" s="127">
        <v>9</v>
      </c>
      <c r="Y102" s="127">
        <v>30</v>
      </c>
      <c r="Z102" s="128" t="s">
        <v>827</v>
      </c>
      <c r="AA102" s="128" t="s">
        <v>828</v>
      </c>
      <c r="AB102" s="137" t="s">
        <v>829</v>
      </c>
      <c r="AC102" s="97" t="str">
        <f t="shared" ref="AC102:AC120" si="19">IF(ISNUMBER(SEARCH("-", Z102)), LEFT(Z102, SEARCH("-", Z102)-1), LEFT(Z102, SEARCH("+", Z102)-1))</f>
        <v>20.91</v>
      </c>
      <c r="AD102" s="97" t="str">
        <f t="shared" ref="AD102:AD120" si="20">IF(ISNUMBER(SEARCH("-", AA102)), LEFT(AA102, SEARCH("-", AA102)-1), LEFT(AA102, SEARCH("+", AA102)-1))</f>
        <v>14.94</v>
      </c>
    </row>
    <row r="103" spans="1:30" ht="29.4" thickBot="1" x14ac:dyDescent="0.35">
      <c r="A103" s="134">
        <v>3</v>
      </c>
      <c r="B103" s="3" t="s">
        <v>395</v>
      </c>
      <c r="C103" s="125">
        <v>14</v>
      </c>
      <c r="D103" s="125">
        <v>8</v>
      </c>
      <c r="E103" s="125">
        <v>3</v>
      </c>
      <c r="F103" s="125">
        <v>3</v>
      </c>
      <c r="G103" s="125">
        <v>26</v>
      </c>
      <c r="H103" s="125">
        <v>11</v>
      </c>
      <c r="I103" s="125">
        <v>27</v>
      </c>
      <c r="J103" s="126" t="s">
        <v>764</v>
      </c>
      <c r="K103" s="126" t="s">
        <v>765</v>
      </c>
      <c r="L103" s="135" t="s">
        <v>766</v>
      </c>
      <c r="M103" s="97" t="str">
        <f t="shared" si="17"/>
        <v>26.64</v>
      </c>
      <c r="N103" s="97" t="str">
        <f t="shared" si="18"/>
        <v>14.79</v>
      </c>
      <c r="Q103" s="134">
        <v>3</v>
      </c>
      <c r="R103" s="3" t="s">
        <v>384</v>
      </c>
      <c r="S103" s="125">
        <v>14</v>
      </c>
      <c r="T103" s="125">
        <v>9</v>
      </c>
      <c r="U103" s="125">
        <v>1</v>
      </c>
      <c r="V103" s="125">
        <v>4</v>
      </c>
      <c r="W103" s="125">
        <v>25</v>
      </c>
      <c r="X103" s="125">
        <v>12</v>
      </c>
      <c r="Y103" s="125">
        <v>28</v>
      </c>
      <c r="Z103" s="126" t="s">
        <v>705</v>
      </c>
      <c r="AA103" s="126" t="s">
        <v>706</v>
      </c>
      <c r="AB103" s="135" t="s">
        <v>707</v>
      </c>
      <c r="AC103" s="97" t="str">
        <f t="shared" si="19"/>
        <v>25.74</v>
      </c>
      <c r="AD103" s="97" t="str">
        <f t="shared" si="20"/>
        <v>14.84</v>
      </c>
    </row>
    <row r="104" spans="1:30" ht="29.4" thickBot="1" x14ac:dyDescent="0.35">
      <c r="A104" s="136">
        <v>4</v>
      </c>
      <c r="B104" s="6" t="s">
        <v>392</v>
      </c>
      <c r="C104" s="127">
        <v>13</v>
      </c>
      <c r="D104" s="127">
        <v>8</v>
      </c>
      <c r="E104" s="127">
        <v>2</v>
      </c>
      <c r="F104" s="127">
        <v>3</v>
      </c>
      <c r="G104" s="127">
        <v>19</v>
      </c>
      <c r="H104" s="127">
        <v>10</v>
      </c>
      <c r="I104" s="127">
        <v>26</v>
      </c>
      <c r="J104" s="128" t="s">
        <v>767</v>
      </c>
      <c r="K104" s="128" t="s">
        <v>768</v>
      </c>
      <c r="L104" s="137" t="s">
        <v>769</v>
      </c>
      <c r="M104" s="97" t="str">
        <f t="shared" si="17"/>
        <v>25.01</v>
      </c>
      <c r="N104" s="97" t="str">
        <f t="shared" si="18"/>
        <v>11.53</v>
      </c>
      <c r="Q104" s="136">
        <v>4</v>
      </c>
      <c r="R104" s="6" t="s">
        <v>390</v>
      </c>
      <c r="S104" s="127">
        <v>14</v>
      </c>
      <c r="T104" s="127">
        <v>8</v>
      </c>
      <c r="U104" s="127">
        <v>2</v>
      </c>
      <c r="V104" s="127">
        <v>4</v>
      </c>
      <c r="W104" s="127">
        <v>20</v>
      </c>
      <c r="X104" s="127">
        <v>14</v>
      </c>
      <c r="Y104" s="127">
        <v>26</v>
      </c>
      <c r="Z104" s="128" t="s">
        <v>794</v>
      </c>
      <c r="AA104" s="128" t="s">
        <v>795</v>
      </c>
      <c r="AB104" s="137" t="s">
        <v>796</v>
      </c>
      <c r="AC104" s="97" t="str">
        <f t="shared" si="19"/>
        <v>19.75</v>
      </c>
      <c r="AD104" s="97" t="str">
        <f t="shared" si="20"/>
        <v>14.02</v>
      </c>
    </row>
    <row r="105" spans="1:30" ht="15" thickBot="1" x14ac:dyDescent="0.35">
      <c r="A105" s="134">
        <v>5</v>
      </c>
      <c r="B105" s="3" t="s">
        <v>387</v>
      </c>
      <c r="C105" s="125">
        <v>15</v>
      </c>
      <c r="D105" s="125">
        <v>8</v>
      </c>
      <c r="E105" s="125">
        <v>2</v>
      </c>
      <c r="F105" s="125">
        <v>5</v>
      </c>
      <c r="G105" s="125">
        <v>23</v>
      </c>
      <c r="H105" s="125">
        <v>19</v>
      </c>
      <c r="I105" s="125">
        <v>26</v>
      </c>
      <c r="J105" s="126" t="s">
        <v>908</v>
      </c>
      <c r="K105" s="126" t="s">
        <v>909</v>
      </c>
      <c r="L105" s="135" t="s">
        <v>910</v>
      </c>
      <c r="M105" s="97" t="str">
        <f t="shared" si="17"/>
        <v>19.89</v>
      </c>
      <c r="N105" s="97" t="str">
        <f t="shared" si="18"/>
        <v>24.89</v>
      </c>
      <c r="Q105" s="134">
        <v>5</v>
      </c>
      <c r="R105" s="3" t="s">
        <v>392</v>
      </c>
      <c r="S105" s="125">
        <v>15</v>
      </c>
      <c r="T105" s="125">
        <v>6</v>
      </c>
      <c r="U105" s="125">
        <v>3</v>
      </c>
      <c r="V105" s="125">
        <v>6</v>
      </c>
      <c r="W105" s="125">
        <v>18</v>
      </c>
      <c r="X105" s="125">
        <v>16</v>
      </c>
      <c r="Y105" s="125">
        <v>21</v>
      </c>
      <c r="Z105" s="126" t="s">
        <v>833</v>
      </c>
      <c r="AA105" s="126" t="s">
        <v>834</v>
      </c>
      <c r="AB105" s="135" t="s">
        <v>835</v>
      </c>
      <c r="AC105" s="97" t="str">
        <f t="shared" si="19"/>
        <v>17.90</v>
      </c>
      <c r="AD105" s="97" t="str">
        <f t="shared" si="20"/>
        <v>26.13</v>
      </c>
    </row>
    <row r="106" spans="1:30" ht="29.4" thickBot="1" x14ac:dyDescent="0.35">
      <c r="A106" s="136">
        <v>6</v>
      </c>
      <c r="B106" s="6" t="s">
        <v>390</v>
      </c>
      <c r="C106" s="127">
        <v>14</v>
      </c>
      <c r="D106" s="127">
        <v>7</v>
      </c>
      <c r="E106" s="127">
        <v>4</v>
      </c>
      <c r="F106" s="127">
        <v>3</v>
      </c>
      <c r="G106" s="127">
        <v>17</v>
      </c>
      <c r="H106" s="127">
        <v>12</v>
      </c>
      <c r="I106" s="127">
        <v>25</v>
      </c>
      <c r="J106" s="128" t="s">
        <v>905</v>
      </c>
      <c r="K106" s="128" t="s">
        <v>906</v>
      </c>
      <c r="L106" s="137" t="s">
        <v>907</v>
      </c>
      <c r="M106" s="97" t="str">
        <f t="shared" si="17"/>
        <v>24.25</v>
      </c>
      <c r="N106" s="97" t="str">
        <f t="shared" si="18"/>
        <v>12.90</v>
      </c>
      <c r="Q106" s="136">
        <v>6</v>
      </c>
      <c r="R106" s="6" t="s">
        <v>385</v>
      </c>
      <c r="S106" s="127">
        <v>14</v>
      </c>
      <c r="T106" s="127">
        <v>6</v>
      </c>
      <c r="U106" s="127">
        <v>3</v>
      </c>
      <c r="V106" s="127">
        <v>5</v>
      </c>
      <c r="W106" s="127">
        <v>15</v>
      </c>
      <c r="X106" s="127">
        <v>15</v>
      </c>
      <c r="Y106" s="127">
        <v>21</v>
      </c>
      <c r="Z106" s="128" t="s">
        <v>797</v>
      </c>
      <c r="AA106" s="128" t="s">
        <v>798</v>
      </c>
      <c r="AB106" s="137" t="s">
        <v>799</v>
      </c>
      <c r="AC106" s="97" t="str">
        <f t="shared" si="19"/>
        <v>19.41</v>
      </c>
      <c r="AD106" s="97" t="str">
        <f t="shared" si="20"/>
        <v>20.19</v>
      </c>
    </row>
    <row r="107" spans="1:30" ht="29.4" thickBot="1" x14ac:dyDescent="0.35">
      <c r="A107" s="134">
        <v>7</v>
      </c>
      <c r="B107" s="3" t="s">
        <v>394</v>
      </c>
      <c r="C107" s="125">
        <v>14</v>
      </c>
      <c r="D107" s="125">
        <v>7</v>
      </c>
      <c r="E107" s="125">
        <v>3</v>
      </c>
      <c r="F107" s="125">
        <v>4</v>
      </c>
      <c r="G107" s="125">
        <v>25</v>
      </c>
      <c r="H107" s="125">
        <v>19</v>
      </c>
      <c r="I107" s="125">
        <v>24</v>
      </c>
      <c r="J107" s="126" t="s">
        <v>770</v>
      </c>
      <c r="K107" s="126" t="s">
        <v>771</v>
      </c>
      <c r="L107" s="135" t="s">
        <v>772</v>
      </c>
      <c r="M107" s="97" t="str">
        <f t="shared" si="17"/>
        <v>23.26</v>
      </c>
      <c r="N107" s="97" t="str">
        <f t="shared" si="18"/>
        <v>14.87</v>
      </c>
      <c r="Q107" s="134">
        <v>7</v>
      </c>
      <c r="R107" s="3" t="s">
        <v>386</v>
      </c>
      <c r="S107" s="125">
        <v>14</v>
      </c>
      <c r="T107" s="125">
        <v>5</v>
      </c>
      <c r="U107" s="125">
        <v>4</v>
      </c>
      <c r="V107" s="125">
        <v>5</v>
      </c>
      <c r="W107" s="125">
        <v>20</v>
      </c>
      <c r="X107" s="125">
        <v>18</v>
      </c>
      <c r="Y107" s="125">
        <v>19</v>
      </c>
      <c r="Z107" s="126" t="s">
        <v>836</v>
      </c>
      <c r="AA107" s="126" t="s">
        <v>837</v>
      </c>
      <c r="AB107" s="135" t="s">
        <v>838</v>
      </c>
      <c r="AC107" s="97" t="str">
        <f t="shared" si="19"/>
        <v>20.05</v>
      </c>
      <c r="AD107" s="97" t="str">
        <f t="shared" si="20"/>
        <v>15.19</v>
      </c>
    </row>
    <row r="108" spans="1:30" ht="43.8" thickBot="1" x14ac:dyDescent="0.35">
      <c r="A108" s="136">
        <v>8</v>
      </c>
      <c r="B108" s="6" t="s">
        <v>385</v>
      </c>
      <c r="C108" s="127">
        <v>14</v>
      </c>
      <c r="D108" s="127">
        <v>7</v>
      </c>
      <c r="E108" s="127">
        <v>3</v>
      </c>
      <c r="F108" s="127">
        <v>4</v>
      </c>
      <c r="G108" s="127">
        <v>19</v>
      </c>
      <c r="H108" s="127">
        <v>14</v>
      </c>
      <c r="I108" s="127">
        <v>24</v>
      </c>
      <c r="J108" s="128" t="s">
        <v>1140</v>
      </c>
      <c r="K108" s="128" t="s">
        <v>1141</v>
      </c>
      <c r="L108" s="137" t="s">
        <v>1142</v>
      </c>
      <c r="M108" s="97" t="str">
        <f t="shared" si="17"/>
        <v>23.12</v>
      </c>
      <c r="N108" s="97" t="str">
        <f t="shared" si="18"/>
        <v>18.36</v>
      </c>
      <c r="Q108" s="136">
        <v>8</v>
      </c>
      <c r="R108" s="6" t="s">
        <v>389</v>
      </c>
      <c r="S108" s="127">
        <v>14</v>
      </c>
      <c r="T108" s="127">
        <v>4</v>
      </c>
      <c r="U108" s="127">
        <v>5</v>
      </c>
      <c r="V108" s="127">
        <v>5</v>
      </c>
      <c r="W108" s="127">
        <v>14</v>
      </c>
      <c r="X108" s="127">
        <v>17</v>
      </c>
      <c r="Y108" s="127">
        <v>17</v>
      </c>
      <c r="Z108" s="128" t="s">
        <v>800</v>
      </c>
      <c r="AA108" s="128" t="s">
        <v>801</v>
      </c>
      <c r="AB108" s="137" t="s">
        <v>802</v>
      </c>
      <c r="AC108" s="97" t="str">
        <f t="shared" si="19"/>
        <v>13.33</v>
      </c>
      <c r="AD108" s="97" t="str">
        <f t="shared" si="20"/>
        <v>21.45</v>
      </c>
    </row>
    <row r="109" spans="1:30" ht="15" thickBot="1" x14ac:dyDescent="0.35">
      <c r="A109" s="134">
        <v>9</v>
      </c>
      <c r="B109" s="3" t="s">
        <v>398</v>
      </c>
      <c r="C109" s="125">
        <v>14</v>
      </c>
      <c r="D109" s="125">
        <v>6</v>
      </c>
      <c r="E109" s="125">
        <v>4</v>
      </c>
      <c r="F109" s="125">
        <v>4</v>
      </c>
      <c r="G109" s="125">
        <v>13</v>
      </c>
      <c r="H109" s="125">
        <v>10</v>
      </c>
      <c r="I109" s="125">
        <v>22</v>
      </c>
      <c r="J109" s="126" t="s">
        <v>773</v>
      </c>
      <c r="K109" s="126" t="s">
        <v>774</v>
      </c>
      <c r="L109" s="135" t="s">
        <v>775</v>
      </c>
      <c r="M109" s="97" t="str">
        <f t="shared" si="17"/>
        <v>16.10</v>
      </c>
      <c r="N109" s="97" t="str">
        <f t="shared" si="18"/>
        <v>11.60</v>
      </c>
      <c r="Q109" s="134">
        <v>9</v>
      </c>
      <c r="R109" s="3" t="s">
        <v>388</v>
      </c>
      <c r="S109" s="125">
        <v>14</v>
      </c>
      <c r="T109" s="125">
        <v>3</v>
      </c>
      <c r="U109" s="125">
        <v>7</v>
      </c>
      <c r="V109" s="125">
        <v>4</v>
      </c>
      <c r="W109" s="125">
        <v>10</v>
      </c>
      <c r="X109" s="125">
        <v>13</v>
      </c>
      <c r="Y109" s="125">
        <v>16</v>
      </c>
      <c r="Z109" s="126" t="s">
        <v>803</v>
      </c>
      <c r="AA109" s="126" t="s">
        <v>804</v>
      </c>
      <c r="AB109" s="135" t="s">
        <v>805</v>
      </c>
      <c r="AC109" s="97" t="str">
        <f t="shared" si="19"/>
        <v>10.31</v>
      </c>
      <c r="AD109" s="97" t="str">
        <f t="shared" si="20"/>
        <v>20.15</v>
      </c>
    </row>
    <row r="110" spans="1:30" ht="29.4" thickBot="1" x14ac:dyDescent="0.35">
      <c r="A110" s="136">
        <v>10</v>
      </c>
      <c r="B110" s="6" t="s">
        <v>388</v>
      </c>
      <c r="C110" s="127">
        <v>14</v>
      </c>
      <c r="D110" s="127">
        <v>7</v>
      </c>
      <c r="E110" s="127">
        <v>1</v>
      </c>
      <c r="F110" s="127">
        <v>6</v>
      </c>
      <c r="G110" s="127">
        <v>14</v>
      </c>
      <c r="H110" s="127">
        <v>15</v>
      </c>
      <c r="I110" s="127">
        <v>22</v>
      </c>
      <c r="J110" s="128" t="s">
        <v>896</v>
      </c>
      <c r="K110" s="128" t="s">
        <v>897</v>
      </c>
      <c r="L110" s="137" t="s">
        <v>898</v>
      </c>
      <c r="M110" s="97" t="str">
        <f t="shared" si="17"/>
        <v>21.06</v>
      </c>
      <c r="N110" s="97" t="str">
        <f t="shared" si="18"/>
        <v>15.78</v>
      </c>
      <c r="Q110" s="136">
        <v>10</v>
      </c>
      <c r="R110" s="6" t="s">
        <v>396</v>
      </c>
      <c r="S110" s="127">
        <v>14</v>
      </c>
      <c r="T110" s="127">
        <v>4</v>
      </c>
      <c r="U110" s="127">
        <v>4</v>
      </c>
      <c r="V110" s="127">
        <v>6</v>
      </c>
      <c r="W110" s="127">
        <v>15</v>
      </c>
      <c r="X110" s="127">
        <v>23</v>
      </c>
      <c r="Y110" s="127">
        <v>16</v>
      </c>
      <c r="Z110" s="128" t="s">
        <v>842</v>
      </c>
      <c r="AA110" s="128" t="s">
        <v>843</v>
      </c>
      <c r="AB110" s="137" t="s">
        <v>844</v>
      </c>
      <c r="AC110" s="97" t="str">
        <f t="shared" si="19"/>
        <v>15.79</v>
      </c>
      <c r="AD110" s="97" t="str">
        <f t="shared" si="20"/>
        <v>19.74</v>
      </c>
    </row>
    <row r="111" spans="1:30" ht="15" thickBot="1" x14ac:dyDescent="0.35">
      <c r="A111" s="134">
        <v>11</v>
      </c>
      <c r="B111" s="3" t="s">
        <v>391</v>
      </c>
      <c r="C111" s="125">
        <v>14</v>
      </c>
      <c r="D111" s="125">
        <v>6</v>
      </c>
      <c r="E111" s="125">
        <v>3</v>
      </c>
      <c r="F111" s="125">
        <v>5</v>
      </c>
      <c r="G111" s="125">
        <v>21</v>
      </c>
      <c r="H111" s="125">
        <v>13</v>
      </c>
      <c r="I111" s="125">
        <v>21</v>
      </c>
      <c r="J111" s="126" t="s">
        <v>776</v>
      </c>
      <c r="K111" s="126" t="s">
        <v>777</v>
      </c>
      <c r="L111" s="135" t="s">
        <v>778</v>
      </c>
      <c r="M111" s="97" t="str">
        <f t="shared" si="17"/>
        <v>23.98</v>
      </c>
      <c r="N111" s="97" t="str">
        <f t="shared" si="18"/>
        <v>13.65</v>
      </c>
      <c r="Q111" s="134">
        <v>11</v>
      </c>
      <c r="R111" s="3" t="s">
        <v>400</v>
      </c>
      <c r="S111" s="125">
        <v>14</v>
      </c>
      <c r="T111" s="125">
        <v>3</v>
      </c>
      <c r="U111" s="125">
        <v>5</v>
      </c>
      <c r="V111" s="125">
        <v>6</v>
      </c>
      <c r="W111" s="125">
        <v>16</v>
      </c>
      <c r="X111" s="125">
        <v>21</v>
      </c>
      <c r="Y111" s="125">
        <v>14</v>
      </c>
      <c r="Z111" s="126" t="s">
        <v>806</v>
      </c>
      <c r="AA111" s="126" t="s">
        <v>807</v>
      </c>
      <c r="AB111" s="135" t="s">
        <v>808</v>
      </c>
      <c r="AC111" s="97" t="str">
        <f t="shared" si="19"/>
        <v>13.94</v>
      </c>
      <c r="AD111" s="97" t="str">
        <f t="shared" si="20"/>
        <v>21.17</v>
      </c>
    </row>
    <row r="112" spans="1:30" ht="29.4" thickBot="1" x14ac:dyDescent="0.35">
      <c r="A112" s="136">
        <v>12</v>
      </c>
      <c r="B112" s="6" t="s">
        <v>386</v>
      </c>
      <c r="C112" s="127">
        <v>14</v>
      </c>
      <c r="D112" s="127">
        <v>6</v>
      </c>
      <c r="E112" s="127">
        <v>3</v>
      </c>
      <c r="F112" s="127">
        <v>5</v>
      </c>
      <c r="G112" s="127">
        <v>18</v>
      </c>
      <c r="H112" s="127">
        <v>11</v>
      </c>
      <c r="I112" s="127">
        <v>21</v>
      </c>
      <c r="J112" s="128" t="s">
        <v>779</v>
      </c>
      <c r="K112" s="128" t="s">
        <v>780</v>
      </c>
      <c r="L112" s="137" t="s">
        <v>781</v>
      </c>
      <c r="M112" s="97" t="str">
        <f t="shared" si="17"/>
        <v>22.26</v>
      </c>
      <c r="N112" s="97" t="str">
        <f t="shared" si="18"/>
        <v>10.20</v>
      </c>
      <c r="Q112" s="136">
        <v>12</v>
      </c>
      <c r="R112" s="6" t="s">
        <v>401</v>
      </c>
      <c r="S112" s="127">
        <v>14</v>
      </c>
      <c r="T112" s="127">
        <v>3</v>
      </c>
      <c r="U112" s="127">
        <v>4</v>
      </c>
      <c r="V112" s="127">
        <v>7</v>
      </c>
      <c r="W112" s="127">
        <v>15</v>
      </c>
      <c r="X112" s="127">
        <v>26</v>
      </c>
      <c r="Y112" s="127">
        <v>13</v>
      </c>
      <c r="Z112" s="128" t="s">
        <v>809</v>
      </c>
      <c r="AA112" s="128" t="s">
        <v>810</v>
      </c>
      <c r="AB112" s="137" t="s">
        <v>811</v>
      </c>
      <c r="AC112" s="97" t="str">
        <f t="shared" si="19"/>
        <v>13.50</v>
      </c>
      <c r="AD112" s="97" t="str">
        <f t="shared" si="20"/>
        <v>27.50</v>
      </c>
    </row>
    <row r="113" spans="1:30" ht="43.8" thickBot="1" x14ac:dyDescent="0.35">
      <c r="A113" s="134">
        <v>13</v>
      </c>
      <c r="B113" s="3" t="s">
        <v>393</v>
      </c>
      <c r="C113" s="125">
        <v>14</v>
      </c>
      <c r="D113" s="125">
        <v>6</v>
      </c>
      <c r="E113" s="125">
        <v>3</v>
      </c>
      <c r="F113" s="125">
        <v>5</v>
      </c>
      <c r="G113" s="125">
        <v>15</v>
      </c>
      <c r="H113" s="125">
        <v>16</v>
      </c>
      <c r="I113" s="125">
        <v>21</v>
      </c>
      <c r="J113" s="126" t="s">
        <v>890</v>
      </c>
      <c r="K113" s="126" t="s">
        <v>891</v>
      </c>
      <c r="L113" s="135" t="s">
        <v>892</v>
      </c>
      <c r="M113" s="97" t="str">
        <f t="shared" si="17"/>
        <v>18.86</v>
      </c>
      <c r="N113" s="97" t="str">
        <f t="shared" si="18"/>
        <v>17.10</v>
      </c>
      <c r="Q113" s="134">
        <v>13</v>
      </c>
      <c r="R113" s="3" t="s">
        <v>399</v>
      </c>
      <c r="S113" s="125">
        <v>14</v>
      </c>
      <c r="T113" s="125">
        <v>3</v>
      </c>
      <c r="U113" s="125">
        <v>4</v>
      </c>
      <c r="V113" s="125">
        <v>7</v>
      </c>
      <c r="W113" s="125">
        <v>9</v>
      </c>
      <c r="X113" s="125">
        <v>21</v>
      </c>
      <c r="Y113" s="125">
        <v>13</v>
      </c>
      <c r="Z113" s="126" t="s">
        <v>854</v>
      </c>
      <c r="AA113" s="126" t="s">
        <v>855</v>
      </c>
      <c r="AB113" s="135" t="s">
        <v>856</v>
      </c>
      <c r="AC113" s="97" t="str">
        <f t="shared" si="19"/>
        <v>14.43</v>
      </c>
      <c r="AD113" s="97" t="str">
        <f t="shared" si="20"/>
        <v>27.02</v>
      </c>
    </row>
    <row r="114" spans="1:30" ht="29.4" thickBot="1" x14ac:dyDescent="0.35">
      <c r="A114" s="136">
        <v>14</v>
      </c>
      <c r="B114" s="6" t="s">
        <v>396</v>
      </c>
      <c r="C114" s="127">
        <v>14</v>
      </c>
      <c r="D114" s="127">
        <v>5</v>
      </c>
      <c r="E114" s="127">
        <v>5</v>
      </c>
      <c r="F114" s="127">
        <v>4</v>
      </c>
      <c r="G114" s="127">
        <v>21</v>
      </c>
      <c r="H114" s="127">
        <v>16</v>
      </c>
      <c r="I114" s="127">
        <v>20</v>
      </c>
      <c r="J114" s="128" t="s">
        <v>782</v>
      </c>
      <c r="K114" s="128" t="s">
        <v>783</v>
      </c>
      <c r="L114" s="137" t="s">
        <v>784</v>
      </c>
      <c r="M114" s="97" t="str">
        <f t="shared" si="17"/>
        <v>19.25</v>
      </c>
      <c r="N114" s="97" t="str">
        <f t="shared" si="18"/>
        <v>12.46</v>
      </c>
      <c r="Q114" s="136">
        <v>14</v>
      </c>
      <c r="R114" s="6" t="s">
        <v>398</v>
      </c>
      <c r="S114" s="127">
        <v>14</v>
      </c>
      <c r="T114" s="127">
        <v>3</v>
      </c>
      <c r="U114" s="127">
        <v>3</v>
      </c>
      <c r="V114" s="127">
        <v>8</v>
      </c>
      <c r="W114" s="127">
        <v>12</v>
      </c>
      <c r="X114" s="127">
        <v>20</v>
      </c>
      <c r="Y114" s="127">
        <v>12</v>
      </c>
      <c r="Z114" s="128" t="s">
        <v>1134</v>
      </c>
      <c r="AA114" s="128" t="s">
        <v>1135</v>
      </c>
      <c r="AB114" s="137" t="s">
        <v>1136</v>
      </c>
      <c r="AC114" s="97" t="str">
        <f t="shared" si="19"/>
        <v>12.11</v>
      </c>
      <c r="AD114" s="97" t="str">
        <f t="shared" si="20"/>
        <v>18.76</v>
      </c>
    </row>
    <row r="115" spans="1:30" ht="43.8" thickBot="1" x14ac:dyDescent="0.35">
      <c r="A115" s="134">
        <v>15</v>
      </c>
      <c r="B115" s="3" t="s">
        <v>389</v>
      </c>
      <c r="C115" s="125">
        <v>14</v>
      </c>
      <c r="D115" s="125">
        <v>5</v>
      </c>
      <c r="E115" s="125">
        <v>5</v>
      </c>
      <c r="F115" s="125">
        <v>4</v>
      </c>
      <c r="G115" s="125">
        <v>19</v>
      </c>
      <c r="H115" s="125">
        <v>16</v>
      </c>
      <c r="I115" s="125">
        <v>20</v>
      </c>
      <c r="J115" s="126" t="s">
        <v>1143</v>
      </c>
      <c r="K115" s="126" t="s">
        <v>1144</v>
      </c>
      <c r="L115" s="135" t="s">
        <v>1145</v>
      </c>
      <c r="M115" s="97" t="str">
        <f t="shared" si="17"/>
        <v>18.56</v>
      </c>
      <c r="N115" s="97" t="str">
        <f t="shared" si="18"/>
        <v>17.04</v>
      </c>
      <c r="Q115" s="134">
        <v>15</v>
      </c>
      <c r="R115" s="3" t="s">
        <v>394</v>
      </c>
      <c r="S115" s="125">
        <v>14</v>
      </c>
      <c r="T115" s="125">
        <v>2</v>
      </c>
      <c r="U115" s="125">
        <v>5</v>
      </c>
      <c r="V115" s="125">
        <v>7</v>
      </c>
      <c r="W115" s="125">
        <v>17</v>
      </c>
      <c r="X115" s="125">
        <v>23</v>
      </c>
      <c r="Y115" s="125">
        <v>11</v>
      </c>
      <c r="Z115" s="126" t="s">
        <v>857</v>
      </c>
      <c r="AA115" s="126" t="s">
        <v>858</v>
      </c>
      <c r="AB115" s="135" t="s">
        <v>859</v>
      </c>
      <c r="AC115" s="97" t="str">
        <f t="shared" si="19"/>
        <v>16.85</v>
      </c>
      <c r="AD115" s="97" t="str">
        <f t="shared" si="20"/>
        <v>22.89</v>
      </c>
    </row>
    <row r="116" spans="1:30" ht="15" thickBot="1" x14ac:dyDescent="0.35">
      <c r="A116" s="136">
        <v>16</v>
      </c>
      <c r="B116" s="6" t="s">
        <v>401</v>
      </c>
      <c r="C116" s="127">
        <v>14</v>
      </c>
      <c r="D116" s="127">
        <v>5</v>
      </c>
      <c r="E116" s="127">
        <v>4</v>
      </c>
      <c r="F116" s="127">
        <v>5</v>
      </c>
      <c r="G116" s="127">
        <v>18</v>
      </c>
      <c r="H116" s="127">
        <v>18</v>
      </c>
      <c r="I116" s="127">
        <v>19</v>
      </c>
      <c r="J116" s="128" t="s">
        <v>881</v>
      </c>
      <c r="K116" s="128" t="s">
        <v>882</v>
      </c>
      <c r="L116" s="137" t="s">
        <v>883</v>
      </c>
      <c r="M116" s="97" t="str">
        <f t="shared" si="17"/>
        <v>21.71</v>
      </c>
      <c r="N116" s="97" t="str">
        <f t="shared" si="18"/>
        <v>19.22</v>
      </c>
      <c r="Q116" s="136">
        <v>16</v>
      </c>
      <c r="R116" s="6" t="s">
        <v>397</v>
      </c>
      <c r="S116" s="127">
        <v>14</v>
      </c>
      <c r="T116" s="127">
        <v>2</v>
      </c>
      <c r="U116" s="127">
        <v>5</v>
      </c>
      <c r="V116" s="127">
        <v>7</v>
      </c>
      <c r="W116" s="127">
        <v>11</v>
      </c>
      <c r="X116" s="127">
        <v>20</v>
      </c>
      <c r="Y116" s="127">
        <v>11</v>
      </c>
      <c r="Z116" s="128" t="s">
        <v>860</v>
      </c>
      <c r="AA116" s="128" t="s">
        <v>861</v>
      </c>
      <c r="AB116" s="137" t="s">
        <v>862</v>
      </c>
      <c r="AC116" s="97" t="str">
        <f t="shared" si="19"/>
        <v>11.84</v>
      </c>
      <c r="AD116" s="97" t="str">
        <f t="shared" si="20"/>
        <v>18.55</v>
      </c>
    </row>
    <row r="117" spans="1:30" ht="43.8" thickBot="1" x14ac:dyDescent="0.35">
      <c r="A117" s="134">
        <v>17</v>
      </c>
      <c r="B117" s="3" t="s">
        <v>397</v>
      </c>
      <c r="C117" s="125">
        <v>14</v>
      </c>
      <c r="D117" s="125">
        <v>5</v>
      </c>
      <c r="E117" s="125">
        <v>4</v>
      </c>
      <c r="F117" s="125">
        <v>5</v>
      </c>
      <c r="G117" s="125">
        <v>16</v>
      </c>
      <c r="H117" s="125">
        <v>16</v>
      </c>
      <c r="I117" s="125">
        <v>19</v>
      </c>
      <c r="J117" s="126" t="s">
        <v>685</v>
      </c>
      <c r="K117" s="126" t="s">
        <v>686</v>
      </c>
      <c r="L117" s="135" t="s">
        <v>687</v>
      </c>
      <c r="M117" s="97" t="str">
        <f t="shared" si="17"/>
        <v>15.87</v>
      </c>
      <c r="N117" s="97" t="str">
        <f t="shared" si="18"/>
        <v>16.37</v>
      </c>
      <c r="Q117" s="134">
        <v>17</v>
      </c>
      <c r="R117" s="3" t="s">
        <v>393</v>
      </c>
      <c r="S117" s="125">
        <v>14</v>
      </c>
      <c r="T117" s="125">
        <v>2</v>
      </c>
      <c r="U117" s="125">
        <v>2</v>
      </c>
      <c r="V117" s="125">
        <v>10</v>
      </c>
      <c r="W117" s="125">
        <v>8</v>
      </c>
      <c r="X117" s="125">
        <v>31</v>
      </c>
      <c r="Y117" s="125">
        <v>8</v>
      </c>
      <c r="Z117" s="126" t="s">
        <v>815</v>
      </c>
      <c r="AA117" s="126" t="s">
        <v>816</v>
      </c>
      <c r="AB117" s="135" t="s">
        <v>817</v>
      </c>
      <c r="AC117" s="97" t="str">
        <f t="shared" si="19"/>
        <v>8.96</v>
      </c>
      <c r="AD117" s="97" t="str">
        <f t="shared" si="20"/>
        <v>36.21</v>
      </c>
    </row>
    <row r="118" spans="1:30" ht="15" thickBot="1" x14ac:dyDescent="0.35">
      <c r="A118" s="136">
        <v>18</v>
      </c>
      <c r="B118" s="6" t="s">
        <v>399</v>
      </c>
      <c r="C118" s="127">
        <v>14</v>
      </c>
      <c r="D118" s="127">
        <v>4</v>
      </c>
      <c r="E118" s="127">
        <v>6</v>
      </c>
      <c r="F118" s="127">
        <v>4</v>
      </c>
      <c r="G118" s="127">
        <v>14</v>
      </c>
      <c r="H118" s="127">
        <v>19</v>
      </c>
      <c r="I118" s="127">
        <v>18</v>
      </c>
      <c r="J118" s="128" t="s">
        <v>785</v>
      </c>
      <c r="K118" s="128" t="s">
        <v>786</v>
      </c>
      <c r="L118" s="137" t="s">
        <v>787</v>
      </c>
      <c r="M118" s="97" t="str">
        <f t="shared" si="17"/>
        <v>14.29</v>
      </c>
      <c r="N118" s="97" t="str">
        <f t="shared" si="18"/>
        <v>22.66</v>
      </c>
      <c r="Q118" s="136">
        <v>18</v>
      </c>
      <c r="R118" s="6" t="s">
        <v>391</v>
      </c>
      <c r="S118" s="127">
        <v>14</v>
      </c>
      <c r="T118" s="127">
        <v>1</v>
      </c>
      <c r="U118" s="127">
        <v>3</v>
      </c>
      <c r="V118" s="127">
        <v>10</v>
      </c>
      <c r="W118" s="127">
        <v>9</v>
      </c>
      <c r="X118" s="127">
        <v>21</v>
      </c>
      <c r="Y118" s="127">
        <v>6</v>
      </c>
      <c r="Z118" s="128" t="s">
        <v>866</v>
      </c>
      <c r="AA118" s="128" t="s">
        <v>867</v>
      </c>
      <c r="AB118" s="137" t="s">
        <v>868</v>
      </c>
      <c r="AC118" s="97" t="str">
        <f t="shared" si="19"/>
        <v>16.27</v>
      </c>
      <c r="AD118" s="97" t="str">
        <f t="shared" si="20"/>
        <v>26.24</v>
      </c>
    </row>
    <row r="119" spans="1:30" ht="15" thickBot="1" x14ac:dyDescent="0.35">
      <c r="A119" s="134">
        <v>19</v>
      </c>
      <c r="B119" s="3" t="s">
        <v>400</v>
      </c>
      <c r="C119" s="125">
        <v>14</v>
      </c>
      <c r="D119" s="125">
        <v>3</v>
      </c>
      <c r="E119" s="125">
        <v>4</v>
      </c>
      <c r="F119" s="125">
        <v>7</v>
      </c>
      <c r="G119" s="125">
        <v>18</v>
      </c>
      <c r="H119" s="125">
        <v>25</v>
      </c>
      <c r="I119" s="125">
        <v>13</v>
      </c>
      <c r="J119" s="126" t="s">
        <v>875</v>
      </c>
      <c r="K119" s="126" t="s">
        <v>876</v>
      </c>
      <c r="L119" s="135" t="s">
        <v>877</v>
      </c>
      <c r="M119" s="97" t="str">
        <f t="shared" si="17"/>
        <v>21.43</v>
      </c>
      <c r="N119" s="97" t="str">
        <f t="shared" si="18"/>
        <v>18.59</v>
      </c>
      <c r="Q119" s="134">
        <v>19</v>
      </c>
      <c r="R119" s="3" t="s">
        <v>402</v>
      </c>
      <c r="S119" s="125">
        <v>14</v>
      </c>
      <c r="T119" s="125">
        <v>1</v>
      </c>
      <c r="U119" s="125">
        <v>3</v>
      </c>
      <c r="V119" s="125">
        <v>10</v>
      </c>
      <c r="W119" s="125">
        <v>9</v>
      </c>
      <c r="X119" s="125">
        <v>32</v>
      </c>
      <c r="Y119" s="125">
        <v>6</v>
      </c>
      <c r="Z119" s="126" t="s">
        <v>1137</v>
      </c>
      <c r="AA119" s="126" t="s">
        <v>1138</v>
      </c>
      <c r="AB119" s="135" t="s">
        <v>1139</v>
      </c>
      <c r="AC119" s="97" t="str">
        <f t="shared" si="19"/>
        <v>7.15</v>
      </c>
      <c r="AD119" s="97" t="str">
        <f t="shared" si="20"/>
        <v>37.26</v>
      </c>
    </row>
    <row r="120" spans="1:30" ht="15" thickBot="1" x14ac:dyDescent="0.35">
      <c r="A120" s="138">
        <v>20</v>
      </c>
      <c r="B120" s="18" t="s">
        <v>402</v>
      </c>
      <c r="C120" s="139">
        <v>14</v>
      </c>
      <c r="D120" s="139">
        <v>1</v>
      </c>
      <c r="E120" s="139">
        <v>4</v>
      </c>
      <c r="F120" s="139">
        <v>9</v>
      </c>
      <c r="G120" s="139">
        <v>11</v>
      </c>
      <c r="H120" s="139">
        <v>25</v>
      </c>
      <c r="I120" s="139">
        <v>7</v>
      </c>
      <c r="J120" s="140" t="s">
        <v>788</v>
      </c>
      <c r="K120" s="140" t="s">
        <v>789</v>
      </c>
      <c r="L120" s="141" t="s">
        <v>790</v>
      </c>
      <c r="M120" s="97" t="str">
        <f t="shared" si="17"/>
        <v>18.60</v>
      </c>
      <c r="N120" s="97" t="str">
        <f t="shared" si="18"/>
        <v>24.26</v>
      </c>
      <c r="Q120" s="138">
        <v>20</v>
      </c>
      <c r="R120" s="18" t="s">
        <v>387</v>
      </c>
      <c r="S120" s="139">
        <v>13</v>
      </c>
      <c r="T120" s="139">
        <v>0</v>
      </c>
      <c r="U120" s="139">
        <v>4</v>
      </c>
      <c r="V120" s="139">
        <v>9</v>
      </c>
      <c r="W120" s="139">
        <v>11</v>
      </c>
      <c r="X120" s="139">
        <v>29</v>
      </c>
      <c r="Y120" s="139">
        <v>4</v>
      </c>
      <c r="Z120" s="140" t="s">
        <v>818</v>
      </c>
      <c r="AA120" s="140" t="s">
        <v>819</v>
      </c>
      <c r="AB120" s="141" t="s">
        <v>820</v>
      </c>
      <c r="AC120" s="97" t="str">
        <f t="shared" si="19"/>
        <v>14.38</v>
      </c>
      <c r="AD120" s="97" t="str">
        <f t="shared" si="20"/>
        <v>29.12</v>
      </c>
    </row>
    <row r="122" spans="1:30" ht="15" thickBot="1" x14ac:dyDescent="0.35">
      <c r="A122" s="142" t="s">
        <v>929</v>
      </c>
      <c r="B122" s="209" t="s">
        <v>1129</v>
      </c>
      <c r="C122" s="209"/>
      <c r="D122" s="209"/>
      <c r="E122" s="209"/>
      <c r="F122" s="209"/>
      <c r="G122" s="209"/>
      <c r="Q122" s="142" t="s">
        <v>1146</v>
      </c>
    </row>
    <row r="123" spans="1:30" x14ac:dyDescent="0.3">
      <c r="A123" s="129" t="s">
        <v>0</v>
      </c>
      <c r="B123" s="130" t="s">
        <v>1</v>
      </c>
      <c r="C123" s="130" t="s">
        <v>2</v>
      </c>
      <c r="D123" s="130" t="s">
        <v>3</v>
      </c>
      <c r="E123" s="130" t="s">
        <v>4</v>
      </c>
      <c r="F123" s="130" t="s">
        <v>5</v>
      </c>
      <c r="G123" s="130" t="s">
        <v>6</v>
      </c>
      <c r="H123" s="130" t="s">
        <v>7</v>
      </c>
      <c r="I123" s="130" t="s">
        <v>8</v>
      </c>
      <c r="J123" s="130" t="s">
        <v>9</v>
      </c>
      <c r="K123" s="130" t="s">
        <v>10</v>
      </c>
      <c r="L123" s="131" t="s">
        <v>11</v>
      </c>
      <c r="Q123" s="129" t="s">
        <v>0</v>
      </c>
      <c r="R123" s="130" t="s">
        <v>1</v>
      </c>
      <c r="S123" s="130" t="s">
        <v>2</v>
      </c>
      <c r="T123" s="130" t="s">
        <v>3</v>
      </c>
      <c r="U123" s="130" t="s">
        <v>4</v>
      </c>
      <c r="V123" s="130" t="s">
        <v>5</v>
      </c>
      <c r="W123" s="130" t="s">
        <v>6</v>
      </c>
      <c r="X123" s="130" t="s">
        <v>7</v>
      </c>
      <c r="Y123" s="130" t="s">
        <v>8</v>
      </c>
      <c r="Z123" s="130" t="s">
        <v>9</v>
      </c>
      <c r="AA123" s="130" t="s">
        <v>10</v>
      </c>
      <c r="AB123" s="131" t="s">
        <v>11</v>
      </c>
    </row>
    <row r="124" spans="1:30" ht="15" thickBot="1" x14ac:dyDescent="0.35">
      <c r="A124" s="132" t="s">
        <v>0</v>
      </c>
      <c r="B124" s="124" t="s">
        <v>1</v>
      </c>
      <c r="C124" s="124" t="s">
        <v>2</v>
      </c>
      <c r="D124" s="124" t="s">
        <v>3</v>
      </c>
      <c r="E124" s="124" t="s">
        <v>4</v>
      </c>
      <c r="F124" s="124" t="s">
        <v>5</v>
      </c>
      <c r="G124" s="124" t="s">
        <v>6</v>
      </c>
      <c r="H124" s="124" t="s">
        <v>7</v>
      </c>
      <c r="I124" s="124" t="s">
        <v>8</v>
      </c>
      <c r="J124" s="124" t="s">
        <v>9</v>
      </c>
      <c r="K124" s="124" t="s">
        <v>10</v>
      </c>
      <c r="L124" s="133" t="s">
        <v>11</v>
      </c>
      <c r="M124" s="1" t="s">
        <v>9</v>
      </c>
      <c r="N124" s="1" t="s">
        <v>10</v>
      </c>
      <c r="Q124" s="132" t="s">
        <v>0</v>
      </c>
      <c r="R124" s="124" t="s">
        <v>1</v>
      </c>
      <c r="S124" s="124" t="s">
        <v>2</v>
      </c>
      <c r="T124" s="124" t="s">
        <v>3</v>
      </c>
      <c r="U124" s="124" t="s">
        <v>4</v>
      </c>
      <c r="V124" s="124" t="s">
        <v>5</v>
      </c>
      <c r="W124" s="124" t="s">
        <v>6</v>
      </c>
      <c r="X124" s="124" t="s">
        <v>7</v>
      </c>
      <c r="Y124" s="124" t="s">
        <v>8</v>
      </c>
      <c r="Z124" s="124" t="s">
        <v>9</v>
      </c>
      <c r="AA124" s="124" t="s">
        <v>10</v>
      </c>
      <c r="AB124" s="133" t="s">
        <v>11</v>
      </c>
      <c r="AC124" s="1" t="s">
        <v>9</v>
      </c>
      <c r="AD124" s="1" t="s">
        <v>10</v>
      </c>
    </row>
    <row r="125" spans="1:30" ht="29.4" thickBot="1" x14ac:dyDescent="0.35">
      <c r="A125" s="134">
        <v>1</v>
      </c>
      <c r="B125" s="3" t="s">
        <v>383</v>
      </c>
      <c r="C125" s="125">
        <v>14</v>
      </c>
      <c r="D125" s="125">
        <v>11</v>
      </c>
      <c r="E125" s="125">
        <v>3</v>
      </c>
      <c r="F125" s="125">
        <v>0</v>
      </c>
      <c r="G125" s="125">
        <v>27</v>
      </c>
      <c r="H125" s="125">
        <v>2</v>
      </c>
      <c r="I125" s="125">
        <v>36</v>
      </c>
      <c r="J125" s="126" t="s">
        <v>926</v>
      </c>
      <c r="K125" s="126" t="s">
        <v>927</v>
      </c>
      <c r="L125" s="135" t="s">
        <v>928</v>
      </c>
      <c r="M125" s="97" t="str">
        <f>IF(ISNUMBER(SEARCH("-", J125)), LEFT(J125, SEARCH("-", J125)-1), LEFT(J125, SEARCH("+", J125)-1))</f>
        <v>35.56</v>
      </c>
      <c r="N125" s="97" t="str">
        <f>IF(ISNUMBER(SEARCH("-", K125)), LEFT(K125, SEARCH("-", K125)-1), LEFT(K125, SEARCH("+", K125)-1))</f>
        <v>9.32</v>
      </c>
      <c r="Q125" s="134">
        <v>1</v>
      </c>
      <c r="R125" s="3" t="s">
        <v>383</v>
      </c>
      <c r="S125" s="125">
        <v>15</v>
      </c>
      <c r="T125" s="125">
        <v>12</v>
      </c>
      <c r="U125" s="125">
        <v>1</v>
      </c>
      <c r="V125" s="125">
        <v>2</v>
      </c>
      <c r="W125" s="125">
        <v>26</v>
      </c>
      <c r="X125" s="125">
        <v>7</v>
      </c>
      <c r="Y125" s="125">
        <v>37</v>
      </c>
      <c r="Z125" s="126" t="s">
        <v>821</v>
      </c>
      <c r="AA125" s="126" t="s">
        <v>822</v>
      </c>
      <c r="AB125" s="135" t="s">
        <v>823</v>
      </c>
      <c r="AC125" s="97" t="str">
        <f>IF(ISNUMBER(SEARCH("-", Z125)), LEFT(Z125, SEARCH("-", Z125)-1), LEFT(Z125, SEARCH("+", Z125)-1))</f>
        <v>25.56</v>
      </c>
      <c r="AD125" s="97" t="str">
        <f>IF(ISNUMBER(SEARCH("-", AA125)), LEFT(AA125, SEARCH("-", AA125)-1), LEFT(AA125, SEARCH("+", AA125)-1))</f>
        <v>13.43</v>
      </c>
    </row>
    <row r="126" spans="1:30" ht="29.4" thickBot="1" x14ac:dyDescent="0.35">
      <c r="A126" s="136">
        <v>2</v>
      </c>
      <c r="B126" s="6" t="s">
        <v>384</v>
      </c>
      <c r="C126" s="127">
        <v>14</v>
      </c>
      <c r="D126" s="127">
        <v>9</v>
      </c>
      <c r="E126" s="127">
        <v>4</v>
      </c>
      <c r="F126" s="127">
        <v>1</v>
      </c>
      <c r="G126" s="127">
        <v>34</v>
      </c>
      <c r="H126" s="127">
        <v>12</v>
      </c>
      <c r="I126" s="127">
        <v>31</v>
      </c>
      <c r="J126" s="128" t="s">
        <v>923</v>
      </c>
      <c r="K126" s="128" t="s">
        <v>924</v>
      </c>
      <c r="L126" s="137" t="s">
        <v>925</v>
      </c>
      <c r="M126" s="97" t="str">
        <f t="shared" ref="M126:M144" si="21">IF(ISNUMBER(SEARCH("-", J126)), LEFT(J126, SEARCH("-", J126)-1), LEFT(J126, SEARCH("+", J126)-1))</f>
        <v>34.48</v>
      </c>
      <c r="N126" s="97" t="str">
        <f t="shared" ref="N126:N144" si="22">IF(ISNUMBER(SEARCH("-", K126)), LEFT(K126, SEARCH("-", K126)-1), LEFT(K126, SEARCH("+", K126)-1))</f>
        <v>11.54</v>
      </c>
      <c r="Q126" s="136">
        <v>2</v>
      </c>
      <c r="R126" s="6" t="s">
        <v>384</v>
      </c>
      <c r="S126" s="127">
        <v>15</v>
      </c>
      <c r="T126" s="127">
        <v>10</v>
      </c>
      <c r="U126" s="127">
        <v>1</v>
      </c>
      <c r="V126" s="127">
        <v>4</v>
      </c>
      <c r="W126" s="127">
        <v>27</v>
      </c>
      <c r="X126" s="127">
        <v>12</v>
      </c>
      <c r="Y126" s="127">
        <v>31</v>
      </c>
      <c r="Z126" s="128" t="s">
        <v>824</v>
      </c>
      <c r="AA126" s="128" t="s">
        <v>825</v>
      </c>
      <c r="AB126" s="137" t="s">
        <v>826</v>
      </c>
      <c r="AC126" s="97" t="str">
        <f t="shared" ref="AC126:AC144" si="23">IF(ISNUMBER(SEARCH("-", Z126)), LEFT(Z126, SEARCH("-", Z126)-1), LEFT(Z126, SEARCH("+", Z126)-1))</f>
        <v>30.23</v>
      </c>
      <c r="AD126" s="97" t="str">
        <f t="shared" ref="AD126:AD144" si="24">IF(ISNUMBER(SEARCH("-", AA126)), LEFT(AA126, SEARCH("-", AA126)-1), LEFT(AA126, SEARCH("+", AA126)-1))</f>
        <v>15.42</v>
      </c>
    </row>
    <row r="127" spans="1:30" ht="29.4" thickBot="1" x14ac:dyDescent="0.35">
      <c r="A127" s="134">
        <v>3</v>
      </c>
      <c r="B127" s="3" t="s">
        <v>395</v>
      </c>
      <c r="C127" s="125">
        <v>15</v>
      </c>
      <c r="D127" s="125">
        <v>9</v>
      </c>
      <c r="E127" s="125">
        <v>3</v>
      </c>
      <c r="F127" s="125">
        <v>3</v>
      </c>
      <c r="G127" s="125">
        <v>28</v>
      </c>
      <c r="H127" s="125">
        <v>12</v>
      </c>
      <c r="I127" s="125">
        <v>30</v>
      </c>
      <c r="J127" s="126" t="s">
        <v>920</v>
      </c>
      <c r="K127" s="126" t="s">
        <v>921</v>
      </c>
      <c r="L127" s="135" t="s">
        <v>922</v>
      </c>
      <c r="M127" s="97" t="str">
        <f t="shared" si="21"/>
        <v>29.15</v>
      </c>
      <c r="N127" s="97" t="str">
        <f t="shared" si="22"/>
        <v>14.85</v>
      </c>
      <c r="Q127" s="134">
        <v>3</v>
      </c>
      <c r="R127" s="3" t="s">
        <v>395</v>
      </c>
      <c r="S127" s="125">
        <v>14</v>
      </c>
      <c r="T127" s="125">
        <v>9</v>
      </c>
      <c r="U127" s="125">
        <v>3</v>
      </c>
      <c r="V127" s="125">
        <v>2</v>
      </c>
      <c r="W127" s="125">
        <v>19</v>
      </c>
      <c r="X127" s="125">
        <v>9</v>
      </c>
      <c r="Y127" s="125">
        <v>30</v>
      </c>
      <c r="Z127" s="126" t="s">
        <v>827</v>
      </c>
      <c r="AA127" s="126" t="s">
        <v>828</v>
      </c>
      <c r="AB127" s="135" t="s">
        <v>829</v>
      </c>
      <c r="AC127" s="97" t="str">
        <f t="shared" si="23"/>
        <v>20.91</v>
      </c>
      <c r="AD127" s="97" t="str">
        <f t="shared" si="24"/>
        <v>14.94</v>
      </c>
    </row>
    <row r="128" spans="1:30" ht="29.4" thickBot="1" x14ac:dyDescent="0.35">
      <c r="A128" s="136">
        <v>4</v>
      </c>
      <c r="B128" s="6" t="s">
        <v>394</v>
      </c>
      <c r="C128" s="127">
        <v>15</v>
      </c>
      <c r="D128" s="127">
        <v>8</v>
      </c>
      <c r="E128" s="127">
        <v>3</v>
      </c>
      <c r="F128" s="127">
        <v>4</v>
      </c>
      <c r="G128" s="127">
        <v>27</v>
      </c>
      <c r="H128" s="127">
        <v>19</v>
      </c>
      <c r="I128" s="127">
        <v>27</v>
      </c>
      <c r="J128" s="128" t="s">
        <v>917</v>
      </c>
      <c r="K128" s="128" t="s">
        <v>918</v>
      </c>
      <c r="L128" s="137" t="s">
        <v>919</v>
      </c>
      <c r="M128" s="97" t="str">
        <f t="shared" si="21"/>
        <v>24.49</v>
      </c>
      <c r="N128" s="97" t="str">
        <f t="shared" si="22"/>
        <v>15.45</v>
      </c>
      <c r="Q128" s="136">
        <v>4</v>
      </c>
      <c r="R128" s="6" t="s">
        <v>390</v>
      </c>
      <c r="S128" s="127">
        <v>15</v>
      </c>
      <c r="T128" s="127">
        <v>8</v>
      </c>
      <c r="U128" s="127">
        <v>2</v>
      </c>
      <c r="V128" s="127">
        <v>5</v>
      </c>
      <c r="W128" s="127">
        <v>20</v>
      </c>
      <c r="X128" s="127">
        <v>16</v>
      </c>
      <c r="Y128" s="127">
        <v>26</v>
      </c>
      <c r="Z128" s="128" t="s">
        <v>830</v>
      </c>
      <c r="AA128" s="128" t="s">
        <v>831</v>
      </c>
      <c r="AB128" s="137" t="s">
        <v>832</v>
      </c>
      <c r="AC128" s="97" t="str">
        <f t="shared" si="23"/>
        <v>21.46</v>
      </c>
      <c r="AD128" s="97" t="str">
        <f t="shared" si="24"/>
        <v>15.02</v>
      </c>
    </row>
    <row r="129" spans="1:30" ht="29.4" thickBot="1" x14ac:dyDescent="0.35">
      <c r="A129" s="134">
        <v>5</v>
      </c>
      <c r="B129" s="3" t="s">
        <v>385</v>
      </c>
      <c r="C129" s="125">
        <v>15</v>
      </c>
      <c r="D129" s="125">
        <v>8</v>
      </c>
      <c r="E129" s="125">
        <v>3</v>
      </c>
      <c r="F129" s="125">
        <v>4</v>
      </c>
      <c r="G129" s="125">
        <v>22</v>
      </c>
      <c r="H129" s="125">
        <v>15</v>
      </c>
      <c r="I129" s="125">
        <v>27</v>
      </c>
      <c r="J129" s="126" t="s">
        <v>914</v>
      </c>
      <c r="K129" s="126" t="s">
        <v>915</v>
      </c>
      <c r="L129" s="135" t="s">
        <v>916</v>
      </c>
      <c r="M129" s="97" t="str">
        <f t="shared" si="21"/>
        <v>25.08</v>
      </c>
      <c r="N129" s="97" t="str">
        <f t="shared" si="22"/>
        <v>18.97</v>
      </c>
      <c r="Q129" s="134">
        <v>5</v>
      </c>
      <c r="R129" s="3" t="s">
        <v>392</v>
      </c>
      <c r="S129" s="125">
        <v>15</v>
      </c>
      <c r="T129" s="125">
        <v>6</v>
      </c>
      <c r="U129" s="125">
        <v>3</v>
      </c>
      <c r="V129" s="125">
        <v>6</v>
      </c>
      <c r="W129" s="125">
        <v>18</v>
      </c>
      <c r="X129" s="125">
        <v>16</v>
      </c>
      <c r="Y129" s="125">
        <v>21</v>
      </c>
      <c r="Z129" s="126" t="s">
        <v>833</v>
      </c>
      <c r="AA129" s="126" t="s">
        <v>834</v>
      </c>
      <c r="AB129" s="135" t="s">
        <v>835</v>
      </c>
      <c r="AC129" s="97" t="str">
        <f t="shared" si="23"/>
        <v>17.90</v>
      </c>
      <c r="AD129" s="97" t="str">
        <f t="shared" si="24"/>
        <v>26.13</v>
      </c>
    </row>
    <row r="130" spans="1:30" ht="29.4" thickBot="1" x14ac:dyDescent="0.35">
      <c r="A130" s="136">
        <v>6</v>
      </c>
      <c r="B130" s="6" t="s">
        <v>392</v>
      </c>
      <c r="C130" s="127">
        <v>14</v>
      </c>
      <c r="D130" s="127">
        <v>8</v>
      </c>
      <c r="E130" s="127">
        <v>2</v>
      </c>
      <c r="F130" s="127">
        <v>4</v>
      </c>
      <c r="G130" s="127">
        <v>20</v>
      </c>
      <c r="H130" s="127">
        <v>12</v>
      </c>
      <c r="I130" s="127">
        <v>26</v>
      </c>
      <c r="J130" s="128" t="s">
        <v>911</v>
      </c>
      <c r="K130" s="128" t="s">
        <v>912</v>
      </c>
      <c r="L130" s="137" t="s">
        <v>913</v>
      </c>
      <c r="M130" s="97" t="str">
        <f t="shared" si="21"/>
        <v>27.00</v>
      </c>
      <c r="N130" s="97" t="str">
        <f t="shared" si="22"/>
        <v>13.94</v>
      </c>
      <c r="Q130" s="136">
        <v>6</v>
      </c>
      <c r="R130" s="6" t="s">
        <v>385</v>
      </c>
      <c r="S130" s="127">
        <v>14</v>
      </c>
      <c r="T130" s="127">
        <v>6</v>
      </c>
      <c r="U130" s="127">
        <v>3</v>
      </c>
      <c r="V130" s="127">
        <v>5</v>
      </c>
      <c r="W130" s="127">
        <v>15</v>
      </c>
      <c r="X130" s="127">
        <v>15</v>
      </c>
      <c r="Y130" s="127">
        <v>21</v>
      </c>
      <c r="Z130" s="128" t="s">
        <v>797</v>
      </c>
      <c r="AA130" s="128" t="s">
        <v>798</v>
      </c>
      <c r="AB130" s="137" t="s">
        <v>799</v>
      </c>
      <c r="AC130" s="97" t="str">
        <f t="shared" si="23"/>
        <v>19.41</v>
      </c>
      <c r="AD130" s="97" t="str">
        <f t="shared" si="24"/>
        <v>20.19</v>
      </c>
    </row>
    <row r="131" spans="1:30" ht="29.4" thickBot="1" x14ac:dyDescent="0.35">
      <c r="A131" s="134">
        <v>7</v>
      </c>
      <c r="B131" s="3" t="s">
        <v>387</v>
      </c>
      <c r="C131" s="125">
        <v>15</v>
      </c>
      <c r="D131" s="125">
        <v>8</v>
      </c>
      <c r="E131" s="125">
        <v>2</v>
      </c>
      <c r="F131" s="125">
        <v>5</v>
      </c>
      <c r="G131" s="125">
        <v>23</v>
      </c>
      <c r="H131" s="125">
        <v>19</v>
      </c>
      <c r="I131" s="125">
        <v>26</v>
      </c>
      <c r="J131" s="126" t="s">
        <v>908</v>
      </c>
      <c r="K131" s="126" t="s">
        <v>909</v>
      </c>
      <c r="L131" s="135" t="s">
        <v>910</v>
      </c>
      <c r="M131" s="97" t="str">
        <f t="shared" si="21"/>
        <v>19.89</v>
      </c>
      <c r="N131" s="97" t="str">
        <f t="shared" si="22"/>
        <v>24.89</v>
      </c>
      <c r="Q131" s="134">
        <v>7</v>
      </c>
      <c r="R131" s="3" t="s">
        <v>386</v>
      </c>
      <c r="S131" s="125">
        <v>14</v>
      </c>
      <c r="T131" s="125">
        <v>5</v>
      </c>
      <c r="U131" s="125">
        <v>4</v>
      </c>
      <c r="V131" s="125">
        <v>5</v>
      </c>
      <c r="W131" s="125">
        <v>20</v>
      </c>
      <c r="X131" s="125">
        <v>18</v>
      </c>
      <c r="Y131" s="125">
        <v>19</v>
      </c>
      <c r="Z131" s="126" t="s">
        <v>836</v>
      </c>
      <c r="AA131" s="126" t="s">
        <v>837</v>
      </c>
      <c r="AB131" s="135" t="s">
        <v>838</v>
      </c>
      <c r="AC131" s="97" t="str">
        <f t="shared" si="23"/>
        <v>20.05</v>
      </c>
      <c r="AD131" s="97" t="str">
        <f t="shared" si="24"/>
        <v>15.19</v>
      </c>
    </row>
    <row r="132" spans="1:30" ht="43.8" thickBot="1" x14ac:dyDescent="0.35">
      <c r="A132" s="136">
        <v>8</v>
      </c>
      <c r="B132" s="6" t="s">
        <v>390</v>
      </c>
      <c r="C132" s="127">
        <v>14</v>
      </c>
      <c r="D132" s="127">
        <v>7</v>
      </c>
      <c r="E132" s="127">
        <v>4</v>
      </c>
      <c r="F132" s="127">
        <v>3</v>
      </c>
      <c r="G132" s="127">
        <v>17</v>
      </c>
      <c r="H132" s="127">
        <v>12</v>
      </c>
      <c r="I132" s="127">
        <v>25</v>
      </c>
      <c r="J132" s="128" t="s">
        <v>905</v>
      </c>
      <c r="K132" s="128" t="s">
        <v>906</v>
      </c>
      <c r="L132" s="137" t="s">
        <v>907</v>
      </c>
      <c r="M132" s="97" t="str">
        <f t="shared" si="21"/>
        <v>24.25</v>
      </c>
      <c r="N132" s="97" t="str">
        <f t="shared" si="22"/>
        <v>12.90</v>
      </c>
      <c r="Q132" s="136">
        <v>8</v>
      </c>
      <c r="R132" s="6" t="s">
        <v>389</v>
      </c>
      <c r="S132" s="127">
        <v>14</v>
      </c>
      <c r="T132" s="127">
        <v>4</v>
      </c>
      <c r="U132" s="127">
        <v>5</v>
      </c>
      <c r="V132" s="127">
        <v>5</v>
      </c>
      <c r="W132" s="127">
        <v>14</v>
      </c>
      <c r="X132" s="127">
        <v>17</v>
      </c>
      <c r="Y132" s="127">
        <v>17</v>
      </c>
      <c r="Z132" s="128" t="s">
        <v>800</v>
      </c>
      <c r="AA132" s="128" t="s">
        <v>801</v>
      </c>
      <c r="AB132" s="137" t="s">
        <v>802</v>
      </c>
      <c r="AC132" s="97" t="str">
        <f t="shared" si="23"/>
        <v>13.33</v>
      </c>
      <c r="AD132" s="97" t="str">
        <f t="shared" si="24"/>
        <v>21.45</v>
      </c>
    </row>
    <row r="133" spans="1:30" ht="29.4" thickBot="1" x14ac:dyDescent="0.35">
      <c r="A133" s="134">
        <v>9</v>
      </c>
      <c r="B133" s="3" t="s">
        <v>386</v>
      </c>
      <c r="C133" s="125">
        <v>15</v>
      </c>
      <c r="D133" s="125">
        <v>7</v>
      </c>
      <c r="E133" s="125">
        <v>3</v>
      </c>
      <c r="F133" s="125">
        <v>5</v>
      </c>
      <c r="G133" s="125">
        <v>20</v>
      </c>
      <c r="H133" s="125">
        <v>11</v>
      </c>
      <c r="I133" s="125">
        <v>24</v>
      </c>
      <c r="J133" s="126" t="s">
        <v>902</v>
      </c>
      <c r="K133" s="126" t="s">
        <v>903</v>
      </c>
      <c r="L133" s="135" t="s">
        <v>904</v>
      </c>
      <c r="M133" s="97" t="str">
        <f t="shared" si="21"/>
        <v>23.26</v>
      </c>
      <c r="N133" s="97" t="str">
        <f t="shared" si="22"/>
        <v>11.91</v>
      </c>
      <c r="Q133" s="134">
        <v>9</v>
      </c>
      <c r="R133" s="3" t="s">
        <v>388</v>
      </c>
      <c r="S133" s="125">
        <v>15</v>
      </c>
      <c r="T133" s="125">
        <v>3</v>
      </c>
      <c r="U133" s="125">
        <v>7</v>
      </c>
      <c r="V133" s="125">
        <v>5</v>
      </c>
      <c r="W133" s="125">
        <v>11</v>
      </c>
      <c r="X133" s="125">
        <v>15</v>
      </c>
      <c r="Y133" s="125">
        <v>16</v>
      </c>
      <c r="Z133" s="126" t="s">
        <v>839</v>
      </c>
      <c r="AA133" s="126" t="s">
        <v>840</v>
      </c>
      <c r="AB133" s="135" t="s">
        <v>841</v>
      </c>
      <c r="AC133" s="97" t="str">
        <f t="shared" si="23"/>
        <v>10.68</v>
      </c>
      <c r="AD133" s="97" t="str">
        <f t="shared" si="24"/>
        <v>21.23</v>
      </c>
    </row>
    <row r="134" spans="1:30" ht="43.8" thickBot="1" x14ac:dyDescent="0.35">
      <c r="A134" s="136">
        <v>10</v>
      </c>
      <c r="B134" s="6" t="s">
        <v>389</v>
      </c>
      <c r="C134" s="127">
        <v>15</v>
      </c>
      <c r="D134" s="127">
        <v>6</v>
      </c>
      <c r="E134" s="127">
        <v>5</v>
      </c>
      <c r="F134" s="127">
        <v>4</v>
      </c>
      <c r="G134" s="127">
        <v>21</v>
      </c>
      <c r="H134" s="127">
        <v>17</v>
      </c>
      <c r="I134" s="127">
        <v>23</v>
      </c>
      <c r="J134" s="128" t="s">
        <v>899</v>
      </c>
      <c r="K134" s="128" t="s">
        <v>900</v>
      </c>
      <c r="L134" s="137" t="s">
        <v>901</v>
      </c>
      <c r="M134" s="97" t="str">
        <f t="shared" si="21"/>
        <v>19.64</v>
      </c>
      <c r="N134" s="97" t="str">
        <f t="shared" si="22"/>
        <v>17.42</v>
      </c>
      <c r="Q134" s="136">
        <v>10</v>
      </c>
      <c r="R134" s="6" t="s">
        <v>396</v>
      </c>
      <c r="S134" s="127">
        <v>14</v>
      </c>
      <c r="T134" s="127">
        <v>4</v>
      </c>
      <c r="U134" s="127">
        <v>4</v>
      </c>
      <c r="V134" s="127">
        <v>6</v>
      </c>
      <c r="W134" s="127">
        <v>15</v>
      </c>
      <c r="X134" s="127">
        <v>23</v>
      </c>
      <c r="Y134" s="127">
        <v>16</v>
      </c>
      <c r="Z134" s="128" t="s">
        <v>842</v>
      </c>
      <c r="AA134" s="128" t="s">
        <v>843</v>
      </c>
      <c r="AB134" s="137" t="s">
        <v>844</v>
      </c>
      <c r="AC134" s="97" t="str">
        <f t="shared" si="23"/>
        <v>15.79</v>
      </c>
      <c r="AD134" s="97" t="str">
        <f t="shared" si="24"/>
        <v>19.74</v>
      </c>
    </row>
    <row r="135" spans="1:30" ht="15" thickBot="1" x14ac:dyDescent="0.35">
      <c r="A135" s="134">
        <v>11</v>
      </c>
      <c r="B135" s="3" t="s">
        <v>398</v>
      </c>
      <c r="C135" s="125">
        <v>14</v>
      </c>
      <c r="D135" s="125">
        <v>6</v>
      </c>
      <c r="E135" s="125">
        <v>4</v>
      </c>
      <c r="F135" s="125">
        <v>4</v>
      </c>
      <c r="G135" s="125">
        <v>13</v>
      </c>
      <c r="H135" s="125">
        <v>10</v>
      </c>
      <c r="I135" s="125">
        <v>22</v>
      </c>
      <c r="J135" s="126" t="s">
        <v>773</v>
      </c>
      <c r="K135" s="126" t="s">
        <v>774</v>
      </c>
      <c r="L135" s="135" t="s">
        <v>775</v>
      </c>
      <c r="M135" s="97" t="str">
        <f t="shared" si="21"/>
        <v>16.10</v>
      </c>
      <c r="N135" s="97" t="str">
        <f t="shared" si="22"/>
        <v>11.60</v>
      </c>
      <c r="Q135" s="134">
        <v>11</v>
      </c>
      <c r="R135" s="3" t="s">
        <v>401</v>
      </c>
      <c r="S135" s="125">
        <v>15</v>
      </c>
      <c r="T135" s="125">
        <v>4</v>
      </c>
      <c r="U135" s="125">
        <v>4</v>
      </c>
      <c r="V135" s="125">
        <v>7</v>
      </c>
      <c r="W135" s="125">
        <v>17</v>
      </c>
      <c r="X135" s="125">
        <v>26</v>
      </c>
      <c r="Y135" s="125">
        <v>16</v>
      </c>
      <c r="Z135" s="126" t="s">
        <v>845</v>
      </c>
      <c r="AA135" s="126" t="s">
        <v>846</v>
      </c>
      <c r="AB135" s="135" t="s">
        <v>847</v>
      </c>
      <c r="AC135" s="97" t="str">
        <f t="shared" si="23"/>
        <v>14.97</v>
      </c>
      <c r="AD135" s="97" t="str">
        <f t="shared" si="24"/>
        <v>28.03</v>
      </c>
    </row>
    <row r="136" spans="1:30" ht="15" thickBot="1" x14ac:dyDescent="0.35">
      <c r="A136" s="136">
        <v>12</v>
      </c>
      <c r="B136" s="6" t="s">
        <v>388</v>
      </c>
      <c r="C136" s="127">
        <v>14</v>
      </c>
      <c r="D136" s="127">
        <v>7</v>
      </c>
      <c r="E136" s="127">
        <v>1</v>
      </c>
      <c r="F136" s="127">
        <v>6</v>
      </c>
      <c r="G136" s="127">
        <v>14</v>
      </c>
      <c r="H136" s="127">
        <v>15</v>
      </c>
      <c r="I136" s="127">
        <v>22</v>
      </c>
      <c r="J136" s="128" t="s">
        <v>896</v>
      </c>
      <c r="K136" s="128" t="s">
        <v>897</v>
      </c>
      <c r="L136" s="137" t="s">
        <v>898</v>
      </c>
      <c r="M136" s="97" t="str">
        <f t="shared" si="21"/>
        <v>21.06</v>
      </c>
      <c r="N136" s="97" t="str">
        <f t="shared" si="22"/>
        <v>15.78</v>
      </c>
      <c r="Q136" s="136">
        <v>12</v>
      </c>
      <c r="R136" s="6" t="s">
        <v>398</v>
      </c>
      <c r="S136" s="127">
        <v>15</v>
      </c>
      <c r="T136" s="127">
        <v>4</v>
      </c>
      <c r="U136" s="127">
        <v>3</v>
      </c>
      <c r="V136" s="127">
        <v>8</v>
      </c>
      <c r="W136" s="127">
        <v>13</v>
      </c>
      <c r="X136" s="127">
        <v>20</v>
      </c>
      <c r="Y136" s="127">
        <v>15</v>
      </c>
      <c r="Z136" s="128" t="s">
        <v>848</v>
      </c>
      <c r="AA136" s="128" t="s">
        <v>849</v>
      </c>
      <c r="AB136" s="137" t="s">
        <v>850</v>
      </c>
      <c r="AC136" s="97" t="str">
        <f t="shared" si="23"/>
        <v>13.29</v>
      </c>
      <c r="AD136" s="97" t="str">
        <f t="shared" si="24"/>
        <v>19.22</v>
      </c>
    </row>
    <row r="137" spans="1:30" ht="15" thickBot="1" x14ac:dyDescent="0.35">
      <c r="A137" s="134">
        <v>13</v>
      </c>
      <c r="B137" s="3" t="s">
        <v>391</v>
      </c>
      <c r="C137" s="125">
        <v>15</v>
      </c>
      <c r="D137" s="125">
        <v>6</v>
      </c>
      <c r="E137" s="125">
        <v>3</v>
      </c>
      <c r="F137" s="125">
        <v>6</v>
      </c>
      <c r="G137" s="125">
        <v>21</v>
      </c>
      <c r="H137" s="125">
        <v>15</v>
      </c>
      <c r="I137" s="125">
        <v>21</v>
      </c>
      <c r="J137" s="126" t="s">
        <v>893</v>
      </c>
      <c r="K137" s="126" t="s">
        <v>894</v>
      </c>
      <c r="L137" s="135" t="s">
        <v>895</v>
      </c>
      <c r="M137" s="97" t="str">
        <f t="shared" si="21"/>
        <v>24.51</v>
      </c>
      <c r="N137" s="97" t="str">
        <f t="shared" si="22"/>
        <v>15.12</v>
      </c>
      <c r="Q137" s="134">
        <v>13</v>
      </c>
      <c r="R137" s="3" t="s">
        <v>400</v>
      </c>
      <c r="S137" s="125">
        <v>15</v>
      </c>
      <c r="T137" s="125">
        <v>3</v>
      </c>
      <c r="U137" s="125">
        <v>5</v>
      </c>
      <c r="V137" s="125">
        <v>7</v>
      </c>
      <c r="W137" s="125">
        <v>17</v>
      </c>
      <c r="X137" s="125">
        <v>24</v>
      </c>
      <c r="Y137" s="125">
        <v>14</v>
      </c>
      <c r="Z137" s="126" t="s">
        <v>851</v>
      </c>
      <c r="AA137" s="126" t="s">
        <v>852</v>
      </c>
      <c r="AB137" s="135" t="s">
        <v>853</v>
      </c>
      <c r="AC137" s="97" t="str">
        <f t="shared" si="23"/>
        <v>14.56</v>
      </c>
      <c r="AD137" s="97" t="str">
        <f t="shared" si="24"/>
        <v>23.13</v>
      </c>
    </row>
    <row r="138" spans="1:30" ht="43.8" thickBot="1" x14ac:dyDescent="0.35">
      <c r="A138" s="136">
        <v>14</v>
      </c>
      <c r="B138" s="6" t="s">
        <v>393</v>
      </c>
      <c r="C138" s="127">
        <v>14</v>
      </c>
      <c r="D138" s="127">
        <v>6</v>
      </c>
      <c r="E138" s="127">
        <v>3</v>
      </c>
      <c r="F138" s="127">
        <v>5</v>
      </c>
      <c r="G138" s="127">
        <v>15</v>
      </c>
      <c r="H138" s="127">
        <v>16</v>
      </c>
      <c r="I138" s="127">
        <v>21</v>
      </c>
      <c r="J138" s="128" t="s">
        <v>890</v>
      </c>
      <c r="K138" s="128" t="s">
        <v>891</v>
      </c>
      <c r="L138" s="137" t="s">
        <v>892</v>
      </c>
      <c r="M138" s="97" t="str">
        <f t="shared" si="21"/>
        <v>18.86</v>
      </c>
      <c r="N138" s="97" t="str">
        <f t="shared" si="22"/>
        <v>17.10</v>
      </c>
      <c r="Q138" s="136">
        <v>14</v>
      </c>
      <c r="R138" s="6" t="s">
        <v>399</v>
      </c>
      <c r="S138" s="127">
        <v>14</v>
      </c>
      <c r="T138" s="127">
        <v>3</v>
      </c>
      <c r="U138" s="127">
        <v>4</v>
      </c>
      <c r="V138" s="127">
        <v>7</v>
      </c>
      <c r="W138" s="127">
        <v>9</v>
      </c>
      <c r="X138" s="127">
        <v>21</v>
      </c>
      <c r="Y138" s="127">
        <v>13</v>
      </c>
      <c r="Z138" s="128" t="s">
        <v>854</v>
      </c>
      <c r="AA138" s="128" t="s">
        <v>855</v>
      </c>
      <c r="AB138" s="137" t="s">
        <v>856</v>
      </c>
      <c r="AC138" s="97" t="str">
        <f t="shared" si="23"/>
        <v>14.43</v>
      </c>
      <c r="AD138" s="97" t="str">
        <f t="shared" si="24"/>
        <v>27.02</v>
      </c>
    </row>
    <row r="139" spans="1:30" ht="29.4" thickBot="1" x14ac:dyDescent="0.35">
      <c r="A139" s="134">
        <v>15</v>
      </c>
      <c r="B139" s="3" t="s">
        <v>396</v>
      </c>
      <c r="C139" s="125">
        <v>15</v>
      </c>
      <c r="D139" s="125">
        <v>5</v>
      </c>
      <c r="E139" s="125">
        <v>5</v>
      </c>
      <c r="F139" s="125">
        <v>5</v>
      </c>
      <c r="G139" s="125">
        <v>21</v>
      </c>
      <c r="H139" s="125">
        <v>17</v>
      </c>
      <c r="I139" s="125">
        <v>20</v>
      </c>
      <c r="J139" s="126" t="s">
        <v>887</v>
      </c>
      <c r="K139" s="126" t="s">
        <v>888</v>
      </c>
      <c r="L139" s="135" t="s">
        <v>889</v>
      </c>
      <c r="M139" s="97" t="str">
        <f t="shared" si="21"/>
        <v>19.72</v>
      </c>
      <c r="N139" s="97" t="str">
        <f t="shared" si="22"/>
        <v>13.64</v>
      </c>
      <c r="Q139" s="134">
        <v>15</v>
      </c>
      <c r="R139" s="3" t="s">
        <v>394</v>
      </c>
      <c r="S139" s="125">
        <v>14</v>
      </c>
      <c r="T139" s="125">
        <v>2</v>
      </c>
      <c r="U139" s="125">
        <v>5</v>
      </c>
      <c r="V139" s="125">
        <v>7</v>
      </c>
      <c r="W139" s="125">
        <v>17</v>
      </c>
      <c r="X139" s="125">
        <v>23</v>
      </c>
      <c r="Y139" s="125">
        <v>11</v>
      </c>
      <c r="Z139" s="126" t="s">
        <v>857</v>
      </c>
      <c r="AA139" s="126" t="s">
        <v>858</v>
      </c>
      <c r="AB139" s="135" t="s">
        <v>859</v>
      </c>
      <c r="AC139" s="97" t="str">
        <f t="shared" si="23"/>
        <v>16.85</v>
      </c>
      <c r="AD139" s="97" t="str">
        <f t="shared" si="24"/>
        <v>22.89</v>
      </c>
    </row>
    <row r="140" spans="1:30" ht="15" thickBot="1" x14ac:dyDescent="0.35">
      <c r="A140" s="136">
        <v>16</v>
      </c>
      <c r="B140" s="6" t="s">
        <v>397</v>
      </c>
      <c r="C140" s="127">
        <v>15</v>
      </c>
      <c r="D140" s="127">
        <v>5</v>
      </c>
      <c r="E140" s="127">
        <v>5</v>
      </c>
      <c r="F140" s="127">
        <v>5</v>
      </c>
      <c r="G140" s="127">
        <v>16</v>
      </c>
      <c r="H140" s="127">
        <v>16</v>
      </c>
      <c r="I140" s="127">
        <v>20</v>
      </c>
      <c r="J140" s="128" t="s">
        <v>884</v>
      </c>
      <c r="K140" s="128" t="s">
        <v>885</v>
      </c>
      <c r="L140" s="137" t="s">
        <v>886</v>
      </c>
      <c r="M140" s="97" t="str">
        <f t="shared" si="21"/>
        <v>16.49</v>
      </c>
      <c r="N140" s="97" t="str">
        <f t="shared" si="22"/>
        <v>17.42</v>
      </c>
      <c r="Q140" s="136">
        <v>16</v>
      </c>
      <c r="R140" s="6" t="s">
        <v>397</v>
      </c>
      <c r="S140" s="127">
        <v>14</v>
      </c>
      <c r="T140" s="127">
        <v>2</v>
      </c>
      <c r="U140" s="127">
        <v>5</v>
      </c>
      <c r="V140" s="127">
        <v>7</v>
      </c>
      <c r="W140" s="127">
        <v>11</v>
      </c>
      <c r="X140" s="127">
        <v>20</v>
      </c>
      <c r="Y140" s="127">
        <v>11</v>
      </c>
      <c r="Z140" s="128" t="s">
        <v>860</v>
      </c>
      <c r="AA140" s="128" t="s">
        <v>861</v>
      </c>
      <c r="AB140" s="137" t="s">
        <v>862</v>
      </c>
      <c r="AC140" s="97" t="str">
        <f t="shared" si="23"/>
        <v>11.84</v>
      </c>
      <c r="AD140" s="97" t="str">
        <f t="shared" si="24"/>
        <v>18.55</v>
      </c>
    </row>
    <row r="141" spans="1:30" ht="43.8" thickBot="1" x14ac:dyDescent="0.35">
      <c r="A141" s="134">
        <v>17</v>
      </c>
      <c r="B141" s="3" t="s">
        <v>401</v>
      </c>
      <c r="C141" s="125">
        <v>14</v>
      </c>
      <c r="D141" s="125">
        <v>5</v>
      </c>
      <c r="E141" s="125">
        <v>4</v>
      </c>
      <c r="F141" s="125">
        <v>5</v>
      </c>
      <c r="G141" s="125">
        <v>18</v>
      </c>
      <c r="H141" s="125">
        <v>18</v>
      </c>
      <c r="I141" s="125">
        <v>19</v>
      </c>
      <c r="J141" s="126" t="s">
        <v>881</v>
      </c>
      <c r="K141" s="126" t="s">
        <v>882</v>
      </c>
      <c r="L141" s="135" t="s">
        <v>883</v>
      </c>
      <c r="M141" s="97" t="str">
        <f t="shared" si="21"/>
        <v>21.71</v>
      </c>
      <c r="N141" s="97" t="str">
        <f t="shared" si="22"/>
        <v>19.22</v>
      </c>
      <c r="Q141" s="134">
        <v>17</v>
      </c>
      <c r="R141" s="3" t="s">
        <v>393</v>
      </c>
      <c r="S141" s="125">
        <v>15</v>
      </c>
      <c r="T141" s="125">
        <v>3</v>
      </c>
      <c r="U141" s="125">
        <v>2</v>
      </c>
      <c r="V141" s="125">
        <v>10</v>
      </c>
      <c r="W141" s="125">
        <v>10</v>
      </c>
      <c r="X141" s="125">
        <v>32</v>
      </c>
      <c r="Y141" s="125">
        <v>11</v>
      </c>
      <c r="Z141" s="126" t="s">
        <v>863</v>
      </c>
      <c r="AA141" s="126" t="s">
        <v>864</v>
      </c>
      <c r="AB141" s="135" t="s">
        <v>865</v>
      </c>
      <c r="AC141" s="97" t="str">
        <f t="shared" si="23"/>
        <v>11.37</v>
      </c>
      <c r="AD141" s="97" t="str">
        <f t="shared" si="24"/>
        <v>38.20</v>
      </c>
    </row>
    <row r="142" spans="1:30" ht="15" thickBot="1" x14ac:dyDescent="0.35">
      <c r="A142" s="136">
        <v>18</v>
      </c>
      <c r="B142" s="6" t="s">
        <v>399</v>
      </c>
      <c r="C142" s="127">
        <v>15</v>
      </c>
      <c r="D142" s="127">
        <v>4</v>
      </c>
      <c r="E142" s="127">
        <v>6</v>
      </c>
      <c r="F142" s="127">
        <v>5</v>
      </c>
      <c r="G142" s="127">
        <v>14</v>
      </c>
      <c r="H142" s="127">
        <v>21</v>
      </c>
      <c r="I142" s="127">
        <v>18</v>
      </c>
      <c r="J142" s="128" t="s">
        <v>878</v>
      </c>
      <c r="K142" s="128" t="s">
        <v>879</v>
      </c>
      <c r="L142" s="137" t="s">
        <v>880</v>
      </c>
      <c r="M142" s="97" t="str">
        <f t="shared" si="21"/>
        <v>14.87</v>
      </c>
      <c r="N142" s="97" t="str">
        <f t="shared" si="22"/>
        <v>27.15</v>
      </c>
      <c r="Q142" s="136">
        <v>18</v>
      </c>
      <c r="R142" s="6" t="s">
        <v>391</v>
      </c>
      <c r="S142" s="127">
        <v>14</v>
      </c>
      <c r="T142" s="127">
        <v>1</v>
      </c>
      <c r="U142" s="127">
        <v>3</v>
      </c>
      <c r="V142" s="127">
        <v>10</v>
      </c>
      <c r="W142" s="127">
        <v>9</v>
      </c>
      <c r="X142" s="127">
        <v>21</v>
      </c>
      <c r="Y142" s="127">
        <v>6</v>
      </c>
      <c r="Z142" s="128" t="s">
        <v>866</v>
      </c>
      <c r="AA142" s="128" t="s">
        <v>867</v>
      </c>
      <c r="AB142" s="137" t="s">
        <v>868</v>
      </c>
      <c r="AC142" s="97" t="str">
        <f t="shared" si="23"/>
        <v>16.27</v>
      </c>
      <c r="AD142" s="97" t="str">
        <f t="shared" si="24"/>
        <v>26.24</v>
      </c>
    </row>
    <row r="143" spans="1:30" ht="15" thickBot="1" x14ac:dyDescent="0.35">
      <c r="A143" s="134">
        <v>19</v>
      </c>
      <c r="B143" s="3" t="s">
        <v>400</v>
      </c>
      <c r="C143" s="125">
        <v>14</v>
      </c>
      <c r="D143" s="125">
        <v>3</v>
      </c>
      <c r="E143" s="125">
        <v>4</v>
      </c>
      <c r="F143" s="125">
        <v>7</v>
      </c>
      <c r="G143" s="125">
        <v>18</v>
      </c>
      <c r="H143" s="125">
        <v>25</v>
      </c>
      <c r="I143" s="125">
        <v>13</v>
      </c>
      <c r="J143" s="126" t="s">
        <v>875</v>
      </c>
      <c r="K143" s="126" t="s">
        <v>876</v>
      </c>
      <c r="L143" s="135" t="s">
        <v>877</v>
      </c>
      <c r="M143" s="97" t="str">
        <f t="shared" si="21"/>
        <v>21.43</v>
      </c>
      <c r="N143" s="97" t="str">
        <f t="shared" si="22"/>
        <v>18.59</v>
      </c>
      <c r="Q143" s="134">
        <v>19</v>
      </c>
      <c r="R143" s="3" t="s">
        <v>402</v>
      </c>
      <c r="S143" s="125">
        <v>15</v>
      </c>
      <c r="T143" s="125">
        <v>1</v>
      </c>
      <c r="U143" s="125">
        <v>3</v>
      </c>
      <c r="V143" s="125">
        <v>11</v>
      </c>
      <c r="W143" s="125">
        <v>9</v>
      </c>
      <c r="X143" s="125">
        <v>34</v>
      </c>
      <c r="Y143" s="125">
        <v>6</v>
      </c>
      <c r="Z143" s="126" t="s">
        <v>869</v>
      </c>
      <c r="AA143" s="126" t="s">
        <v>870</v>
      </c>
      <c r="AB143" s="135" t="s">
        <v>871</v>
      </c>
      <c r="AC143" s="97" t="str">
        <f t="shared" si="23"/>
        <v>7.73</v>
      </c>
      <c r="AD143" s="97" t="str">
        <f t="shared" si="24"/>
        <v>38.49</v>
      </c>
    </row>
    <row r="144" spans="1:30" ht="15" thickBot="1" x14ac:dyDescent="0.35">
      <c r="A144" s="138">
        <v>20</v>
      </c>
      <c r="B144" s="18" t="s">
        <v>402</v>
      </c>
      <c r="C144" s="139">
        <v>14</v>
      </c>
      <c r="D144" s="139">
        <v>1</v>
      </c>
      <c r="E144" s="139">
        <v>4</v>
      </c>
      <c r="F144" s="139">
        <v>9</v>
      </c>
      <c r="G144" s="139">
        <v>11</v>
      </c>
      <c r="H144" s="139">
        <v>25</v>
      </c>
      <c r="I144" s="139">
        <v>7</v>
      </c>
      <c r="J144" s="140" t="s">
        <v>788</v>
      </c>
      <c r="K144" s="140" t="s">
        <v>789</v>
      </c>
      <c r="L144" s="141" t="s">
        <v>790</v>
      </c>
      <c r="M144" s="97" t="str">
        <f t="shared" si="21"/>
        <v>18.60</v>
      </c>
      <c r="N144" s="97" t="str">
        <f t="shared" si="22"/>
        <v>24.26</v>
      </c>
      <c r="Q144" s="138">
        <v>20</v>
      </c>
      <c r="R144" s="18" t="s">
        <v>387</v>
      </c>
      <c r="S144" s="139">
        <v>14</v>
      </c>
      <c r="T144" s="139">
        <v>0</v>
      </c>
      <c r="U144" s="139">
        <v>4</v>
      </c>
      <c r="V144" s="139">
        <v>10</v>
      </c>
      <c r="W144" s="139">
        <v>12</v>
      </c>
      <c r="X144" s="139">
        <v>31</v>
      </c>
      <c r="Y144" s="139">
        <v>4</v>
      </c>
      <c r="Z144" s="140" t="s">
        <v>872</v>
      </c>
      <c r="AA144" s="140" t="s">
        <v>873</v>
      </c>
      <c r="AB144" s="141" t="s">
        <v>874</v>
      </c>
      <c r="AC144" s="97" t="str">
        <f t="shared" si="23"/>
        <v>14.44</v>
      </c>
      <c r="AD144" s="97" t="str">
        <f t="shared" si="24"/>
        <v>31.63</v>
      </c>
    </row>
    <row r="146" spans="1:30" ht="15" thickBot="1" x14ac:dyDescent="0.35">
      <c r="A146" t="s">
        <v>930</v>
      </c>
      <c r="B146" s="209" t="s">
        <v>1130</v>
      </c>
      <c r="C146" s="209"/>
      <c r="D146" s="209"/>
      <c r="E146" s="209"/>
      <c r="F146" s="209"/>
      <c r="G146" s="209"/>
      <c r="Q146" t="s">
        <v>931</v>
      </c>
    </row>
    <row r="147" spans="1:30" x14ac:dyDescent="0.3">
      <c r="A147" s="129" t="s">
        <v>0</v>
      </c>
      <c r="B147" s="130" t="s">
        <v>1</v>
      </c>
      <c r="C147" s="130" t="s">
        <v>2</v>
      </c>
      <c r="D147" s="130" t="s">
        <v>3</v>
      </c>
      <c r="E147" s="130" t="s">
        <v>4</v>
      </c>
      <c r="F147" s="130" t="s">
        <v>5</v>
      </c>
      <c r="G147" s="130" t="s">
        <v>6</v>
      </c>
      <c r="H147" s="130" t="s">
        <v>7</v>
      </c>
      <c r="I147" s="130" t="s">
        <v>8</v>
      </c>
      <c r="J147" s="130" t="s">
        <v>9</v>
      </c>
      <c r="K147" s="130" t="s">
        <v>10</v>
      </c>
      <c r="L147" s="131" t="s">
        <v>11</v>
      </c>
      <c r="Q147" s="129" t="s">
        <v>0</v>
      </c>
      <c r="R147" s="130" t="s">
        <v>1</v>
      </c>
      <c r="S147" s="130" t="s">
        <v>2</v>
      </c>
      <c r="T147" s="130" t="s">
        <v>3</v>
      </c>
      <c r="U147" s="130" t="s">
        <v>4</v>
      </c>
      <c r="V147" s="130" t="s">
        <v>5</v>
      </c>
      <c r="W147" s="130" t="s">
        <v>6</v>
      </c>
      <c r="X147" s="130" t="s">
        <v>7</v>
      </c>
      <c r="Y147" s="130" t="s">
        <v>8</v>
      </c>
      <c r="Z147" s="130" t="s">
        <v>9</v>
      </c>
      <c r="AA147" s="130" t="s">
        <v>10</v>
      </c>
      <c r="AB147" s="131" t="s">
        <v>11</v>
      </c>
    </row>
    <row r="148" spans="1:30" ht="15" thickBot="1" x14ac:dyDescent="0.35">
      <c r="A148" s="132" t="s">
        <v>0</v>
      </c>
      <c r="B148" s="124" t="s">
        <v>1</v>
      </c>
      <c r="C148" s="124" t="s">
        <v>2</v>
      </c>
      <c r="D148" s="124" t="s">
        <v>3</v>
      </c>
      <c r="E148" s="124" t="s">
        <v>4</v>
      </c>
      <c r="F148" s="124" t="s">
        <v>5</v>
      </c>
      <c r="G148" s="124" t="s">
        <v>6</v>
      </c>
      <c r="H148" s="124" t="s">
        <v>7</v>
      </c>
      <c r="I148" s="124" t="s">
        <v>8</v>
      </c>
      <c r="J148" s="124" t="s">
        <v>9</v>
      </c>
      <c r="K148" s="124" t="s">
        <v>10</v>
      </c>
      <c r="L148" s="133" t="s">
        <v>11</v>
      </c>
      <c r="M148" s="1" t="s">
        <v>9</v>
      </c>
      <c r="N148" s="1" t="s">
        <v>10</v>
      </c>
      <c r="Q148" s="132" t="s">
        <v>0</v>
      </c>
      <c r="R148" s="124" t="s">
        <v>1</v>
      </c>
      <c r="S148" s="124" t="s">
        <v>2</v>
      </c>
      <c r="T148" s="124" t="s">
        <v>3</v>
      </c>
      <c r="U148" s="124" t="s">
        <v>4</v>
      </c>
      <c r="V148" s="124" t="s">
        <v>5</v>
      </c>
      <c r="W148" s="124" t="s">
        <v>6</v>
      </c>
      <c r="X148" s="124" t="s">
        <v>7</v>
      </c>
      <c r="Y148" s="124" t="s">
        <v>8</v>
      </c>
      <c r="Z148" s="124" t="s">
        <v>9</v>
      </c>
      <c r="AA148" s="124" t="s">
        <v>10</v>
      </c>
      <c r="AB148" s="133" t="s">
        <v>11</v>
      </c>
      <c r="AC148" s="1" t="s">
        <v>9</v>
      </c>
      <c r="AD148" s="1" t="s">
        <v>10</v>
      </c>
    </row>
    <row r="149" spans="1:30" ht="29.4" thickBot="1" x14ac:dyDescent="0.35">
      <c r="A149" s="134">
        <v>1</v>
      </c>
      <c r="B149" s="3" t="s">
        <v>383</v>
      </c>
      <c r="C149" s="125">
        <v>15</v>
      </c>
      <c r="D149" s="125">
        <v>12</v>
      </c>
      <c r="E149" s="125">
        <v>3</v>
      </c>
      <c r="F149" s="125">
        <v>0</v>
      </c>
      <c r="G149" s="125">
        <v>28</v>
      </c>
      <c r="H149" s="125">
        <v>2</v>
      </c>
      <c r="I149" s="125">
        <v>39</v>
      </c>
      <c r="J149" s="126" t="s">
        <v>932</v>
      </c>
      <c r="K149" s="126" t="s">
        <v>933</v>
      </c>
      <c r="L149" s="135" t="s">
        <v>934</v>
      </c>
      <c r="M149" s="97" t="str">
        <f>IF(ISNUMBER(SEARCH("-", J149)), LEFT(J149, SEARCH("-", J149)-1), LEFT(J149, SEARCH("+", J149)-1))</f>
        <v>37.69</v>
      </c>
      <c r="N149" s="97" t="str">
        <f>IF(ISNUMBER(SEARCH("-", K149)), LEFT(K149, SEARCH("-", K149)-1), LEFT(K149, SEARCH("+", K149)-1))</f>
        <v>10.03</v>
      </c>
      <c r="Q149" s="134">
        <v>1</v>
      </c>
      <c r="R149" s="3" t="s">
        <v>383</v>
      </c>
      <c r="S149" s="125">
        <v>15</v>
      </c>
      <c r="T149" s="125">
        <v>12</v>
      </c>
      <c r="U149" s="125">
        <v>1</v>
      </c>
      <c r="V149" s="125">
        <v>2</v>
      </c>
      <c r="W149" s="125">
        <v>26</v>
      </c>
      <c r="X149" s="125">
        <v>7</v>
      </c>
      <c r="Y149" s="125">
        <v>37</v>
      </c>
      <c r="Z149" s="126" t="s">
        <v>821</v>
      </c>
      <c r="AA149" s="126" t="s">
        <v>822</v>
      </c>
      <c r="AB149" s="135" t="s">
        <v>823</v>
      </c>
      <c r="AC149" s="97" t="str">
        <f>IF(ISNUMBER(SEARCH("-", Z149)), LEFT(Z149, SEARCH("-", Z149)-1), LEFT(Z149, SEARCH("+", Z149)-1))</f>
        <v>25.56</v>
      </c>
      <c r="AD149" s="97" t="str">
        <f>IF(ISNUMBER(SEARCH("-", AA149)), LEFT(AA149, SEARCH("-", AA149)-1), LEFT(AA149, SEARCH("+", AA149)-1))</f>
        <v>13.43</v>
      </c>
    </row>
    <row r="150" spans="1:30" ht="29.4" thickBot="1" x14ac:dyDescent="0.35">
      <c r="A150" s="136">
        <v>2</v>
      </c>
      <c r="B150" s="6" t="s">
        <v>384</v>
      </c>
      <c r="C150" s="127">
        <v>15</v>
      </c>
      <c r="D150" s="127">
        <v>10</v>
      </c>
      <c r="E150" s="127">
        <v>4</v>
      </c>
      <c r="F150" s="127">
        <v>1</v>
      </c>
      <c r="G150" s="127">
        <v>36</v>
      </c>
      <c r="H150" s="127">
        <v>12</v>
      </c>
      <c r="I150" s="127">
        <v>34</v>
      </c>
      <c r="J150" s="128" t="s">
        <v>935</v>
      </c>
      <c r="K150" s="128" t="s">
        <v>936</v>
      </c>
      <c r="L150" s="137" t="s">
        <v>937</v>
      </c>
      <c r="M150" s="97" t="str">
        <f t="shared" ref="M150:M168" si="25">IF(ISNUMBER(SEARCH("-", J150)), LEFT(J150, SEARCH("-", J150)-1), LEFT(J150, SEARCH("+", J150)-1))</f>
        <v>36.29</v>
      </c>
      <c r="N150" s="97" t="str">
        <f t="shared" ref="N150:N168" si="26">IF(ISNUMBER(SEARCH("-", K150)), LEFT(K150, SEARCH("-", K150)-1), LEFT(K150, SEARCH("+", K150)-1))</f>
        <v>12.28</v>
      </c>
      <c r="Q150" s="136">
        <v>2</v>
      </c>
      <c r="R150" s="6" t="s">
        <v>384</v>
      </c>
      <c r="S150" s="127">
        <v>15</v>
      </c>
      <c r="T150" s="127">
        <v>10</v>
      </c>
      <c r="U150" s="127">
        <v>1</v>
      </c>
      <c r="V150" s="127">
        <v>4</v>
      </c>
      <c r="W150" s="127">
        <v>27</v>
      </c>
      <c r="X150" s="127">
        <v>12</v>
      </c>
      <c r="Y150" s="127">
        <v>31</v>
      </c>
      <c r="Z150" s="128" t="s">
        <v>824</v>
      </c>
      <c r="AA150" s="128" t="s">
        <v>825</v>
      </c>
      <c r="AB150" s="137" t="s">
        <v>826</v>
      </c>
      <c r="AC150" s="97" t="str">
        <f t="shared" ref="AC150:AC168" si="27">IF(ISNUMBER(SEARCH("-", Z150)), LEFT(Z150, SEARCH("-", Z150)-1), LEFT(Z150, SEARCH("+", Z150)-1))</f>
        <v>30.23</v>
      </c>
      <c r="AD150" s="97" t="str">
        <f t="shared" ref="AD150:AD168" si="28">IF(ISNUMBER(SEARCH("-", AA150)), LEFT(AA150, SEARCH("-", AA150)-1), LEFT(AA150, SEARCH("+", AA150)-1))</f>
        <v>15.42</v>
      </c>
    </row>
    <row r="151" spans="1:30" ht="29.4" thickBot="1" x14ac:dyDescent="0.35">
      <c r="A151" s="134">
        <v>3</v>
      </c>
      <c r="B151" s="3" t="s">
        <v>395</v>
      </c>
      <c r="C151" s="125">
        <v>15</v>
      </c>
      <c r="D151" s="125">
        <v>9</v>
      </c>
      <c r="E151" s="125">
        <v>3</v>
      </c>
      <c r="F151" s="125">
        <v>3</v>
      </c>
      <c r="G151" s="125">
        <v>28</v>
      </c>
      <c r="H151" s="125">
        <v>12</v>
      </c>
      <c r="I151" s="125">
        <v>30</v>
      </c>
      <c r="J151" s="126" t="s">
        <v>920</v>
      </c>
      <c r="K151" s="126" t="s">
        <v>921</v>
      </c>
      <c r="L151" s="135" t="s">
        <v>922</v>
      </c>
      <c r="M151" s="97" t="str">
        <f t="shared" si="25"/>
        <v>29.15</v>
      </c>
      <c r="N151" s="97" t="str">
        <f t="shared" si="26"/>
        <v>14.85</v>
      </c>
      <c r="Q151" s="134">
        <v>3</v>
      </c>
      <c r="R151" s="3" t="s">
        <v>395</v>
      </c>
      <c r="S151" s="125">
        <v>15</v>
      </c>
      <c r="T151" s="125">
        <v>9</v>
      </c>
      <c r="U151" s="125">
        <v>3</v>
      </c>
      <c r="V151" s="125">
        <v>3</v>
      </c>
      <c r="W151" s="125">
        <v>19</v>
      </c>
      <c r="X151" s="125">
        <v>10</v>
      </c>
      <c r="Y151" s="125">
        <v>30</v>
      </c>
      <c r="Z151" s="126" t="s">
        <v>962</v>
      </c>
      <c r="AA151" s="126" t="s">
        <v>963</v>
      </c>
      <c r="AB151" s="135" t="s">
        <v>964</v>
      </c>
      <c r="AC151" s="97" t="str">
        <f t="shared" si="27"/>
        <v>21.62</v>
      </c>
      <c r="AD151" s="97" t="str">
        <f t="shared" si="28"/>
        <v>17.07</v>
      </c>
    </row>
    <row r="152" spans="1:30" ht="29.4" thickBot="1" x14ac:dyDescent="0.35">
      <c r="A152" s="136">
        <v>4</v>
      </c>
      <c r="B152" s="6" t="s">
        <v>390</v>
      </c>
      <c r="C152" s="127">
        <v>15</v>
      </c>
      <c r="D152" s="127">
        <v>8</v>
      </c>
      <c r="E152" s="127">
        <v>4</v>
      </c>
      <c r="F152" s="127">
        <v>3</v>
      </c>
      <c r="G152" s="127">
        <v>19</v>
      </c>
      <c r="H152" s="127">
        <v>13</v>
      </c>
      <c r="I152" s="127">
        <v>28</v>
      </c>
      <c r="J152" s="128" t="s">
        <v>938</v>
      </c>
      <c r="K152" s="128" t="s">
        <v>939</v>
      </c>
      <c r="L152" s="137" t="s">
        <v>940</v>
      </c>
      <c r="M152" s="97" t="str">
        <f t="shared" si="25"/>
        <v>25.06</v>
      </c>
      <c r="N152" s="97" t="str">
        <f t="shared" si="26"/>
        <v>13.26</v>
      </c>
      <c r="Q152" s="136">
        <v>4</v>
      </c>
      <c r="R152" s="6" t="s">
        <v>390</v>
      </c>
      <c r="S152" s="127">
        <v>15</v>
      </c>
      <c r="T152" s="127">
        <v>8</v>
      </c>
      <c r="U152" s="127">
        <v>2</v>
      </c>
      <c r="V152" s="127">
        <v>5</v>
      </c>
      <c r="W152" s="127">
        <v>20</v>
      </c>
      <c r="X152" s="127">
        <v>16</v>
      </c>
      <c r="Y152" s="127">
        <v>26</v>
      </c>
      <c r="Z152" s="128" t="s">
        <v>830</v>
      </c>
      <c r="AA152" s="128" t="s">
        <v>831</v>
      </c>
      <c r="AB152" s="137" t="s">
        <v>832</v>
      </c>
      <c r="AC152" s="97" t="str">
        <f t="shared" si="27"/>
        <v>21.46</v>
      </c>
      <c r="AD152" s="97" t="str">
        <f t="shared" si="28"/>
        <v>15.02</v>
      </c>
    </row>
    <row r="153" spans="1:30" ht="29.4" thickBot="1" x14ac:dyDescent="0.35">
      <c r="A153" s="134">
        <v>5</v>
      </c>
      <c r="B153" s="3" t="s">
        <v>394</v>
      </c>
      <c r="C153" s="125">
        <v>15</v>
      </c>
      <c r="D153" s="125">
        <v>8</v>
      </c>
      <c r="E153" s="125">
        <v>3</v>
      </c>
      <c r="F153" s="125">
        <v>4</v>
      </c>
      <c r="G153" s="125">
        <v>27</v>
      </c>
      <c r="H153" s="125">
        <v>19</v>
      </c>
      <c r="I153" s="125">
        <v>27</v>
      </c>
      <c r="J153" s="126" t="s">
        <v>917</v>
      </c>
      <c r="K153" s="126" t="s">
        <v>918</v>
      </c>
      <c r="L153" s="135" t="s">
        <v>919</v>
      </c>
      <c r="M153" s="97" t="str">
        <f t="shared" si="25"/>
        <v>24.49</v>
      </c>
      <c r="N153" s="97" t="str">
        <f t="shared" si="26"/>
        <v>15.45</v>
      </c>
      <c r="Q153" s="134">
        <v>5</v>
      </c>
      <c r="R153" s="3" t="s">
        <v>386</v>
      </c>
      <c r="S153" s="125">
        <v>15</v>
      </c>
      <c r="T153" s="125">
        <v>6</v>
      </c>
      <c r="U153" s="125">
        <v>4</v>
      </c>
      <c r="V153" s="125">
        <v>5</v>
      </c>
      <c r="W153" s="125">
        <v>22</v>
      </c>
      <c r="X153" s="125">
        <v>19</v>
      </c>
      <c r="Y153" s="125">
        <v>22</v>
      </c>
      <c r="Z153" s="126" t="s">
        <v>965</v>
      </c>
      <c r="AA153" s="126" t="s">
        <v>966</v>
      </c>
      <c r="AB153" s="135" t="s">
        <v>967</v>
      </c>
      <c r="AC153" s="97" t="str">
        <f t="shared" si="27"/>
        <v>21.89</v>
      </c>
      <c r="AD153" s="97" t="str">
        <f t="shared" si="28"/>
        <v>15.76</v>
      </c>
    </row>
    <row r="154" spans="1:30" ht="29.4" thickBot="1" x14ac:dyDescent="0.35">
      <c r="A154" s="136">
        <v>6</v>
      </c>
      <c r="B154" s="6" t="s">
        <v>385</v>
      </c>
      <c r="C154" s="127">
        <v>15</v>
      </c>
      <c r="D154" s="127">
        <v>8</v>
      </c>
      <c r="E154" s="127">
        <v>3</v>
      </c>
      <c r="F154" s="127">
        <v>4</v>
      </c>
      <c r="G154" s="127">
        <v>22</v>
      </c>
      <c r="H154" s="127">
        <v>15</v>
      </c>
      <c r="I154" s="127">
        <v>27</v>
      </c>
      <c r="J154" s="128" t="s">
        <v>914</v>
      </c>
      <c r="K154" s="128" t="s">
        <v>915</v>
      </c>
      <c r="L154" s="137" t="s">
        <v>916</v>
      </c>
      <c r="M154" s="97" t="str">
        <f t="shared" si="25"/>
        <v>25.08</v>
      </c>
      <c r="N154" s="97" t="str">
        <f t="shared" si="26"/>
        <v>18.97</v>
      </c>
      <c r="Q154" s="136">
        <v>6</v>
      </c>
      <c r="R154" s="6" t="s">
        <v>392</v>
      </c>
      <c r="S154" s="127">
        <v>16</v>
      </c>
      <c r="T154" s="127">
        <v>6</v>
      </c>
      <c r="U154" s="127">
        <v>3</v>
      </c>
      <c r="V154" s="127">
        <v>7</v>
      </c>
      <c r="W154" s="127">
        <v>19</v>
      </c>
      <c r="X154" s="127">
        <v>18</v>
      </c>
      <c r="Y154" s="127">
        <v>21</v>
      </c>
      <c r="Z154" s="128" t="s">
        <v>968</v>
      </c>
      <c r="AA154" s="128" t="s">
        <v>969</v>
      </c>
      <c r="AB154" s="137" t="s">
        <v>970</v>
      </c>
      <c r="AC154" s="97" t="str">
        <f t="shared" si="27"/>
        <v>20.03</v>
      </c>
      <c r="AD154" s="97" t="str">
        <f t="shared" si="28"/>
        <v>26.98</v>
      </c>
    </row>
    <row r="155" spans="1:30" ht="29.4" thickBot="1" x14ac:dyDescent="0.35">
      <c r="A155" s="134">
        <v>7</v>
      </c>
      <c r="B155" s="3" t="s">
        <v>392</v>
      </c>
      <c r="C155" s="125">
        <v>14</v>
      </c>
      <c r="D155" s="125">
        <v>8</v>
      </c>
      <c r="E155" s="125">
        <v>2</v>
      </c>
      <c r="F155" s="125">
        <v>4</v>
      </c>
      <c r="G155" s="125">
        <v>20</v>
      </c>
      <c r="H155" s="125">
        <v>12</v>
      </c>
      <c r="I155" s="125">
        <v>26</v>
      </c>
      <c r="J155" s="126" t="s">
        <v>911</v>
      </c>
      <c r="K155" s="126" t="s">
        <v>912</v>
      </c>
      <c r="L155" s="135" t="s">
        <v>913</v>
      </c>
      <c r="M155" s="97" t="str">
        <f t="shared" si="25"/>
        <v>27.00</v>
      </c>
      <c r="N155" s="97" t="str">
        <f t="shared" si="26"/>
        <v>13.94</v>
      </c>
      <c r="Q155" s="134">
        <v>7</v>
      </c>
      <c r="R155" s="3" t="s">
        <v>385</v>
      </c>
      <c r="S155" s="125">
        <v>15</v>
      </c>
      <c r="T155" s="125">
        <v>6</v>
      </c>
      <c r="U155" s="125">
        <v>3</v>
      </c>
      <c r="V155" s="125">
        <v>6</v>
      </c>
      <c r="W155" s="125">
        <v>17</v>
      </c>
      <c r="X155" s="125">
        <v>18</v>
      </c>
      <c r="Y155" s="125">
        <v>21</v>
      </c>
      <c r="Z155" s="126" t="s">
        <v>971</v>
      </c>
      <c r="AA155" s="126" t="s">
        <v>972</v>
      </c>
      <c r="AB155" s="135" t="s">
        <v>973</v>
      </c>
      <c r="AC155" s="97" t="str">
        <f t="shared" si="27"/>
        <v>21.40</v>
      </c>
      <c r="AD155" s="97" t="str">
        <f t="shared" si="28"/>
        <v>21.82</v>
      </c>
    </row>
    <row r="156" spans="1:30" ht="43.8" thickBot="1" x14ac:dyDescent="0.35">
      <c r="A156" s="136">
        <v>8</v>
      </c>
      <c r="B156" s="6" t="s">
        <v>387</v>
      </c>
      <c r="C156" s="127">
        <v>16</v>
      </c>
      <c r="D156" s="127">
        <v>8</v>
      </c>
      <c r="E156" s="127">
        <v>2</v>
      </c>
      <c r="F156" s="127">
        <v>6</v>
      </c>
      <c r="G156" s="127">
        <v>24</v>
      </c>
      <c r="H156" s="127">
        <v>21</v>
      </c>
      <c r="I156" s="127">
        <v>26</v>
      </c>
      <c r="J156" s="128" t="s">
        <v>941</v>
      </c>
      <c r="K156" s="128" t="s">
        <v>942</v>
      </c>
      <c r="L156" s="137" t="s">
        <v>943</v>
      </c>
      <c r="M156" s="97" t="str">
        <f t="shared" si="25"/>
        <v>20.46</v>
      </c>
      <c r="N156" s="97" t="str">
        <f t="shared" si="26"/>
        <v>26.73</v>
      </c>
      <c r="Q156" s="136">
        <v>8</v>
      </c>
      <c r="R156" s="6" t="s">
        <v>389</v>
      </c>
      <c r="S156" s="127">
        <v>15</v>
      </c>
      <c r="T156" s="127">
        <v>4</v>
      </c>
      <c r="U156" s="127">
        <v>5</v>
      </c>
      <c r="V156" s="127">
        <v>6</v>
      </c>
      <c r="W156" s="127">
        <v>15</v>
      </c>
      <c r="X156" s="127">
        <v>19</v>
      </c>
      <c r="Y156" s="127">
        <v>17</v>
      </c>
      <c r="Z156" s="128" t="s">
        <v>974</v>
      </c>
      <c r="AA156" s="128" t="s">
        <v>975</v>
      </c>
      <c r="AB156" s="137" t="s">
        <v>976</v>
      </c>
      <c r="AC156" s="97" t="str">
        <f t="shared" si="27"/>
        <v>13.69</v>
      </c>
      <c r="AD156" s="97" t="str">
        <f t="shared" si="28"/>
        <v>22.27</v>
      </c>
    </row>
    <row r="157" spans="1:30" ht="15" thickBot="1" x14ac:dyDescent="0.35">
      <c r="A157" s="134">
        <v>9</v>
      </c>
      <c r="B157" s="3" t="s">
        <v>398</v>
      </c>
      <c r="C157" s="125">
        <v>15</v>
      </c>
      <c r="D157" s="125">
        <v>7</v>
      </c>
      <c r="E157" s="125">
        <v>4</v>
      </c>
      <c r="F157" s="125">
        <v>4</v>
      </c>
      <c r="G157" s="125">
        <v>16</v>
      </c>
      <c r="H157" s="125">
        <v>11</v>
      </c>
      <c r="I157" s="125">
        <v>25</v>
      </c>
      <c r="J157" s="126" t="s">
        <v>944</v>
      </c>
      <c r="K157" s="126" t="s">
        <v>945</v>
      </c>
      <c r="L157" s="135" t="s">
        <v>946</v>
      </c>
      <c r="M157" s="97" t="str">
        <f t="shared" si="25"/>
        <v>18.02</v>
      </c>
      <c r="N157" s="97" t="str">
        <f t="shared" si="26"/>
        <v>11.72</v>
      </c>
      <c r="Q157" s="134">
        <v>9</v>
      </c>
      <c r="R157" s="3" t="s">
        <v>388</v>
      </c>
      <c r="S157" s="125">
        <v>15</v>
      </c>
      <c r="T157" s="125">
        <v>3</v>
      </c>
      <c r="U157" s="125">
        <v>7</v>
      </c>
      <c r="V157" s="125">
        <v>5</v>
      </c>
      <c r="W157" s="125">
        <v>11</v>
      </c>
      <c r="X157" s="125">
        <v>15</v>
      </c>
      <c r="Y157" s="125">
        <v>16</v>
      </c>
      <c r="Z157" s="126" t="s">
        <v>839</v>
      </c>
      <c r="AA157" s="126" t="s">
        <v>840</v>
      </c>
      <c r="AB157" s="135" t="s">
        <v>841</v>
      </c>
      <c r="AC157" s="97" t="str">
        <f t="shared" si="27"/>
        <v>10.68</v>
      </c>
      <c r="AD157" s="97" t="str">
        <f t="shared" si="28"/>
        <v>21.23</v>
      </c>
    </row>
    <row r="158" spans="1:30" ht="15" thickBot="1" x14ac:dyDescent="0.35">
      <c r="A158" s="136">
        <v>10</v>
      </c>
      <c r="B158" s="6" t="s">
        <v>388</v>
      </c>
      <c r="C158" s="127">
        <v>15</v>
      </c>
      <c r="D158" s="127">
        <v>8</v>
      </c>
      <c r="E158" s="127">
        <v>1</v>
      </c>
      <c r="F158" s="127">
        <v>6</v>
      </c>
      <c r="G158" s="127">
        <v>17</v>
      </c>
      <c r="H158" s="127">
        <v>17</v>
      </c>
      <c r="I158" s="127">
        <v>25</v>
      </c>
      <c r="J158" s="128" t="s">
        <v>947</v>
      </c>
      <c r="K158" s="128" t="s">
        <v>948</v>
      </c>
      <c r="L158" s="137" t="s">
        <v>949</v>
      </c>
      <c r="M158" s="97" t="str">
        <f t="shared" si="25"/>
        <v>22.69</v>
      </c>
      <c r="N158" s="97" t="str">
        <f t="shared" si="26"/>
        <v>17.77</v>
      </c>
      <c r="Q158" s="136">
        <v>10</v>
      </c>
      <c r="R158" s="6" t="s">
        <v>401</v>
      </c>
      <c r="S158" s="127">
        <v>15</v>
      </c>
      <c r="T158" s="127">
        <v>4</v>
      </c>
      <c r="U158" s="127">
        <v>4</v>
      </c>
      <c r="V158" s="127">
        <v>7</v>
      </c>
      <c r="W158" s="127">
        <v>17</v>
      </c>
      <c r="X158" s="127">
        <v>26</v>
      </c>
      <c r="Y158" s="127">
        <v>16</v>
      </c>
      <c r="Z158" s="128" t="s">
        <v>845</v>
      </c>
      <c r="AA158" s="128" t="s">
        <v>846</v>
      </c>
      <c r="AB158" s="137" t="s">
        <v>847</v>
      </c>
      <c r="AC158" s="97" t="str">
        <f t="shared" si="27"/>
        <v>14.97</v>
      </c>
      <c r="AD158" s="97" t="str">
        <f t="shared" si="28"/>
        <v>28.03</v>
      </c>
    </row>
    <row r="159" spans="1:30" ht="29.4" thickBot="1" x14ac:dyDescent="0.35">
      <c r="A159" s="134">
        <v>11</v>
      </c>
      <c r="B159" s="3" t="s">
        <v>386</v>
      </c>
      <c r="C159" s="125">
        <v>15</v>
      </c>
      <c r="D159" s="125">
        <v>7</v>
      </c>
      <c r="E159" s="125">
        <v>3</v>
      </c>
      <c r="F159" s="125">
        <v>5</v>
      </c>
      <c r="G159" s="125">
        <v>20</v>
      </c>
      <c r="H159" s="125">
        <v>11</v>
      </c>
      <c r="I159" s="125">
        <v>24</v>
      </c>
      <c r="J159" s="126" t="s">
        <v>902</v>
      </c>
      <c r="K159" s="126" t="s">
        <v>903</v>
      </c>
      <c r="L159" s="135" t="s">
        <v>904</v>
      </c>
      <c r="M159" s="97" t="str">
        <f t="shared" si="25"/>
        <v>23.26</v>
      </c>
      <c r="N159" s="97" t="str">
        <f t="shared" si="26"/>
        <v>11.91</v>
      </c>
      <c r="Q159" s="134">
        <v>11</v>
      </c>
      <c r="R159" s="3" t="s">
        <v>396</v>
      </c>
      <c r="S159" s="125">
        <v>15</v>
      </c>
      <c r="T159" s="125">
        <v>4</v>
      </c>
      <c r="U159" s="125">
        <v>4</v>
      </c>
      <c r="V159" s="125">
        <v>7</v>
      </c>
      <c r="W159" s="125">
        <v>15</v>
      </c>
      <c r="X159" s="125">
        <v>25</v>
      </c>
      <c r="Y159" s="125">
        <v>16</v>
      </c>
      <c r="Z159" s="126" t="s">
        <v>977</v>
      </c>
      <c r="AA159" s="126" t="s">
        <v>978</v>
      </c>
      <c r="AB159" s="135" t="s">
        <v>979</v>
      </c>
      <c r="AC159" s="97" t="str">
        <f t="shared" si="27"/>
        <v>16.53</v>
      </c>
      <c r="AD159" s="97" t="str">
        <f t="shared" si="28"/>
        <v>21.55</v>
      </c>
    </row>
    <row r="160" spans="1:30" ht="43.8" thickBot="1" x14ac:dyDescent="0.35">
      <c r="A160" s="136">
        <v>12</v>
      </c>
      <c r="B160" s="6" t="s">
        <v>393</v>
      </c>
      <c r="C160" s="127">
        <v>15</v>
      </c>
      <c r="D160" s="127">
        <v>7</v>
      </c>
      <c r="E160" s="127">
        <v>3</v>
      </c>
      <c r="F160" s="127">
        <v>5</v>
      </c>
      <c r="G160" s="127">
        <v>16</v>
      </c>
      <c r="H160" s="127">
        <v>16</v>
      </c>
      <c r="I160" s="127">
        <v>24</v>
      </c>
      <c r="J160" s="128" t="s">
        <v>950</v>
      </c>
      <c r="K160" s="128" t="s">
        <v>951</v>
      </c>
      <c r="L160" s="137" t="s">
        <v>952</v>
      </c>
      <c r="M160" s="97" t="str">
        <f t="shared" si="25"/>
        <v>19.97</v>
      </c>
      <c r="N160" s="97" t="str">
        <f t="shared" si="26"/>
        <v>18.15</v>
      </c>
      <c r="Q160" s="136">
        <v>12</v>
      </c>
      <c r="R160" s="6" t="s">
        <v>398</v>
      </c>
      <c r="S160" s="127">
        <v>15</v>
      </c>
      <c r="T160" s="127">
        <v>4</v>
      </c>
      <c r="U160" s="127">
        <v>3</v>
      </c>
      <c r="V160" s="127">
        <v>8</v>
      </c>
      <c r="W160" s="127">
        <v>13</v>
      </c>
      <c r="X160" s="127">
        <v>20</v>
      </c>
      <c r="Y160" s="127">
        <v>15</v>
      </c>
      <c r="Z160" s="128" t="s">
        <v>848</v>
      </c>
      <c r="AA160" s="128" t="s">
        <v>849</v>
      </c>
      <c r="AB160" s="137" t="s">
        <v>850</v>
      </c>
      <c r="AC160" s="97" t="str">
        <f t="shared" si="27"/>
        <v>13.29</v>
      </c>
      <c r="AD160" s="97" t="str">
        <f t="shared" si="28"/>
        <v>19.22</v>
      </c>
    </row>
    <row r="161" spans="1:30" ht="43.8" thickBot="1" x14ac:dyDescent="0.35">
      <c r="A161" s="134">
        <v>13</v>
      </c>
      <c r="B161" s="3" t="s">
        <v>389</v>
      </c>
      <c r="C161" s="125">
        <v>15</v>
      </c>
      <c r="D161" s="125">
        <v>6</v>
      </c>
      <c r="E161" s="125">
        <v>5</v>
      </c>
      <c r="F161" s="125">
        <v>4</v>
      </c>
      <c r="G161" s="125">
        <v>21</v>
      </c>
      <c r="H161" s="125">
        <v>17</v>
      </c>
      <c r="I161" s="125">
        <v>23</v>
      </c>
      <c r="J161" s="126" t="s">
        <v>899</v>
      </c>
      <c r="K161" s="126" t="s">
        <v>900</v>
      </c>
      <c r="L161" s="135" t="s">
        <v>901</v>
      </c>
      <c r="M161" s="97" t="str">
        <f t="shared" si="25"/>
        <v>19.64</v>
      </c>
      <c r="N161" s="97" t="str">
        <f t="shared" si="26"/>
        <v>17.42</v>
      </c>
      <c r="Q161" s="134">
        <v>13</v>
      </c>
      <c r="R161" s="3" t="s">
        <v>400</v>
      </c>
      <c r="S161" s="125">
        <v>15</v>
      </c>
      <c r="T161" s="125">
        <v>3</v>
      </c>
      <c r="U161" s="125">
        <v>5</v>
      </c>
      <c r="V161" s="125">
        <v>7</v>
      </c>
      <c r="W161" s="125">
        <v>17</v>
      </c>
      <c r="X161" s="125">
        <v>24</v>
      </c>
      <c r="Y161" s="125">
        <v>14</v>
      </c>
      <c r="Z161" s="126" t="s">
        <v>851</v>
      </c>
      <c r="AA161" s="126" t="s">
        <v>852</v>
      </c>
      <c r="AB161" s="135" t="s">
        <v>853</v>
      </c>
      <c r="AC161" s="97" t="str">
        <f t="shared" si="27"/>
        <v>14.56</v>
      </c>
      <c r="AD161" s="97" t="str">
        <f t="shared" si="28"/>
        <v>23.13</v>
      </c>
    </row>
    <row r="162" spans="1:30" ht="15" thickBot="1" x14ac:dyDescent="0.35">
      <c r="A162" s="136">
        <v>14</v>
      </c>
      <c r="B162" s="6" t="s">
        <v>401</v>
      </c>
      <c r="C162" s="127">
        <v>15</v>
      </c>
      <c r="D162" s="127">
        <v>6</v>
      </c>
      <c r="E162" s="127">
        <v>4</v>
      </c>
      <c r="F162" s="127">
        <v>5</v>
      </c>
      <c r="G162" s="127">
        <v>20</v>
      </c>
      <c r="H162" s="127">
        <v>19</v>
      </c>
      <c r="I162" s="127">
        <v>22</v>
      </c>
      <c r="J162" s="128" t="s">
        <v>953</v>
      </c>
      <c r="K162" s="128" t="s">
        <v>954</v>
      </c>
      <c r="L162" s="137" t="s">
        <v>955</v>
      </c>
      <c r="M162" s="97" t="str">
        <f t="shared" si="25"/>
        <v>22.56</v>
      </c>
      <c r="N162" s="97" t="str">
        <f t="shared" si="26"/>
        <v>21.36</v>
      </c>
      <c r="Q162" s="136">
        <v>14</v>
      </c>
      <c r="R162" s="6" t="s">
        <v>399</v>
      </c>
      <c r="S162" s="127">
        <v>15</v>
      </c>
      <c r="T162" s="127">
        <v>3</v>
      </c>
      <c r="U162" s="127">
        <v>5</v>
      </c>
      <c r="V162" s="127">
        <v>7</v>
      </c>
      <c r="W162" s="127">
        <v>9</v>
      </c>
      <c r="X162" s="127">
        <v>21</v>
      </c>
      <c r="Y162" s="127">
        <v>14</v>
      </c>
      <c r="Z162" s="128" t="s">
        <v>980</v>
      </c>
      <c r="AA162" s="128" t="s">
        <v>981</v>
      </c>
      <c r="AB162" s="137" t="s">
        <v>982</v>
      </c>
      <c r="AC162" s="97" t="str">
        <f t="shared" si="27"/>
        <v>15.56</v>
      </c>
      <c r="AD162" s="97" t="str">
        <f t="shared" si="28"/>
        <v>28.54</v>
      </c>
    </row>
    <row r="163" spans="1:30" ht="15" thickBot="1" x14ac:dyDescent="0.35">
      <c r="A163" s="134">
        <v>15</v>
      </c>
      <c r="B163" s="3" t="s">
        <v>391</v>
      </c>
      <c r="C163" s="125">
        <v>15</v>
      </c>
      <c r="D163" s="125">
        <v>6</v>
      </c>
      <c r="E163" s="125">
        <v>3</v>
      </c>
      <c r="F163" s="125">
        <v>6</v>
      </c>
      <c r="G163" s="125">
        <v>21</v>
      </c>
      <c r="H163" s="125">
        <v>15</v>
      </c>
      <c r="I163" s="125">
        <v>21</v>
      </c>
      <c r="J163" s="126" t="s">
        <v>893</v>
      </c>
      <c r="K163" s="126" t="s">
        <v>894</v>
      </c>
      <c r="L163" s="135" t="s">
        <v>895</v>
      </c>
      <c r="M163" s="97" t="str">
        <f t="shared" si="25"/>
        <v>24.51</v>
      </c>
      <c r="N163" s="97" t="str">
        <f t="shared" si="26"/>
        <v>15.12</v>
      </c>
      <c r="Q163" s="134">
        <v>15</v>
      </c>
      <c r="R163" s="3" t="s">
        <v>394</v>
      </c>
      <c r="S163" s="125">
        <v>15</v>
      </c>
      <c r="T163" s="125">
        <v>2</v>
      </c>
      <c r="U163" s="125">
        <v>5</v>
      </c>
      <c r="V163" s="125">
        <v>8</v>
      </c>
      <c r="W163" s="125">
        <v>17</v>
      </c>
      <c r="X163" s="125">
        <v>24</v>
      </c>
      <c r="Y163" s="125">
        <v>11</v>
      </c>
      <c r="Z163" s="126" t="s">
        <v>983</v>
      </c>
      <c r="AA163" s="126">
        <v>24</v>
      </c>
      <c r="AB163" s="135" t="s">
        <v>984</v>
      </c>
      <c r="AC163" s="97" t="str">
        <f t="shared" si="27"/>
        <v>17.91</v>
      </c>
      <c r="AD163" s="97" t="e">
        <f t="shared" si="28"/>
        <v>#VALUE!</v>
      </c>
    </row>
    <row r="164" spans="1:30" ht="29.4" thickBot="1" x14ac:dyDescent="0.35">
      <c r="A164" s="136">
        <v>16</v>
      </c>
      <c r="B164" s="6" t="s">
        <v>396</v>
      </c>
      <c r="C164" s="127">
        <v>15</v>
      </c>
      <c r="D164" s="127">
        <v>5</v>
      </c>
      <c r="E164" s="127">
        <v>5</v>
      </c>
      <c r="F164" s="127">
        <v>5</v>
      </c>
      <c r="G164" s="127">
        <v>21</v>
      </c>
      <c r="H164" s="127">
        <v>17</v>
      </c>
      <c r="I164" s="127">
        <v>20</v>
      </c>
      <c r="J164" s="128" t="s">
        <v>887</v>
      </c>
      <c r="K164" s="128" t="s">
        <v>888</v>
      </c>
      <c r="L164" s="137" t="s">
        <v>889</v>
      </c>
      <c r="M164" s="97" t="str">
        <f t="shared" si="25"/>
        <v>19.72</v>
      </c>
      <c r="N164" s="97" t="str">
        <f t="shared" si="26"/>
        <v>13.64</v>
      </c>
      <c r="Q164" s="136">
        <v>16</v>
      </c>
      <c r="R164" s="6" t="s">
        <v>397</v>
      </c>
      <c r="S164" s="127">
        <v>15</v>
      </c>
      <c r="T164" s="127">
        <v>2</v>
      </c>
      <c r="U164" s="127">
        <v>5</v>
      </c>
      <c r="V164" s="127">
        <v>8</v>
      </c>
      <c r="W164" s="127">
        <v>12</v>
      </c>
      <c r="X164" s="127">
        <v>23</v>
      </c>
      <c r="Y164" s="127">
        <v>11</v>
      </c>
      <c r="Z164" s="128" t="s">
        <v>985</v>
      </c>
      <c r="AA164" s="128" t="s">
        <v>986</v>
      </c>
      <c r="AB164" s="137" t="s">
        <v>987</v>
      </c>
      <c r="AC164" s="97" t="str">
        <f t="shared" si="27"/>
        <v>11.95</v>
      </c>
      <c r="AD164" s="97" t="str">
        <f t="shared" si="28"/>
        <v>20.47</v>
      </c>
    </row>
    <row r="165" spans="1:30" ht="43.8" thickBot="1" x14ac:dyDescent="0.35">
      <c r="A165" s="134">
        <v>17</v>
      </c>
      <c r="B165" s="3" t="s">
        <v>397</v>
      </c>
      <c r="C165" s="125">
        <v>15</v>
      </c>
      <c r="D165" s="125">
        <v>5</v>
      </c>
      <c r="E165" s="125">
        <v>5</v>
      </c>
      <c r="F165" s="125">
        <v>5</v>
      </c>
      <c r="G165" s="125">
        <v>16</v>
      </c>
      <c r="H165" s="125">
        <v>16</v>
      </c>
      <c r="I165" s="125">
        <v>20</v>
      </c>
      <c r="J165" s="126" t="s">
        <v>884</v>
      </c>
      <c r="K165" s="126" t="s">
        <v>885</v>
      </c>
      <c r="L165" s="135" t="s">
        <v>886</v>
      </c>
      <c r="M165" s="97" t="str">
        <f t="shared" si="25"/>
        <v>16.49</v>
      </c>
      <c r="N165" s="97" t="str">
        <f t="shared" si="26"/>
        <v>17.42</v>
      </c>
      <c r="Q165" s="134">
        <v>17</v>
      </c>
      <c r="R165" s="3" t="s">
        <v>393</v>
      </c>
      <c r="S165" s="125">
        <v>15</v>
      </c>
      <c r="T165" s="125">
        <v>3</v>
      </c>
      <c r="U165" s="125">
        <v>2</v>
      </c>
      <c r="V165" s="125">
        <v>10</v>
      </c>
      <c r="W165" s="125">
        <v>10</v>
      </c>
      <c r="X165" s="125">
        <v>32</v>
      </c>
      <c r="Y165" s="125">
        <v>11</v>
      </c>
      <c r="Z165" s="126" t="s">
        <v>863</v>
      </c>
      <c r="AA165" s="126" t="s">
        <v>864</v>
      </c>
      <c r="AB165" s="135" t="s">
        <v>865</v>
      </c>
      <c r="AC165" s="97" t="str">
        <f t="shared" si="27"/>
        <v>11.37</v>
      </c>
      <c r="AD165" s="97" t="str">
        <f t="shared" si="28"/>
        <v>38.20</v>
      </c>
    </row>
    <row r="166" spans="1:30" ht="15" thickBot="1" x14ac:dyDescent="0.35">
      <c r="A166" s="136">
        <v>18</v>
      </c>
      <c r="B166" s="6" t="s">
        <v>399</v>
      </c>
      <c r="C166" s="127">
        <v>15</v>
      </c>
      <c r="D166" s="127">
        <v>4</v>
      </c>
      <c r="E166" s="127">
        <v>6</v>
      </c>
      <c r="F166" s="127">
        <v>5</v>
      </c>
      <c r="G166" s="127">
        <v>14</v>
      </c>
      <c r="H166" s="127">
        <v>21</v>
      </c>
      <c r="I166" s="127">
        <v>18</v>
      </c>
      <c r="J166" s="128" t="s">
        <v>878</v>
      </c>
      <c r="K166" s="128" t="s">
        <v>879</v>
      </c>
      <c r="L166" s="137" t="s">
        <v>880</v>
      </c>
      <c r="M166" s="97" t="str">
        <f t="shared" si="25"/>
        <v>14.87</v>
      </c>
      <c r="N166" s="97" t="str">
        <f t="shared" si="26"/>
        <v>27.15</v>
      </c>
      <c r="Q166" s="136">
        <v>18</v>
      </c>
      <c r="R166" s="6" t="s">
        <v>391</v>
      </c>
      <c r="S166" s="127">
        <v>15</v>
      </c>
      <c r="T166" s="127">
        <v>2</v>
      </c>
      <c r="U166" s="127">
        <v>3</v>
      </c>
      <c r="V166" s="127">
        <v>10</v>
      </c>
      <c r="W166" s="127">
        <v>11</v>
      </c>
      <c r="X166" s="127">
        <v>21</v>
      </c>
      <c r="Y166" s="127">
        <v>9</v>
      </c>
      <c r="Z166" s="128" t="s">
        <v>988</v>
      </c>
      <c r="AA166" s="128" t="s">
        <v>989</v>
      </c>
      <c r="AB166" s="137" t="s">
        <v>990</v>
      </c>
      <c r="AC166" s="97" t="str">
        <f t="shared" si="27"/>
        <v>17.32</v>
      </c>
      <c r="AD166" s="97" t="str">
        <f t="shared" si="28"/>
        <v>27.03</v>
      </c>
    </row>
    <row r="167" spans="1:30" ht="15" thickBot="1" x14ac:dyDescent="0.35">
      <c r="A167" s="134">
        <v>19</v>
      </c>
      <c r="B167" s="3" t="s">
        <v>400</v>
      </c>
      <c r="C167" s="125">
        <v>15</v>
      </c>
      <c r="D167" s="125">
        <v>3</v>
      </c>
      <c r="E167" s="125">
        <v>5</v>
      </c>
      <c r="F167" s="125">
        <v>7</v>
      </c>
      <c r="G167" s="125">
        <v>18</v>
      </c>
      <c r="H167" s="125">
        <v>25</v>
      </c>
      <c r="I167" s="125">
        <v>14</v>
      </c>
      <c r="J167" s="126" t="s">
        <v>956</v>
      </c>
      <c r="K167" s="126" t="s">
        <v>957</v>
      </c>
      <c r="L167" s="135" t="s">
        <v>958</v>
      </c>
      <c r="M167" s="97" t="str">
        <f t="shared" si="25"/>
        <v>22.95</v>
      </c>
      <c r="N167" s="97" t="str">
        <f t="shared" si="26"/>
        <v>19.72</v>
      </c>
      <c r="Q167" s="134">
        <v>19</v>
      </c>
      <c r="R167" s="3" t="s">
        <v>402</v>
      </c>
      <c r="S167" s="125">
        <v>15</v>
      </c>
      <c r="T167" s="125">
        <v>1</v>
      </c>
      <c r="U167" s="125">
        <v>3</v>
      </c>
      <c r="V167" s="125">
        <v>11</v>
      </c>
      <c r="W167" s="125">
        <v>9</v>
      </c>
      <c r="X167" s="125">
        <v>34</v>
      </c>
      <c r="Y167" s="125">
        <v>6</v>
      </c>
      <c r="Z167" s="126" t="s">
        <v>869</v>
      </c>
      <c r="AA167" s="126" t="s">
        <v>870</v>
      </c>
      <c r="AB167" s="135" t="s">
        <v>871</v>
      </c>
      <c r="AC167" s="97" t="str">
        <f t="shared" si="27"/>
        <v>7.73</v>
      </c>
      <c r="AD167" s="97" t="str">
        <f t="shared" si="28"/>
        <v>38.49</v>
      </c>
    </row>
    <row r="168" spans="1:30" ht="15" thickBot="1" x14ac:dyDescent="0.35">
      <c r="A168" s="138">
        <v>20</v>
      </c>
      <c r="B168" s="18" t="s">
        <v>402</v>
      </c>
      <c r="C168" s="139">
        <v>15</v>
      </c>
      <c r="D168" s="139">
        <v>1</v>
      </c>
      <c r="E168" s="139">
        <v>4</v>
      </c>
      <c r="F168" s="139">
        <v>10</v>
      </c>
      <c r="G168" s="139">
        <v>11</v>
      </c>
      <c r="H168" s="139">
        <v>27</v>
      </c>
      <c r="I168" s="139">
        <v>7</v>
      </c>
      <c r="J168" s="140" t="s">
        <v>959</v>
      </c>
      <c r="K168" s="140" t="s">
        <v>960</v>
      </c>
      <c r="L168" s="141" t="s">
        <v>961</v>
      </c>
      <c r="M168" s="97" t="str">
        <f t="shared" si="25"/>
        <v>19.40</v>
      </c>
      <c r="N168" s="97" t="str">
        <f t="shared" si="26"/>
        <v>25.31</v>
      </c>
      <c r="Q168" s="138">
        <v>20</v>
      </c>
      <c r="R168" s="18" t="s">
        <v>387</v>
      </c>
      <c r="S168" s="139">
        <v>14</v>
      </c>
      <c r="T168" s="139">
        <v>0</v>
      </c>
      <c r="U168" s="139">
        <v>4</v>
      </c>
      <c r="V168" s="139">
        <v>10</v>
      </c>
      <c r="W168" s="139">
        <v>12</v>
      </c>
      <c r="X168" s="139">
        <v>31</v>
      </c>
      <c r="Y168" s="139">
        <v>4</v>
      </c>
      <c r="Z168" s="140" t="s">
        <v>872</v>
      </c>
      <c r="AA168" s="140" t="s">
        <v>873</v>
      </c>
      <c r="AB168" s="141" t="s">
        <v>874</v>
      </c>
      <c r="AC168" s="97" t="str">
        <f t="shared" si="27"/>
        <v>14.44</v>
      </c>
      <c r="AD168" s="97" t="str">
        <f t="shared" si="28"/>
        <v>31.63</v>
      </c>
    </row>
    <row r="170" spans="1:30" ht="15" thickBot="1" x14ac:dyDescent="0.35">
      <c r="A170" t="s">
        <v>991</v>
      </c>
      <c r="B170" s="209" t="s">
        <v>1131</v>
      </c>
      <c r="C170" s="209"/>
      <c r="D170" s="209"/>
      <c r="E170" s="209"/>
      <c r="F170" s="209"/>
      <c r="G170" s="209"/>
      <c r="Q170" t="s">
        <v>1147</v>
      </c>
    </row>
    <row r="171" spans="1:30" x14ac:dyDescent="0.3">
      <c r="A171" s="129" t="s">
        <v>0</v>
      </c>
      <c r="B171" s="130" t="s">
        <v>1</v>
      </c>
      <c r="C171" s="130" t="s">
        <v>2</v>
      </c>
      <c r="D171" s="130" t="s">
        <v>3</v>
      </c>
      <c r="E171" s="130" t="s">
        <v>4</v>
      </c>
      <c r="F171" s="130" t="s">
        <v>5</v>
      </c>
      <c r="G171" s="130" t="s">
        <v>6</v>
      </c>
      <c r="H171" s="130" t="s">
        <v>7</v>
      </c>
      <c r="I171" s="130" t="s">
        <v>8</v>
      </c>
      <c r="J171" s="130" t="s">
        <v>9</v>
      </c>
      <c r="K171" s="130" t="s">
        <v>10</v>
      </c>
      <c r="L171" s="131" t="s">
        <v>11</v>
      </c>
      <c r="Q171" s="129" t="s">
        <v>0</v>
      </c>
      <c r="R171" s="130" t="s">
        <v>1</v>
      </c>
      <c r="S171" s="130" t="s">
        <v>2</v>
      </c>
      <c r="T171" s="130" t="s">
        <v>3</v>
      </c>
      <c r="U171" s="130" t="s">
        <v>4</v>
      </c>
      <c r="V171" s="130" t="s">
        <v>5</v>
      </c>
      <c r="W171" s="130" t="s">
        <v>6</v>
      </c>
      <c r="X171" s="130" t="s">
        <v>7</v>
      </c>
      <c r="Y171" s="130" t="s">
        <v>8</v>
      </c>
      <c r="Z171" s="130" t="s">
        <v>9</v>
      </c>
      <c r="AA171" s="130" t="s">
        <v>10</v>
      </c>
      <c r="AB171" s="131" t="s">
        <v>11</v>
      </c>
    </row>
    <row r="172" spans="1:30" ht="15" thickBot="1" x14ac:dyDescent="0.35">
      <c r="A172" s="132" t="s">
        <v>0</v>
      </c>
      <c r="B172" s="124" t="s">
        <v>1</v>
      </c>
      <c r="C172" s="124" t="s">
        <v>2</v>
      </c>
      <c r="D172" s="124" t="s">
        <v>3</v>
      </c>
      <c r="E172" s="124" t="s">
        <v>4</v>
      </c>
      <c r="F172" s="124" t="s">
        <v>5</v>
      </c>
      <c r="G172" s="124" t="s">
        <v>6</v>
      </c>
      <c r="H172" s="124" t="s">
        <v>7</v>
      </c>
      <c r="I172" s="124" t="s">
        <v>8</v>
      </c>
      <c r="J172" s="124" t="s">
        <v>9</v>
      </c>
      <c r="K172" s="124" t="s">
        <v>10</v>
      </c>
      <c r="L172" s="133" t="s">
        <v>11</v>
      </c>
      <c r="M172" s="1" t="s">
        <v>9</v>
      </c>
      <c r="N172" s="1" t="s">
        <v>10</v>
      </c>
      <c r="Q172" s="132" t="s">
        <v>0</v>
      </c>
      <c r="R172" s="124" t="s">
        <v>1</v>
      </c>
      <c r="S172" s="124" t="s">
        <v>2</v>
      </c>
      <c r="T172" s="124" t="s">
        <v>3</v>
      </c>
      <c r="U172" s="124" t="s">
        <v>4</v>
      </c>
      <c r="V172" s="124" t="s">
        <v>5</v>
      </c>
      <c r="W172" s="124" t="s">
        <v>6</v>
      </c>
      <c r="X172" s="124" t="s">
        <v>7</v>
      </c>
      <c r="Y172" s="124" t="s">
        <v>8</v>
      </c>
      <c r="Z172" s="124" t="s">
        <v>9</v>
      </c>
      <c r="AA172" s="124" t="s">
        <v>10</v>
      </c>
      <c r="AB172" s="133" t="s">
        <v>11</v>
      </c>
      <c r="AC172" s="1" t="s">
        <v>9</v>
      </c>
      <c r="AD172" s="1" t="s">
        <v>10</v>
      </c>
    </row>
    <row r="173" spans="1:30" ht="29.4" thickBot="1" x14ac:dyDescent="0.35">
      <c r="A173" s="134">
        <v>1</v>
      </c>
      <c r="B173" s="3" t="s">
        <v>383</v>
      </c>
      <c r="C173" s="125">
        <v>15</v>
      </c>
      <c r="D173" s="125">
        <v>12</v>
      </c>
      <c r="E173" s="125">
        <v>3</v>
      </c>
      <c r="F173" s="125">
        <v>0</v>
      </c>
      <c r="G173" s="125">
        <v>28</v>
      </c>
      <c r="H173" s="125">
        <v>2</v>
      </c>
      <c r="I173" s="125">
        <v>39</v>
      </c>
      <c r="J173" s="126" t="s">
        <v>932</v>
      </c>
      <c r="K173" s="126" t="s">
        <v>933</v>
      </c>
      <c r="L173" s="135" t="s">
        <v>934</v>
      </c>
      <c r="M173" s="97" t="str">
        <f>IF(ISNUMBER(SEARCH("-", J173)), LEFT(J173, SEARCH("-", J173)-1), LEFT(J173, SEARCH("+", J173)-1))</f>
        <v>37.69</v>
      </c>
      <c r="N173" s="97" t="str">
        <f>IF(ISNUMBER(SEARCH("-", K173)), LEFT(K173, SEARCH("-", K173)-1), LEFT(K173, SEARCH("+", K173)-1))</f>
        <v>10.03</v>
      </c>
      <c r="Q173" s="134">
        <v>1</v>
      </c>
      <c r="R173" s="3" t="s">
        <v>383</v>
      </c>
      <c r="S173" s="125">
        <v>16</v>
      </c>
      <c r="T173" s="125">
        <v>12</v>
      </c>
      <c r="U173" s="125">
        <v>1</v>
      </c>
      <c r="V173" s="125">
        <v>3</v>
      </c>
      <c r="W173" s="125">
        <v>27</v>
      </c>
      <c r="X173" s="125">
        <v>9</v>
      </c>
      <c r="Y173" s="125">
        <v>37</v>
      </c>
      <c r="Z173" s="126" t="s">
        <v>1022</v>
      </c>
      <c r="AA173" s="126" t="s">
        <v>1023</v>
      </c>
      <c r="AB173" s="135" t="s">
        <v>1024</v>
      </c>
      <c r="AC173" s="97" t="str">
        <f>IF(ISNUMBER(SEARCH("-", Z173)), LEFT(Z173, SEARCH("-", Z173)-1), LEFT(Z173, SEARCH("+", Z173)-1))</f>
        <v>26.57</v>
      </c>
      <c r="AD173" s="97" t="str">
        <f>IF(ISNUMBER(SEARCH("-", AA173)), LEFT(AA173, SEARCH("-", AA173)-1), LEFT(AA173, SEARCH("+", AA173)-1))</f>
        <v>14.29</v>
      </c>
    </row>
    <row r="174" spans="1:30" ht="29.4" thickBot="1" x14ac:dyDescent="0.35">
      <c r="A174" s="136">
        <v>2</v>
      </c>
      <c r="B174" s="6" t="s">
        <v>384</v>
      </c>
      <c r="C174" s="127">
        <v>15</v>
      </c>
      <c r="D174" s="127">
        <v>10</v>
      </c>
      <c r="E174" s="127">
        <v>4</v>
      </c>
      <c r="F174" s="127">
        <v>1</v>
      </c>
      <c r="G174" s="127">
        <v>36</v>
      </c>
      <c r="H174" s="127">
        <v>12</v>
      </c>
      <c r="I174" s="127">
        <v>34</v>
      </c>
      <c r="J174" s="128" t="s">
        <v>935</v>
      </c>
      <c r="K174" s="128" t="s">
        <v>936</v>
      </c>
      <c r="L174" s="137" t="s">
        <v>937</v>
      </c>
      <c r="M174" s="97" t="str">
        <f t="shared" ref="M174:M192" si="29">IF(ISNUMBER(SEARCH("-", J174)), LEFT(J174, SEARCH("-", J174)-1), LEFT(J174, SEARCH("+", J174)-1))</f>
        <v>36.29</v>
      </c>
      <c r="N174" s="97" t="str">
        <f t="shared" ref="N174:N192" si="30">IF(ISNUMBER(SEARCH("-", K174)), LEFT(K174, SEARCH("-", K174)-1), LEFT(K174, SEARCH("+", K174)-1))</f>
        <v>12.28</v>
      </c>
      <c r="Q174" s="136">
        <v>2</v>
      </c>
      <c r="R174" s="6" t="s">
        <v>384</v>
      </c>
      <c r="S174" s="127">
        <v>16</v>
      </c>
      <c r="T174" s="127">
        <v>10</v>
      </c>
      <c r="U174" s="127">
        <v>1</v>
      </c>
      <c r="V174" s="127">
        <v>5</v>
      </c>
      <c r="W174" s="127">
        <v>29</v>
      </c>
      <c r="X174" s="127">
        <v>16</v>
      </c>
      <c r="Y174" s="127">
        <v>31</v>
      </c>
      <c r="Z174" s="128" t="s">
        <v>1025</v>
      </c>
      <c r="AA174" s="128" t="s">
        <v>1026</v>
      </c>
      <c r="AB174" s="137" t="s">
        <v>1027</v>
      </c>
      <c r="AC174" s="97" t="str">
        <f t="shared" ref="AC174:AC192" si="31">IF(ISNUMBER(SEARCH("-", Z174)), LEFT(Z174, SEARCH("-", Z174)-1), LEFT(Z174, SEARCH("+", Z174)-1))</f>
        <v>31.86</v>
      </c>
      <c r="AD174" s="97" t="str">
        <f t="shared" ref="AD174:AD192" si="32">IF(ISNUMBER(SEARCH("-", AA174)), LEFT(AA174, SEARCH("-", AA174)-1), LEFT(AA174, SEARCH("+", AA174)-1))</f>
        <v>17.84</v>
      </c>
    </row>
    <row r="175" spans="1:30" ht="29.4" thickBot="1" x14ac:dyDescent="0.35">
      <c r="A175" s="134">
        <v>3</v>
      </c>
      <c r="B175" s="3" t="s">
        <v>395</v>
      </c>
      <c r="C175" s="125">
        <v>16</v>
      </c>
      <c r="D175" s="125">
        <v>10</v>
      </c>
      <c r="E175" s="125">
        <v>3</v>
      </c>
      <c r="F175" s="125">
        <v>3</v>
      </c>
      <c r="G175" s="125">
        <v>31</v>
      </c>
      <c r="H175" s="125">
        <v>13</v>
      </c>
      <c r="I175" s="125">
        <v>33</v>
      </c>
      <c r="J175" s="126" t="s">
        <v>992</v>
      </c>
      <c r="K175" s="126" t="s">
        <v>993</v>
      </c>
      <c r="L175" s="135" t="s">
        <v>994</v>
      </c>
      <c r="M175" s="97" t="str">
        <f t="shared" si="29"/>
        <v>31.77</v>
      </c>
      <c r="N175" s="97" t="str">
        <f t="shared" si="30"/>
        <v>15.59</v>
      </c>
      <c r="Q175" s="134">
        <v>3</v>
      </c>
      <c r="R175" s="3" t="s">
        <v>395</v>
      </c>
      <c r="S175" s="125">
        <v>15</v>
      </c>
      <c r="T175" s="125">
        <v>9</v>
      </c>
      <c r="U175" s="125">
        <v>3</v>
      </c>
      <c r="V175" s="125">
        <v>3</v>
      </c>
      <c r="W175" s="125">
        <v>19</v>
      </c>
      <c r="X175" s="125">
        <v>10</v>
      </c>
      <c r="Y175" s="125">
        <v>30</v>
      </c>
      <c r="Z175" s="126" t="s">
        <v>962</v>
      </c>
      <c r="AA175" s="126" t="s">
        <v>963</v>
      </c>
      <c r="AB175" s="135" t="s">
        <v>964</v>
      </c>
      <c r="AC175" s="97" t="str">
        <f t="shared" si="31"/>
        <v>21.62</v>
      </c>
      <c r="AD175" s="97" t="str">
        <f t="shared" si="32"/>
        <v>17.07</v>
      </c>
    </row>
    <row r="176" spans="1:30" ht="29.4" thickBot="1" x14ac:dyDescent="0.35">
      <c r="A176" s="136">
        <v>4</v>
      </c>
      <c r="B176" s="6" t="s">
        <v>394</v>
      </c>
      <c r="C176" s="127">
        <v>16</v>
      </c>
      <c r="D176" s="127">
        <v>9</v>
      </c>
      <c r="E176" s="127">
        <v>3</v>
      </c>
      <c r="F176" s="127">
        <v>4</v>
      </c>
      <c r="G176" s="127">
        <v>31</v>
      </c>
      <c r="H176" s="127">
        <v>21</v>
      </c>
      <c r="I176" s="127">
        <v>30</v>
      </c>
      <c r="J176" s="128" t="s">
        <v>995</v>
      </c>
      <c r="K176" s="128" t="s">
        <v>996</v>
      </c>
      <c r="L176" s="137" t="s">
        <v>997</v>
      </c>
      <c r="M176" s="97" t="str">
        <f t="shared" si="29"/>
        <v>26.91</v>
      </c>
      <c r="N176" s="97" t="str">
        <f t="shared" si="30"/>
        <v>17.08</v>
      </c>
      <c r="Q176" s="136">
        <v>4</v>
      </c>
      <c r="R176" s="6" t="s">
        <v>390</v>
      </c>
      <c r="S176" s="127">
        <v>16</v>
      </c>
      <c r="T176" s="127">
        <v>8</v>
      </c>
      <c r="U176" s="127">
        <v>3</v>
      </c>
      <c r="V176" s="127">
        <v>5</v>
      </c>
      <c r="W176" s="127">
        <v>20</v>
      </c>
      <c r="X176" s="127">
        <v>16</v>
      </c>
      <c r="Y176" s="127">
        <v>27</v>
      </c>
      <c r="Z176" s="128" t="s">
        <v>1028</v>
      </c>
      <c r="AA176" s="128" t="s">
        <v>1029</v>
      </c>
      <c r="AB176" s="137" t="s">
        <v>1030</v>
      </c>
      <c r="AC176" s="97" t="str">
        <f t="shared" si="31"/>
        <v>22.07</v>
      </c>
      <c r="AD176" s="97" t="str">
        <f t="shared" si="32"/>
        <v>15.74</v>
      </c>
    </row>
    <row r="177" spans="1:30" ht="29.4" thickBot="1" x14ac:dyDescent="0.35">
      <c r="A177" s="134">
        <v>5</v>
      </c>
      <c r="B177" s="3" t="s">
        <v>392</v>
      </c>
      <c r="C177" s="125">
        <v>15</v>
      </c>
      <c r="D177" s="125">
        <v>9</v>
      </c>
      <c r="E177" s="125">
        <v>2</v>
      </c>
      <c r="F177" s="125">
        <v>4</v>
      </c>
      <c r="G177" s="125">
        <v>24</v>
      </c>
      <c r="H177" s="125">
        <v>14</v>
      </c>
      <c r="I177" s="125">
        <v>29</v>
      </c>
      <c r="J177" s="126" t="s">
        <v>998</v>
      </c>
      <c r="K177" s="126" t="s">
        <v>999</v>
      </c>
      <c r="L177" s="135" t="s">
        <v>1000</v>
      </c>
      <c r="M177" s="97" t="str">
        <f t="shared" si="29"/>
        <v>31.95</v>
      </c>
      <c r="N177" s="97" t="str">
        <f t="shared" si="30"/>
        <v>15.06</v>
      </c>
      <c r="Q177" s="134">
        <v>5</v>
      </c>
      <c r="R177" s="3" t="s">
        <v>386</v>
      </c>
      <c r="S177" s="125">
        <v>15</v>
      </c>
      <c r="T177" s="125">
        <v>6</v>
      </c>
      <c r="U177" s="125">
        <v>4</v>
      </c>
      <c r="V177" s="125">
        <v>5</v>
      </c>
      <c r="W177" s="125">
        <v>22</v>
      </c>
      <c r="X177" s="125">
        <v>19</v>
      </c>
      <c r="Y177" s="125">
        <v>22</v>
      </c>
      <c r="Z177" s="126" t="s">
        <v>965</v>
      </c>
      <c r="AA177" s="126" t="s">
        <v>966</v>
      </c>
      <c r="AB177" s="135" t="s">
        <v>967</v>
      </c>
      <c r="AC177" s="97" t="str">
        <f t="shared" si="31"/>
        <v>21.89</v>
      </c>
      <c r="AD177" s="97" t="str">
        <f t="shared" si="32"/>
        <v>15.76</v>
      </c>
    </row>
    <row r="178" spans="1:30" ht="29.4" thickBot="1" x14ac:dyDescent="0.35">
      <c r="A178" s="136">
        <v>6</v>
      </c>
      <c r="B178" s="6" t="s">
        <v>385</v>
      </c>
      <c r="C178" s="127">
        <v>16</v>
      </c>
      <c r="D178" s="127">
        <v>8</v>
      </c>
      <c r="E178" s="127">
        <v>4</v>
      </c>
      <c r="F178" s="127">
        <v>4</v>
      </c>
      <c r="G178" s="127">
        <v>22</v>
      </c>
      <c r="H178" s="127">
        <v>15</v>
      </c>
      <c r="I178" s="127">
        <v>28</v>
      </c>
      <c r="J178" s="128" t="s">
        <v>1001</v>
      </c>
      <c r="K178" s="128" t="s">
        <v>1002</v>
      </c>
      <c r="L178" s="137" t="s">
        <v>1003</v>
      </c>
      <c r="M178" s="97" t="str">
        <f t="shared" si="29"/>
        <v>25.81</v>
      </c>
      <c r="N178" s="97" t="str">
        <f t="shared" si="30"/>
        <v>19.58</v>
      </c>
      <c r="Q178" s="136">
        <v>6</v>
      </c>
      <c r="R178" s="6" t="s">
        <v>392</v>
      </c>
      <c r="S178" s="127">
        <v>16</v>
      </c>
      <c r="T178" s="127">
        <v>6</v>
      </c>
      <c r="U178" s="127">
        <v>3</v>
      </c>
      <c r="V178" s="127">
        <v>7</v>
      </c>
      <c r="W178" s="127">
        <v>19</v>
      </c>
      <c r="X178" s="127">
        <v>18</v>
      </c>
      <c r="Y178" s="127">
        <v>21</v>
      </c>
      <c r="Z178" s="128" t="s">
        <v>968</v>
      </c>
      <c r="AA178" s="128" t="s">
        <v>969</v>
      </c>
      <c r="AB178" s="137" t="s">
        <v>970</v>
      </c>
      <c r="AC178" s="97" t="str">
        <f t="shared" si="31"/>
        <v>20.03</v>
      </c>
      <c r="AD178" s="97" t="str">
        <f t="shared" si="32"/>
        <v>26.98</v>
      </c>
    </row>
    <row r="179" spans="1:30" ht="29.4" thickBot="1" x14ac:dyDescent="0.35">
      <c r="A179" s="134">
        <v>7</v>
      </c>
      <c r="B179" s="3" t="s">
        <v>390</v>
      </c>
      <c r="C179" s="125">
        <v>15</v>
      </c>
      <c r="D179" s="125">
        <v>8</v>
      </c>
      <c r="E179" s="125">
        <v>4</v>
      </c>
      <c r="F179" s="125">
        <v>3</v>
      </c>
      <c r="G179" s="125">
        <v>19</v>
      </c>
      <c r="H179" s="125">
        <v>13</v>
      </c>
      <c r="I179" s="125">
        <v>28</v>
      </c>
      <c r="J179" s="126" t="s">
        <v>938</v>
      </c>
      <c r="K179" s="126" t="s">
        <v>939</v>
      </c>
      <c r="L179" s="135" t="s">
        <v>940</v>
      </c>
      <c r="M179" s="97" t="str">
        <f t="shared" si="29"/>
        <v>25.06</v>
      </c>
      <c r="N179" s="97" t="str">
        <f t="shared" si="30"/>
        <v>13.26</v>
      </c>
      <c r="Q179" s="134">
        <v>7</v>
      </c>
      <c r="R179" s="3" t="s">
        <v>385</v>
      </c>
      <c r="S179" s="125">
        <v>15</v>
      </c>
      <c r="T179" s="125">
        <v>6</v>
      </c>
      <c r="U179" s="125">
        <v>3</v>
      </c>
      <c r="V179" s="125">
        <v>6</v>
      </c>
      <c r="W179" s="125">
        <v>17</v>
      </c>
      <c r="X179" s="125">
        <v>18</v>
      </c>
      <c r="Y179" s="125">
        <v>21</v>
      </c>
      <c r="Z179" s="126" t="s">
        <v>971</v>
      </c>
      <c r="AA179" s="126" t="s">
        <v>972</v>
      </c>
      <c r="AB179" s="135" t="s">
        <v>973</v>
      </c>
      <c r="AC179" s="97" t="str">
        <f t="shared" si="31"/>
        <v>21.40</v>
      </c>
      <c r="AD179" s="97" t="str">
        <f t="shared" si="32"/>
        <v>21.82</v>
      </c>
    </row>
    <row r="180" spans="1:30" ht="43.8" thickBot="1" x14ac:dyDescent="0.35">
      <c r="A180" s="136">
        <v>8</v>
      </c>
      <c r="B180" s="6" t="s">
        <v>389</v>
      </c>
      <c r="C180" s="127">
        <v>16</v>
      </c>
      <c r="D180" s="127">
        <v>7</v>
      </c>
      <c r="E180" s="127">
        <v>5</v>
      </c>
      <c r="F180" s="127">
        <v>4</v>
      </c>
      <c r="G180" s="127">
        <v>23</v>
      </c>
      <c r="H180" s="127">
        <v>18</v>
      </c>
      <c r="I180" s="127">
        <v>26</v>
      </c>
      <c r="J180" s="128" t="s">
        <v>1004</v>
      </c>
      <c r="K180" s="128" t="s">
        <v>1005</v>
      </c>
      <c r="L180" s="137" t="s">
        <v>1006</v>
      </c>
      <c r="M180" s="97" t="str">
        <f t="shared" si="29"/>
        <v>20.51</v>
      </c>
      <c r="N180" s="97" t="str">
        <f t="shared" si="30"/>
        <v>18.43</v>
      </c>
      <c r="Q180" s="136">
        <v>8</v>
      </c>
      <c r="R180" s="6" t="s">
        <v>388</v>
      </c>
      <c r="S180" s="127">
        <v>16</v>
      </c>
      <c r="T180" s="127">
        <v>4</v>
      </c>
      <c r="U180" s="127">
        <v>7</v>
      </c>
      <c r="V180" s="127">
        <v>5</v>
      </c>
      <c r="W180" s="127">
        <v>12</v>
      </c>
      <c r="X180" s="127">
        <v>15</v>
      </c>
      <c r="Y180" s="127">
        <v>19</v>
      </c>
      <c r="Z180" s="128" t="s">
        <v>1031</v>
      </c>
      <c r="AA180" s="128" t="s">
        <v>1032</v>
      </c>
      <c r="AB180" s="137" t="s">
        <v>1033</v>
      </c>
      <c r="AC180" s="97" t="str">
        <f t="shared" si="31"/>
        <v>11.55</v>
      </c>
      <c r="AD180" s="97" t="str">
        <f t="shared" si="32"/>
        <v>22.64</v>
      </c>
    </row>
    <row r="181" spans="1:30" ht="15" thickBot="1" x14ac:dyDescent="0.35">
      <c r="A181" s="134">
        <v>9</v>
      </c>
      <c r="B181" s="3" t="s">
        <v>387</v>
      </c>
      <c r="C181" s="125">
        <v>16</v>
      </c>
      <c r="D181" s="125">
        <v>8</v>
      </c>
      <c r="E181" s="125">
        <v>2</v>
      </c>
      <c r="F181" s="125">
        <v>6</v>
      </c>
      <c r="G181" s="125">
        <v>24</v>
      </c>
      <c r="H181" s="125">
        <v>21</v>
      </c>
      <c r="I181" s="125">
        <v>26</v>
      </c>
      <c r="J181" s="126" t="s">
        <v>941</v>
      </c>
      <c r="K181" s="126" t="s">
        <v>942</v>
      </c>
      <c r="L181" s="135" t="s">
        <v>943</v>
      </c>
      <c r="M181" s="97" t="str">
        <f t="shared" si="29"/>
        <v>20.46</v>
      </c>
      <c r="N181" s="97" t="str">
        <f t="shared" si="30"/>
        <v>26.73</v>
      </c>
      <c r="Q181" s="134">
        <v>9</v>
      </c>
      <c r="R181" s="3" t="s">
        <v>401</v>
      </c>
      <c r="S181" s="125">
        <v>16</v>
      </c>
      <c r="T181" s="125">
        <v>5</v>
      </c>
      <c r="U181" s="125">
        <v>4</v>
      </c>
      <c r="V181" s="125">
        <v>7</v>
      </c>
      <c r="W181" s="125">
        <v>18</v>
      </c>
      <c r="X181" s="125">
        <v>26</v>
      </c>
      <c r="Y181" s="125">
        <v>19</v>
      </c>
      <c r="Z181" s="126" t="s">
        <v>1034</v>
      </c>
      <c r="AA181" s="126" t="s">
        <v>1035</v>
      </c>
      <c r="AB181" s="135" t="s">
        <v>1036</v>
      </c>
      <c r="AC181" s="97" t="str">
        <f t="shared" si="31"/>
        <v>15.98</v>
      </c>
      <c r="AD181" s="97" t="str">
        <f t="shared" si="32"/>
        <v>28.22</v>
      </c>
    </row>
    <row r="182" spans="1:30" ht="43.8" thickBot="1" x14ac:dyDescent="0.35">
      <c r="A182" s="136">
        <v>10</v>
      </c>
      <c r="B182" s="6" t="s">
        <v>398</v>
      </c>
      <c r="C182" s="127">
        <v>15</v>
      </c>
      <c r="D182" s="127">
        <v>7</v>
      </c>
      <c r="E182" s="127">
        <v>4</v>
      </c>
      <c r="F182" s="127">
        <v>4</v>
      </c>
      <c r="G182" s="127">
        <v>16</v>
      </c>
      <c r="H182" s="127">
        <v>11</v>
      </c>
      <c r="I182" s="127">
        <v>25</v>
      </c>
      <c r="J182" s="128" t="s">
        <v>944</v>
      </c>
      <c r="K182" s="128" t="s">
        <v>945</v>
      </c>
      <c r="L182" s="137" t="s">
        <v>946</v>
      </c>
      <c r="M182" s="97" t="str">
        <f t="shared" si="29"/>
        <v>18.02</v>
      </c>
      <c r="N182" s="97" t="str">
        <f t="shared" si="30"/>
        <v>11.72</v>
      </c>
      <c r="Q182" s="136">
        <v>10</v>
      </c>
      <c r="R182" s="6" t="s">
        <v>389</v>
      </c>
      <c r="S182" s="127">
        <v>15</v>
      </c>
      <c r="T182" s="127">
        <v>4</v>
      </c>
      <c r="U182" s="127">
        <v>5</v>
      </c>
      <c r="V182" s="127">
        <v>6</v>
      </c>
      <c r="W182" s="127">
        <v>15</v>
      </c>
      <c r="X182" s="127">
        <v>19</v>
      </c>
      <c r="Y182" s="127">
        <v>17</v>
      </c>
      <c r="Z182" s="128" t="s">
        <v>974</v>
      </c>
      <c r="AA182" s="128" t="s">
        <v>975</v>
      </c>
      <c r="AB182" s="137" t="s">
        <v>976</v>
      </c>
      <c r="AC182" s="97" t="str">
        <f t="shared" si="31"/>
        <v>13.69</v>
      </c>
      <c r="AD182" s="97" t="str">
        <f t="shared" si="32"/>
        <v>22.27</v>
      </c>
    </row>
    <row r="183" spans="1:30" ht="29.4" thickBot="1" x14ac:dyDescent="0.35">
      <c r="A183" s="134">
        <v>11</v>
      </c>
      <c r="B183" s="3" t="s">
        <v>388</v>
      </c>
      <c r="C183" s="125">
        <v>15</v>
      </c>
      <c r="D183" s="125">
        <v>8</v>
      </c>
      <c r="E183" s="125">
        <v>1</v>
      </c>
      <c r="F183" s="125">
        <v>6</v>
      </c>
      <c r="G183" s="125">
        <v>17</v>
      </c>
      <c r="H183" s="125">
        <v>17</v>
      </c>
      <c r="I183" s="125">
        <v>25</v>
      </c>
      <c r="J183" s="126" t="s">
        <v>947</v>
      </c>
      <c r="K183" s="126" t="s">
        <v>948</v>
      </c>
      <c r="L183" s="135" t="s">
        <v>949</v>
      </c>
      <c r="M183" s="97" t="str">
        <f t="shared" si="29"/>
        <v>22.69</v>
      </c>
      <c r="N183" s="97" t="str">
        <f t="shared" si="30"/>
        <v>17.77</v>
      </c>
      <c r="Q183" s="134">
        <v>11</v>
      </c>
      <c r="R183" s="3" t="s">
        <v>396</v>
      </c>
      <c r="S183" s="125">
        <v>15</v>
      </c>
      <c r="T183" s="125">
        <v>4</v>
      </c>
      <c r="U183" s="125">
        <v>4</v>
      </c>
      <c r="V183" s="125">
        <v>7</v>
      </c>
      <c r="W183" s="125">
        <v>15</v>
      </c>
      <c r="X183" s="125">
        <v>25</v>
      </c>
      <c r="Y183" s="125">
        <v>16</v>
      </c>
      <c r="Z183" s="126" t="s">
        <v>977</v>
      </c>
      <c r="AA183" s="126" t="s">
        <v>978</v>
      </c>
      <c r="AB183" s="135" t="s">
        <v>979</v>
      </c>
      <c r="AC183" s="97" t="str">
        <f t="shared" si="31"/>
        <v>16.53</v>
      </c>
      <c r="AD183" s="97" t="str">
        <f t="shared" si="32"/>
        <v>21.55</v>
      </c>
    </row>
    <row r="184" spans="1:30" ht="29.4" thickBot="1" x14ac:dyDescent="0.35">
      <c r="A184" s="136">
        <v>12</v>
      </c>
      <c r="B184" s="6" t="s">
        <v>386</v>
      </c>
      <c r="C184" s="127">
        <v>16</v>
      </c>
      <c r="D184" s="127">
        <v>7</v>
      </c>
      <c r="E184" s="127">
        <v>3</v>
      </c>
      <c r="F184" s="127">
        <v>6</v>
      </c>
      <c r="G184" s="127">
        <v>20</v>
      </c>
      <c r="H184" s="127">
        <v>12</v>
      </c>
      <c r="I184" s="127">
        <v>24</v>
      </c>
      <c r="J184" s="128" t="s">
        <v>1007</v>
      </c>
      <c r="K184" s="128" t="s">
        <v>1008</v>
      </c>
      <c r="L184" s="137" t="s">
        <v>1009</v>
      </c>
      <c r="M184" s="97" t="str">
        <f t="shared" si="29"/>
        <v>23.45</v>
      </c>
      <c r="N184" s="97" t="str">
        <f t="shared" si="30"/>
        <v>12.91</v>
      </c>
      <c r="Q184" s="136">
        <v>12</v>
      </c>
      <c r="R184" s="6" t="s">
        <v>398</v>
      </c>
      <c r="S184" s="127">
        <v>16</v>
      </c>
      <c r="T184" s="127">
        <v>4</v>
      </c>
      <c r="U184" s="127">
        <v>3</v>
      </c>
      <c r="V184" s="127">
        <v>9</v>
      </c>
      <c r="W184" s="127">
        <v>14</v>
      </c>
      <c r="X184" s="127">
        <v>23</v>
      </c>
      <c r="Y184" s="127">
        <v>15</v>
      </c>
      <c r="Z184" s="128" t="s">
        <v>1037</v>
      </c>
      <c r="AA184" s="128" t="s">
        <v>738</v>
      </c>
      <c r="AB184" s="137" t="s">
        <v>1038</v>
      </c>
      <c r="AC184" s="97" t="str">
        <f t="shared" si="31"/>
        <v>14.03</v>
      </c>
      <c r="AD184" s="97" t="str">
        <f t="shared" si="32"/>
        <v>21.84</v>
      </c>
    </row>
    <row r="185" spans="1:30" ht="15" thickBot="1" x14ac:dyDescent="0.35">
      <c r="A185" s="134">
        <v>13</v>
      </c>
      <c r="B185" s="3" t="s">
        <v>391</v>
      </c>
      <c r="C185" s="125">
        <v>16</v>
      </c>
      <c r="D185" s="125">
        <v>7</v>
      </c>
      <c r="E185" s="125">
        <v>3</v>
      </c>
      <c r="F185" s="125">
        <v>6</v>
      </c>
      <c r="G185" s="125">
        <v>23</v>
      </c>
      <c r="H185" s="125">
        <v>16</v>
      </c>
      <c r="I185" s="125">
        <v>24</v>
      </c>
      <c r="J185" s="126" t="s">
        <v>1010</v>
      </c>
      <c r="K185" s="126" t="s">
        <v>1011</v>
      </c>
      <c r="L185" s="135" t="s">
        <v>1012</v>
      </c>
      <c r="M185" s="97" t="str">
        <f t="shared" si="29"/>
        <v>25.41</v>
      </c>
      <c r="N185" s="97" t="str">
        <f t="shared" si="30"/>
        <v>16.12</v>
      </c>
      <c r="Q185" s="134">
        <v>13</v>
      </c>
      <c r="R185" s="3" t="s">
        <v>400</v>
      </c>
      <c r="S185" s="125">
        <v>16</v>
      </c>
      <c r="T185" s="125">
        <v>3</v>
      </c>
      <c r="U185" s="125">
        <v>5</v>
      </c>
      <c r="V185" s="125">
        <v>8</v>
      </c>
      <c r="W185" s="125">
        <v>19</v>
      </c>
      <c r="X185" s="125">
        <v>28</v>
      </c>
      <c r="Y185" s="125">
        <v>14</v>
      </c>
      <c r="Z185" s="126" t="s">
        <v>1039</v>
      </c>
      <c r="AA185" s="126" t="s">
        <v>1040</v>
      </c>
      <c r="AB185" s="135" t="s">
        <v>1041</v>
      </c>
      <c r="AC185" s="97" t="str">
        <f t="shared" si="31"/>
        <v>15.68</v>
      </c>
      <c r="AD185" s="97" t="str">
        <f t="shared" si="32"/>
        <v>28.08</v>
      </c>
    </row>
    <row r="186" spans="1:30" ht="43.8" thickBot="1" x14ac:dyDescent="0.35">
      <c r="A186" s="136">
        <v>14</v>
      </c>
      <c r="B186" s="6" t="s">
        <v>393</v>
      </c>
      <c r="C186" s="127">
        <v>15</v>
      </c>
      <c r="D186" s="127">
        <v>7</v>
      </c>
      <c r="E186" s="127">
        <v>3</v>
      </c>
      <c r="F186" s="127">
        <v>5</v>
      </c>
      <c r="G186" s="127">
        <v>16</v>
      </c>
      <c r="H186" s="127">
        <v>16</v>
      </c>
      <c r="I186" s="127">
        <v>24</v>
      </c>
      <c r="J186" s="128" t="s">
        <v>950</v>
      </c>
      <c r="K186" s="128" t="s">
        <v>951</v>
      </c>
      <c r="L186" s="137" t="s">
        <v>952</v>
      </c>
      <c r="M186" s="97" t="str">
        <f t="shared" si="29"/>
        <v>19.97</v>
      </c>
      <c r="N186" s="97" t="str">
        <f t="shared" si="30"/>
        <v>18.15</v>
      </c>
      <c r="Q186" s="136">
        <v>14</v>
      </c>
      <c r="R186" s="6" t="s">
        <v>399</v>
      </c>
      <c r="S186" s="127">
        <v>15</v>
      </c>
      <c r="T186" s="127">
        <v>3</v>
      </c>
      <c r="U186" s="127">
        <v>5</v>
      </c>
      <c r="V186" s="127">
        <v>7</v>
      </c>
      <c r="W186" s="127">
        <v>9</v>
      </c>
      <c r="X186" s="127">
        <v>21</v>
      </c>
      <c r="Y186" s="127">
        <v>14</v>
      </c>
      <c r="Z186" s="128" t="s">
        <v>980</v>
      </c>
      <c r="AA186" s="128" t="s">
        <v>981</v>
      </c>
      <c r="AB186" s="137" t="s">
        <v>982</v>
      </c>
      <c r="AC186" s="97" t="str">
        <f t="shared" si="31"/>
        <v>15.56</v>
      </c>
      <c r="AD186" s="97" t="str">
        <f t="shared" si="32"/>
        <v>28.54</v>
      </c>
    </row>
    <row r="187" spans="1:30" ht="29.4" thickBot="1" x14ac:dyDescent="0.35">
      <c r="A187" s="134">
        <v>15</v>
      </c>
      <c r="B187" s="3" t="s">
        <v>396</v>
      </c>
      <c r="C187" s="125">
        <v>16</v>
      </c>
      <c r="D187" s="125">
        <v>6</v>
      </c>
      <c r="E187" s="125">
        <v>5</v>
      </c>
      <c r="F187" s="125">
        <v>5</v>
      </c>
      <c r="G187" s="125">
        <v>22</v>
      </c>
      <c r="H187" s="125">
        <v>17</v>
      </c>
      <c r="I187" s="125">
        <v>23</v>
      </c>
      <c r="J187" s="126" t="s">
        <v>1013</v>
      </c>
      <c r="K187" s="126" t="s">
        <v>1014</v>
      </c>
      <c r="L187" s="135" t="s">
        <v>1015</v>
      </c>
      <c r="M187" s="97" t="str">
        <f t="shared" si="29"/>
        <v>21.15</v>
      </c>
      <c r="N187" s="97" t="str">
        <f t="shared" si="30"/>
        <v>15.12</v>
      </c>
      <c r="Q187" s="134">
        <v>15</v>
      </c>
      <c r="R187" s="3" t="s">
        <v>394</v>
      </c>
      <c r="S187" s="125">
        <v>15</v>
      </c>
      <c r="T187" s="125">
        <v>2</v>
      </c>
      <c r="U187" s="125">
        <v>5</v>
      </c>
      <c r="V187" s="125">
        <v>8</v>
      </c>
      <c r="W187" s="125">
        <v>17</v>
      </c>
      <c r="X187" s="125">
        <v>24</v>
      </c>
      <c r="Y187" s="125">
        <v>11</v>
      </c>
      <c r="Z187" s="126" t="s">
        <v>983</v>
      </c>
      <c r="AA187" s="126">
        <v>24</v>
      </c>
      <c r="AB187" s="135" t="s">
        <v>984</v>
      </c>
      <c r="AC187" s="97" t="str">
        <f t="shared" si="31"/>
        <v>17.91</v>
      </c>
      <c r="AD187" s="97">
        <v>24</v>
      </c>
    </row>
    <row r="188" spans="1:30" ht="15" thickBot="1" x14ac:dyDescent="0.35">
      <c r="A188" s="136">
        <v>16</v>
      </c>
      <c r="B188" s="6" t="s">
        <v>401</v>
      </c>
      <c r="C188" s="127">
        <v>15</v>
      </c>
      <c r="D188" s="127">
        <v>6</v>
      </c>
      <c r="E188" s="127">
        <v>4</v>
      </c>
      <c r="F188" s="127">
        <v>5</v>
      </c>
      <c r="G188" s="127">
        <v>20</v>
      </c>
      <c r="H188" s="127">
        <v>19</v>
      </c>
      <c r="I188" s="127">
        <v>22</v>
      </c>
      <c r="J188" s="128" t="s">
        <v>953</v>
      </c>
      <c r="K188" s="128" t="s">
        <v>954</v>
      </c>
      <c r="L188" s="137" t="s">
        <v>955</v>
      </c>
      <c r="M188" s="97" t="str">
        <f t="shared" si="29"/>
        <v>22.56</v>
      </c>
      <c r="N188" s="97" t="str">
        <f t="shared" si="30"/>
        <v>21.36</v>
      </c>
      <c r="Q188" s="136">
        <v>16</v>
      </c>
      <c r="R188" s="6" t="s">
        <v>397</v>
      </c>
      <c r="S188" s="127">
        <v>15</v>
      </c>
      <c r="T188" s="127">
        <v>2</v>
      </c>
      <c r="U188" s="127">
        <v>5</v>
      </c>
      <c r="V188" s="127">
        <v>8</v>
      </c>
      <c r="W188" s="127">
        <v>12</v>
      </c>
      <c r="X188" s="127">
        <v>23</v>
      </c>
      <c r="Y188" s="127">
        <v>11</v>
      </c>
      <c r="Z188" s="128" t="s">
        <v>985</v>
      </c>
      <c r="AA188" s="128" t="s">
        <v>986</v>
      </c>
      <c r="AB188" s="137" t="s">
        <v>987</v>
      </c>
      <c r="AC188" s="97" t="str">
        <f t="shared" si="31"/>
        <v>11.95</v>
      </c>
      <c r="AD188" s="97" t="str">
        <f t="shared" si="32"/>
        <v>20.47</v>
      </c>
    </row>
    <row r="189" spans="1:30" ht="43.8" thickBot="1" x14ac:dyDescent="0.35">
      <c r="A189" s="134">
        <v>17</v>
      </c>
      <c r="B189" s="3" t="s">
        <v>397</v>
      </c>
      <c r="C189" s="125">
        <v>16</v>
      </c>
      <c r="D189" s="125">
        <v>5</v>
      </c>
      <c r="E189" s="125">
        <v>5</v>
      </c>
      <c r="F189" s="125">
        <v>6</v>
      </c>
      <c r="G189" s="125">
        <v>17</v>
      </c>
      <c r="H189" s="125">
        <v>18</v>
      </c>
      <c r="I189" s="125">
        <v>20</v>
      </c>
      <c r="J189" s="126" t="s">
        <v>1016</v>
      </c>
      <c r="K189" s="126" t="s">
        <v>1017</v>
      </c>
      <c r="L189" s="135" t="s">
        <v>1018</v>
      </c>
      <c r="M189" s="97" t="str">
        <f t="shared" si="29"/>
        <v>18.15</v>
      </c>
      <c r="N189" s="97" t="str">
        <f t="shared" si="30"/>
        <v>19.51</v>
      </c>
      <c r="Q189" s="134">
        <v>17</v>
      </c>
      <c r="R189" s="3" t="s">
        <v>393</v>
      </c>
      <c r="S189" s="125">
        <v>16</v>
      </c>
      <c r="T189" s="125">
        <v>3</v>
      </c>
      <c r="U189" s="125">
        <v>2</v>
      </c>
      <c r="V189" s="125">
        <v>11</v>
      </c>
      <c r="W189" s="125">
        <v>11</v>
      </c>
      <c r="X189" s="125">
        <v>34</v>
      </c>
      <c r="Y189" s="125">
        <v>11</v>
      </c>
      <c r="Z189" s="126" t="s">
        <v>1042</v>
      </c>
      <c r="AA189" s="126" t="s">
        <v>1043</v>
      </c>
      <c r="AB189" s="135" t="s">
        <v>1044</v>
      </c>
      <c r="AC189" s="97" t="str">
        <f t="shared" si="31"/>
        <v>12.37</v>
      </c>
      <c r="AD189" s="97" t="str">
        <f t="shared" si="32"/>
        <v>39.10</v>
      </c>
    </row>
    <row r="190" spans="1:30" ht="15" thickBot="1" x14ac:dyDescent="0.35">
      <c r="A190" s="136">
        <v>18</v>
      </c>
      <c r="B190" s="6" t="s">
        <v>399</v>
      </c>
      <c r="C190" s="127">
        <v>16</v>
      </c>
      <c r="D190" s="127">
        <v>4</v>
      </c>
      <c r="E190" s="127">
        <v>6</v>
      </c>
      <c r="F190" s="127">
        <v>6</v>
      </c>
      <c r="G190" s="127">
        <v>14</v>
      </c>
      <c r="H190" s="127">
        <v>22</v>
      </c>
      <c r="I190" s="127">
        <v>18</v>
      </c>
      <c r="J190" s="128" t="s">
        <v>1019</v>
      </c>
      <c r="K190" s="128" t="s">
        <v>1020</v>
      </c>
      <c r="L190" s="137" t="s">
        <v>1021</v>
      </c>
      <c r="M190" s="97" t="str">
        <f t="shared" si="29"/>
        <v>16.28</v>
      </c>
      <c r="N190" s="97" t="str">
        <f t="shared" si="30"/>
        <v>28.02</v>
      </c>
      <c r="Q190" s="136">
        <v>18</v>
      </c>
      <c r="R190" s="6" t="s">
        <v>391</v>
      </c>
      <c r="S190" s="127">
        <v>15</v>
      </c>
      <c r="T190" s="127">
        <v>2</v>
      </c>
      <c r="U190" s="127">
        <v>3</v>
      </c>
      <c r="V190" s="127">
        <v>10</v>
      </c>
      <c r="W190" s="127">
        <v>11</v>
      </c>
      <c r="X190" s="127">
        <v>21</v>
      </c>
      <c r="Y190" s="127">
        <v>9</v>
      </c>
      <c r="Z190" s="128" t="s">
        <v>988</v>
      </c>
      <c r="AA190" s="128" t="s">
        <v>989</v>
      </c>
      <c r="AB190" s="137" t="s">
        <v>990</v>
      </c>
      <c r="AC190" s="97" t="str">
        <f t="shared" si="31"/>
        <v>17.32</v>
      </c>
      <c r="AD190" s="97" t="str">
        <f t="shared" si="32"/>
        <v>27.03</v>
      </c>
    </row>
    <row r="191" spans="1:30" ht="15" thickBot="1" x14ac:dyDescent="0.35">
      <c r="A191" s="134">
        <v>19</v>
      </c>
      <c r="B191" s="3" t="s">
        <v>400</v>
      </c>
      <c r="C191" s="125">
        <v>15</v>
      </c>
      <c r="D191" s="125">
        <v>3</v>
      </c>
      <c r="E191" s="125">
        <v>5</v>
      </c>
      <c r="F191" s="125">
        <v>7</v>
      </c>
      <c r="G191" s="125">
        <v>18</v>
      </c>
      <c r="H191" s="125">
        <v>25</v>
      </c>
      <c r="I191" s="125">
        <v>14</v>
      </c>
      <c r="J191" s="126" t="s">
        <v>956</v>
      </c>
      <c r="K191" s="126" t="s">
        <v>957</v>
      </c>
      <c r="L191" s="135" t="s">
        <v>958</v>
      </c>
      <c r="M191" s="97" t="str">
        <f t="shared" si="29"/>
        <v>22.95</v>
      </c>
      <c r="N191" s="97" t="str">
        <f t="shared" si="30"/>
        <v>19.72</v>
      </c>
      <c r="Q191" s="134">
        <v>19</v>
      </c>
      <c r="R191" s="3" t="s">
        <v>387</v>
      </c>
      <c r="S191" s="125">
        <v>15</v>
      </c>
      <c r="T191" s="125">
        <v>1</v>
      </c>
      <c r="U191" s="125">
        <v>4</v>
      </c>
      <c r="V191" s="125">
        <v>10</v>
      </c>
      <c r="W191" s="125">
        <v>14</v>
      </c>
      <c r="X191" s="125">
        <v>32</v>
      </c>
      <c r="Y191" s="125">
        <v>7</v>
      </c>
      <c r="Z191" s="126" t="s">
        <v>1045</v>
      </c>
      <c r="AA191" s="126" t="s">
        <v>1046</v>
      </c>
      <c r="AB191" s="135" t="s">
        <v>1047</v>
      </c>
      <c r="AC191" s="97" t="str">
        <f t="shared" si="31"/>
        <v>16.53</v>
      </c>
      <c r="AD191" s="97" t="str">
        <f t="shared" si="32"/>
        <v>33.30</v>
      </c>
    </row>
    <row r="192" spans="1:30" ht="15" thickBot="1" x14ac:dyDescent="0.35">
      <c r="A192" s="138">
        <v>20</v>
      </c>
      <c r="B192" s="18" t="s">
        <v>402</v>
      </c>
      <c r="C192" s="139">
        <v>15</v>
      </c>
      <c r="D192" s="139">
        <v>1</v>
      </c>
      <c r="E192" s="139">
        <v>4</v>
      </c>
      <c r="F192" s="139">
        <v>10</v>
      </c>
      <c r="G192" s="139">
        <v>11</v>
      </c>
      <c r="H192" s="139">
        <v>27</v>
      </c>
      <c r="I192" s="139">
        <v>7</v>
      </c>
      <c r="J192" s="140" t="s">
        <v>959</v>
      </c>
      <c r="K192" s="140" t="s">
        <v>960</v>
      </c>
      <c r="L192" s="141" t="s">
        <v>961</v>
      </c>
      <c r="M192" s="97" t="str">
        <f t="shared" si="29"/>
        <v>19.40</v>
      </c>
      <c r="N192" s="97" t="str">
        <f t="shared" si="30"/>
        <v>25.31</v>
      </c>
      <c r="Q192" s="138">
        <v>20</v>
      </c>
      <c r="R192" s="18" t="s">
        <v>402</v>
      </c>
      <c r="S192" s="139">
        <v>16</v>
      </c>
      <c r="T192" s="139">
        <v>1</v>
      </c>
      <c r="U192" s="139">
        <v>3</v>
      </c>
      <c r="V192" s="139">
        <v>12</v>
      </c>
      <c r="W192" s="139">
        <v>9</v>
      </c>
      <c r="X192" s="139">
        <v>35</v>
      </c>
      <c r="Y192" s="139">
        <v>6</v>
      </c>
      <c r="Z192" s="140" t="s">
        <v>1048</v>
      </c>
      <c r="AA192" s="140" t="s">
        <v>1049</v>
      </c>
      <c r="AB192" s="141" t="s">
        <v>1050</v>
      </c>
      <c r="AC192" s="97" t="str">
        <f t="shared" si="31"/>
        <v>9.21</v>
      </c>
      <c r="AD192" s="97" t="str">
        <f t="shared" si="32"/>
        <v>39.92</v>
      </c>
    </row>
    <row r="194" spans="1:30" ht="15" thickBot="1" x14ac:dyDescent="0.35">
      <c r="A194" t="s">
        <v>1051</v>
      </c>
      <c r="B194" s="211" t="s">
        <v>1148</v>
      </c>
      <c r="C194" s="211"/>
      <c r="D194" s="211"/>
      <c r="E194" s="211"/>
      <c r="F194" s="211"/>
      <c r="G194" s="211"/>
      <c r="Q194" t="s">
        <v>1149</v>
      </c>
    </row>
    <row r="195" spans="1:30" x14ac:dyDescent="0.3">
      <c r="A195" s="129" t="s">
        <v>0</v>
      </c>
      <c r="B195" s="130" t="s">
        <v>1</v>
      </c>
      <c r="C195" s="130" t="s">
        <v>2</v>
      </c>
      <c r="D195" s="130" t="s">
        <v>3</v>
      </c>
      <c r="E195" s="130" t="s">
        <v>4</v>
      </c>
      <c r="F195" s="130" t="s">
        <v>5</v>
      </c>
      <c r="G195" s="130" t="s">
        <v>6</v>
      </c>
      <c r="H195" s="130" t="s">
        <v>7</v>
      </c>
      <c r="I195" s="130" t="s">
        <v>8</v>
      </c>
      <c r="J195" s="130" t="s">
        <v>9</v>
      </c>
      <c r="K195" s="130" t="s">
        <v>10</v>
      </c>
      <c r="L195" s="131" t="s">
        <v>11</v>
      </c>
      <c r="Q195" s="129" t="s">
        <v>0</v>
      </c>
      <c r="R195" s="130" t="s">
        <v>1</v>
      </c>
      <c r="S195" s="130" t="s">
        <v>2</v>
      </c>
      <c r="T195" s="130" t="s">
        <v>3</v>
      </c>
      <c r="U195" s="130" t="s">
        <v>4</v>
      </c>
      <c r="V195" s="130" t="s">
        <v>5</v>
      </c>
      <c r="W195" s="130" t="s">
        <v>6</v>
      </c>
      <c r="X195" s="130" t="s">
        <v>7</v>
      </c>
      <c r="Y195" s="130" t="s">
        <v>8</v>
      </c>
      <c r="Z195" s="130" t="s">
        <v>9</v>
      </c>
      <c r="AA195" s="130" t="s">
        <v>10</v>
      </c>
      <c r="AB195" s="131" t="s">
        <v>11</v>
      </c>
    </row>
    <row r="196" spans="1:30" ht="15" thickBot="1" x14ac:dyDescent="0.35">
      <c r="A196" s="132" t="s">
        <v>0</v>
      </c>
      <c r="B196" s="124" t="s">
        <v>1</v>
      </c>
      <c r="C196" s="124" t="s">
        <v>2</v>
      </c>
      <c r="D196" s="124" t="s">
        <v>3</v>
      </c>
      <c r="E196" s="124" t="s">
        <v>4</v>
      </c>
      <c r="F196" s="124" t="s">
        <v>5</v>
      </c>
      <c r="G196" s="124" t="s">
        <v>6</v>
      </c>
      <c r="H196" s="124" t="s">
        <v>7</v>
      </c>
      <c r="I196" s="124" t="s">
        <v>8</v>
      </c>
      <c r="J196" s="124" t="s">
        <v>9</v>
      </c>
      <c r="K196" s="124" t="s">
        <v>10</v>
      </c>
      <c r="L196" s="133" t="s">
        <v>11</v>
      </c>
      <c r="M196" s="1" t="s">
        <v>9</v>
      </c>
      <c r="N196" s="1" t="s">
        <v>10</v>
      </c>
      <c r="Q196" s="132" t="s">
        <v>0</v>
      </c>
      <c r="R196" s="124" t="s">
        <v>1</v>
      </c>
      <c r="S196" s="124" t="s">
        <v>2</v>
      </c>
      <c r="T196" s="124" t="s">
        <v>3</v>
      </c>
      <c r="U196" s="124" t="s">
        <v>4</v>
      </c>
      <c r="V196" s="124" t="s">
        <v>5</v>
      </c>
      <c r="W196" s="124" t="s">
        <v>6</v>
      </c>
      <c r="X196" s="124" t="s">
        <v>7</v>
      </c>
      <c r="Y196" s="124" t="s">
        <v>8</v>
      </c>
      <c r="Z196" s="124" t="s">
        <v>9</v>
      </c>
      <c r="AA196" s="124" t="s">
        <v>10</v>
      </c>
      <c r="AB196" s="133" t="s">
        <v>11</v>
      </c>
      <c r="AC196" s="1" t="s">
        <v>9</v>
      </c>
      <c r="AD196" s="1" t="s">
        <v>10</v>
      </c>
    </row>
    <row r="197" spans="1:30" ht="29.4" thickBot="1" x14ac:dyDescent="0.35">
      <c r="A197" s="134">
        <v>1</v>
      </c>
      <c r="B197" s="3" t="s">
        <v>383</v>
      </c>
      <c r="C197" s="125">
        <v>17</v>
      </c>
      <c r="D197" s="125">
        <v>14</v>
      </c>
      <c r="E197" s="125">
        <v>3</v>
      </c>
      <c r="F197" s="125">
        <v>0</v>
      </c>
      <c r="G197" s="125">
        <v>33</v>
      </c>
      <c r="H197" s="125">
        <v>2</v>
      </c>
      <c r="I197" s="125">
        <v>45</v>
      </c>
      <c r="J197" s="126" t="s">
        <v>1052</v>
      </c>
      <c r="K197" s="126" t="s">
        <v>1053</v>
      </c>
      <c r="L197" s="135" t="s">
        <v>1054</v>
      </c>
      <c r="M197" s="97" t="str">
        <f>IF(ISNUMBER(SEARCH("-", J197)), LEFT(J197, SEARCH("-", J197)-1), LEFT(J197, SEARCH("+", J197)-1))</f>
        <v>43.18</v>
      </c>
      <c r="N197" s="97" t="str">
        <f>IF(ISNUMBER(SEARCH("-", K197)), LEFT(K197, SEARCH("-", K197)-1), LEFT(K197, SEARCH("+", K197)-1))</f>
        <v>10.62</v>
      </c>
      <c r="Q197" s="134">
        <v>1</v>
      </c>
      <c r="R197" s="3" t="s">
        <v>383</v>
      </c>
      <c r="S197" s="125">
        <v>16</v>
      </c>
      <c r="T197" s="125">
        <v>12</v>
      </c>
      <c r="U197" s="125">
        <v>1</v>
      </c>
      <c r="V197" s="125">
        <v>3</v>
      </c>
      <c r="W197" s="125">
        <v>27</v>
      </c>
      <c r="X197" s="125">
        <v>9</v>
      </c>
      <c r="Y197" s="125">
        <v>37</v>
      </c>
      <c r="Z197" s="126" t="s">
        <v>1022</v>
      </c>
      <c r="AA197" s="126" t="s">
        <v>1023</v>
      </c>
      <c r="AB197" s="135" t="s">
        <v>1024</v>
      </c>
      <c r="AC197" s="97" t="str">
        <f>IF(ISNUMBER(SEARCH("-", Z197)), LEFT(Z197, SEARCH("-", Z197)-1), LEFT(Z197, SEARCH("+", Z197)-1))</f>
        <v>26.57</v>
      </c>
      <c r="AD197" s="97" t="str">
        <f>IF(ISNUMBER(SEARCH("-", AA197)), LEFT(AA197, SEARCH("-", AA197)-1), LEFT(AA197, SEARCH("+", AA197)-1))</f>
        <v>14.29</v>
      </c>
    </row>
    <row r="198" spans="1:30" ht="29.4" thickBot="1" x14ac:dyDescent="0.35">
      <c r="A198" s="136">
        <v>2</v>
      </c>
      <c r="B198" s="6" t="s">
        <v>384</v>
      </c>
      <c r="C198" s="127">
        <v>16</v>
      </c>
      <c r="D198" s="127">
        <v>11</v>
      </c>
      <c r="E198" s="127">
        <v>4</v>
      </c>
      <c r="F198" s="127">
        <v>1</v>
      </c>
      <c r="G198" s="127">
        <v>40</v>
      </c>
      <c r="H198" s="127">
        <v>14</v>
      </c>
      <c r="I198" s="127">
        <v>37</v>
      </c>
      <c r="J198" s="128" t="s">
        <v>1055</v>
      </c>
      <c r="K198" s="128" t="s">
        <v>1056</v>
      </c>
      <c r="L198" s="137" t="s">
        <v>1057</v>
      </c>
      <c r="M198" s="97" t="str">
        <f t="shared" ref="M198:M216" si="33">IF(ISNUMBER(SEARCH("-", J198)), LEFT(J198, SEARCH("-", J198)-1), LEFT(J198, SEARCH("+", J198)-1))</f>
        <v>39.50</v>
      </c>
      <c r="N198" s="97" t="str">
        <f t="shared" ref="N198:N216" si="34">IF(ISNUMBER(SEARCH("-", K198)), LEFT(K198, SEARCH("-", K198)-1), LEFT(K198, SEARCH("+", K198)-1))</f>
        <v>13.66</v>
      </c>
      <c r="Q198" s="136">
        <v>2</v>
      </c>
      <c r="R198" s="6" t="s">
        <v>395</v>
      </c>
      <c r="S198" s="127">
        <v>16</v>
      </c>
      <c r="T198" s="127">
        <v>10</v>
      </c>
      <c r="U198" s="127">
        <v>3</v>
      </c>
      <c r="V198" s="127">
        <v>3</v>
      </c>
      <c r="W198" s="127">
        <v>24</v>
      </c>
      <c r="X198" s="127">
        <v>12</v>
      </c>
      <c r="Y198" s="127">
        <v>33</v>
      </c>
      <c r="Z198" s="128" t="s">
        <v>1085</v>
      </c>
      <c r="AA198" s="128" t="s">
        <v>1086</v>
      </c>
      <c r="AB198" s="137" t="s">
        <v>1087</v>
      </c>
      <c r="AC198" s="97" t="str">
        <f t="shared" ref="AC198:AC216" si="35">IF(ISNUMBER(SEARCH("-", Z198)), LEFT(Z198, SEARCH("-", Z198)-1), LEFT(Z198, SEARCH("+", Z198)-1))</f>
        <v>24.38</v>
      </c>
      <c r="AD198" s="97" t="str">
        <f t="shared" ref="AD198:AD216" si="36">IF(ISNUMBER(SEARCH("-", AA198)), LEFT(AA198, SEARCH("-", AA198)-1), LEFT(AA198, SEARCH("+", AA198)-1))</f>
        <v>18.53</v>
      </c>
    </row>
    <row r="199" spans="1:30" ht="29.4" thickBot="1" x14ac:dyDescent="0.35">
      <c r="A199" s="134">
        <v>3</v>
      </c>
      <c r="B199" s="3" t="s">
        <v>395</v>
      </c>
      <c r="C199" s="125">
        <v>16</v>
      </c>
      <c r="D199" s="125">
        <v>10</v>
      </c>
      <c r="E199" s="125">
        <v>3</v>
      </c>
      <c r="F199" s="125">
        <v>3</v>
      </c>
      <c r="G199" s="125">
        <v>31</v>
      </c>
      <c r="H199" s="125">
        <v>13</v>
      </c>
      <c r="I199" s="125">
        <v>33</v>
      </c>
      <c r="J199" s="126" t="s">
        <v>992</v>
      </c>
      <c r="K199" s="126" t="s">
        <v>993</v>
      </c>
      <c r="L199" s="135" t="s">
        <v>994</v>
      </c>
      <c r="M199" s="97" t="str">
        <f t="shared" si="33"/>
        <v>31.77</v>
      </c>
      <c r="N199" s="97" t="str">
        <f t="shared" si="34"/>
        <v>15.59</v>
      </c>
      <c r="Q199" s="134">
        <v>3</v>
      </c>
      <c r="R199" s="3" t="s">
        <v>384</v>
      </c>
      <c r="S199" s="125">
        <v>16</v>
      </c>
      <c r="T199" s="125">
        <v>10</v>
      </c>
      <c r="U199" s="125">
        <v>1</v>
      </c>
      <c r="V199" s="125">
        <v>5</v>
      </c>
      <c r="W199" s="125">
        <v>29</v>
      </c>
      <c r="X199" s="125">
        <v>16</v>
      </c>
      <c r="Y199" s="125">
        <v>31</v>
      </c>
      <c r="Z199" s="126" t="s">
        <v>1025</v>
      </c>
      <c r="AA199" s="126" t="s">
        <v>1026</v>
      </c>
      <c r="AB199" s="135" t="s">
        <v>1027</v>
      </c>
      <c r="AC199" s="97" t="str">
        <f t="shared" si="35"/>
        <v>31.86</v>
      </c>
      <c r="AD199" s="97" t="str">
        <f t="shared" si="36"/>
        <v>17.84</v>
      </c>
    </row>
    <row r="200" spans="1:30" ht="29.4" thickBot="1" x14ac:dyDescent="0.35">
      <c r="A200" s="136">
        <v>4</v>
      </c>
      <c r="B200" s="6" t="s">
        <v>392</v>
      </c>
      <c r="C200" s="127">
        <v>16</v>
      </c>
      <c r="D200" s="127">
        <v>10</v>
      </c>
      <c r="E200" s="127">
        <v>2</v>
      </c>
      <c r="F200" s="127">
        <v>4</v>
      </c>
      <c r="G200" s="127">
        <v>27</v>
      </c>
      <c r="H200" s="127">
        <v>15</v>
      </c>
      <c r="I200" s="127">
        <v>32</v>
      </c>
      <c r="J200" s="128" t="s">
        <v>1058</v>
      </c>
      <c r="K200" s="128" t="s">
        <v>1059</v>
      </c>
      <c r="L200" s="137" t="s">
        <v>1060</v>
      </c>
      <c r="M200" s="97" t="str">
        <f t="shared" si="33"/>
        <v>34.32</v>
      </c>
      <c r="N200" s="97" t="str">
        <f t="shared" si="34"/>
        <v>15.81</v>
      </c>
      <c r="Q200" s="136">
        <v>4</v>
      </c>
      <c r="R200" s="6" t="s">
        <v>390</v>
      </c>
      <c r="S200" s="127">
        <v>17</v>
      </c>
      <c r="T200" s="127">
        <v>9</v>
      </c>
      <c r="U200" s="127">
        <v>3</v>
      </c>
      <c r="V200" s="127">
        <v>5</v>
      </c>
      <c r="W200" s="127">
        <v>22</v>
      </c>
      <c r="X200" s="127">
        <v>16</v>
      </c>
      <c r="Y200" s="127">
        <v>30</v>
      </c>
      <c r="Z200" s="128" t="s">
        <v>1088</v>
      </c>
      <c r="AA200" s="128" t="s">
        <v>1089</v>
      </c>
      <c r="AB200" s="137" t="s">
        <v>1090</v>
      </c>
      <c r="AC200" s="97" t="str">
        <f t="shared" si="35"/>
        <v>24.17</v>
      </c>
      <c r="AD200" s="97" t="str">
        <f t="shared" si="36"/>
        <v>16.73</v>
      </c>
    </row>
    <row r="201" spans="1:30" ht="29.4" thickBot="1" x14ac:dyDescent="0.35">
      <c r="A201" s="134">
        <v>5</v>
      </c>
      <c r="B201" s="3" t="s">
        <v>394</v>
      </c>
      <c r="C201" s="125">
        <v>16</v>
      </c>
      <c r="D201" s="125">
        <v>9</v>
      </c>
      <c r="E201" s="125">
        <v>3</v>
      </c>
      <c r="F201" s="125">
        <v>4</v>
      </c>
      <c r="G201" s="125">
        <v>31</v>
      </c>
      <c r="H201" s="125">
        <v>21</v>
      </c>
      <c r="I201" s="125">
        <v>30</v>
      </c>
      <c r="J201" s="126" t="s">
        <v>995</v>
      </c>
      <c r="K201" s="126" t="s">
        <v>996</v>
      </c>
      <c r="L201" s="135" t="s">
        <v>997</v>
      </c>
      <c r="M201" s="97" t="str">
        <f t="shared" si="33"/>
        <v>26.91</v>
      </c>
      <c r="N201" s="97" t="str">
        <f t="shared" si="34"/>
        <v>17.08</v>
      </c>
      <c r="Q201" s="134">
        <v>5</v>
      </c>
      <c r="R201" s="3" t="s">
        <v>386</v>
      </c>
      <c r="S201" s="125">
        <v>16</v>
      </c>
      <c r="T201" s="125">
        <v>6</v>
      </c>
      <c r="U201" s="125">
        <v>5</v>
      </c>
      <c r="V201" s="125">
        <v>5</v>
      </c>
      <c r="W201" s="125">
        <v>23</v>
      </c>
      <c r="X201" s="125">
        <v>20</v>
      </c>
      <c r="Y201" s="125">
        <v>23</v>
      </c>
      <c r="Z201" s="126" t="s">
        <v>1091</v>
      </c>
      <c r="AA201" s="126" t="s">
        <v>1092</v>
      </c>
      <c r="AB201" s="135" t="s">
        <v>1093</v>
      </c>
      <c r="AC201" s="97" t="str">
        <f t="shared" si="35"/>
        <v>23.26</v>
      </c>
      <c r="AD201" s="97" t="str">
        <f t="shared" si="36"/>
        <v>17.05</v>
      </c>
    </row>
    <row r="202" spans="1:30" ht="15" thickBot="1" x14ac:dyDescent="0.35">
      <c r="A202" s="136">
        <v>6</v>
      </c>
      <c r="B202" s="6" t="s">
        <v>387</v>
      </c>
      <c r="C202" s="127">
        <v>17</v>
      </c>
      <c r="D202" s="127">
        <v>9</v>
      </c>
      <c r="E202" s="127">
        <v>2</v>
      </c>
      <c r="F202" s="127">
        <v>6</v>
      </c>
      <c r="G202" s="127">
        <v>26</v>
      </c>
      <c r="H202" s="127">
        <v>22</v>
      </c>
      <c r="I202" s="127">
        <v>29</v>
      </c>
      <c r="J202" s="128" t="s">
        <v>1061</v>
      </c>
      <c r="K202" s="128" t="s">
        <v>1062</v>
      </c>
      <c r="L202" s="137" t="s">
        <v>1063</v>
      </c>
      <c r="M202" s="97" t="str">
        <f t="shared" si="33"/>
        <v>22.29</v>
      </c>
      <c r="N202" s="97" t="str">
        <f t="shared" si="34"/>
        <v>27.74</v>
      </c>
      <c r="Q202" s="136">
        <v>6</v>
      </c>
      <c r="R202" s="6" t="s">
        <v>392</v>
      </c>
      <c r="S202" s="127">
        <v>16</v>
      </c>
      <c r="T202" s="127">
        <v>6</v>
      </c>
      <c r="U202" s="127">
        <v>3</v>
      </c>
      <c r="V202" s="127">
        <v>7</v>
      </c>
      <c r="W202" s="127">
        <v>19</v>
      </c>
      <c r="X202" s="127">
        <v>18</v>
      </c>
      <c r="Y202" s="127">
        <v>21</v>
      </c>
      <c r="Z202" s="128" t="s">
        <v>968</v>
      </c>
      <c r="AA202" s="128" t="s">
        <v>969</v>
      </c>
      <c r="AB202" s="137" t="s">
        <v>970</v>
      </c>
      <c r="AC202" s="97" t="str">
        <f t="shared" si="35"/>
        <v>20.03</v>
      </c>
      <c r="AD202" s="97" t="str">
        <f t="shared" si="36"/>
        <v>26.98</v>
      </c>
    </row>
    <row r="203" spans="1:30" ht="29.4" thickBot="1" x14ac:dyDescent="0.35">
      <c r="A203" s="134">
        <v>7</v>
      </c>
      <c r="B203" s="3" t="s">
        <v>385</v>
      </c>
      <c r="C203" s="125">
        <v>16</v>
      </c>
      <c r="D203" s="125">
        <v>8</v>
      </c>
      <c r="E203" s="125">
        <v>4</v>
      </c>
      <c r="F203" s="125">
        <v>4</v>
      </c>
      <c r="G203" s="125">
        <v>22</v>
      </c>
      <c r="H203" s="125">
        <v>15</v>
      </c>
      <c r="I203" s="125">
        <v>28</v>
      </c>
      <c r="J203" s="126" t="s">
        <v>1001</v>
      </c>
      <c r="K203" s="126" t="s">
        <v>1002</v>
      </c>
      <c r="L203" s="135" t="s">
        <v>1003</v>
      </c>
      <c r="M203" s="97" t="str">
        <f t="shared" si="33"/>
        <v>25.81</v>
      </c>
      <c r="N203" s="97" t="str">
        <f t="shared" si="34"/>
        <v>19.58</v>
      </c>
      <c r="Q203" s="134">
        <v>7</v>
      </c>
      <c r="R203" s="3" t="s">
        <v>385</v>
      </c>
      <c r="S203" s="125">
        <v>16</v>
      </c>
      <c r="T203" s="125">
        <v>6</v>
      </c>
      <c r="U203" s="125">
        <v>3</v>
      </c>
      <c r="V203" s="125">
        <v>7</v>
      </c>
      <c r="W203" s="125">
        <v>17</v>
      </c>
      <c r="X203" s="125">
        <v>22</v>
      </c>
      <c r="Y203" s="125">
        <v>21</v>
      </c>
      <c r="Z203" s="126" t="s">
        <v>1094</v>
      </c>
      <c r="AA203" s="126" t="s">
        <v>1095</v>
      </c>
      <c r="AB203" s="135" t="s">
        <v>1096</v>
      </c>
      <c r="AC203" s="97" t="str">
        <f t="shared" si="35"/>
        <v>21.63</v>
      </c>
      <c r="AD203" s="97" t="str">
        <f t="shared" si="36"/>
        <v>24.91</v>
      </c>
    </row>
    <row r="204" spans="1:30" ht="29.4" thickBot="1" x14ac:dyDescent="0.35">
      <c r="A204" s="136">
        <v>8</v>
      </c>
      <c r="B204" s="6" t="s">
        <v>390</v>
      </c>
      <c r="C204" s="127">
        <v>15</v>
      </c>
      <c r="D204" s="127">
        <v>8</v>
      </c>
      <c r="E204" s="127">
        <v>4</v>
      </c>
      <c r="F204" s="127">
        <v>3</v>
      </c>
      <c r="G204" s="127">
        <v>19</v>
      </c>
      <c r="H204" s="127">
        <v>13</v>
      </c>
      <c r="I204" s="127">
        <v>28</v>
      </c>
      <c r="J204" s="128" t="s">
        <v>938</v>
      </c>
      <c r="K204" s="128" t="s">
        <v>939</v>
      </c>
      <c r="L204" s="137" t="s">
        <v>940</v>
      </c>
      <c r="M204" s="97" t="str">
        <f t="shared" si="33"/>
        <v>25.06</v>
      </c>
      <c r="N204" s="97" t="str">
        <f t="shared" si="34"/>
        <v>13.26</v>
      </c>
      <c r="Q204" s="136">
        <v>8</v>
      </c>
      <c r="R204" s="6" t="s">
        <v>388</v>
      </c>
      <c r="S204" s="127">
        <v>17</v>
      </c>
      <c r="T204" s="127">
        <v>4</v>
      </c>
      <c r="U204" s="127">
        <v>7</v>
      </c>
      <c r="V204" s="127">
        <v>6</v>
      </c>
      <c r="W204" s="127">
        <v>12</v>
      </c>
      <c r="X204" s="127">
        <v>16</v>
      </c>
      <c r="Y204" s="127">
        <v>19</v>
      </c>
      <c r="Z204" s="128" t="s">
        <v>1097</v>
      </c>
      <c r="AA204" s="128" t="s">
        <v>1098</v>
      </c>
      <c r="AB204" s="137" t="s">
        <v>1099</v>
      </c>
      <c r="AC204" s="97" t="str">
        <f t="shared" si="35"/>
        <v>11.90</v>
      </c>
      <c r="AD204" s="97" t="str">
        <f t="shared" si="36"/>
        <v>25.04</v>
      </c>
    </row>
    <row r="205" spans="1:30" ht="43.8" thickBot="1" x14ac:dyDescent="0.35">
      <c r="A205" s="134">
        <v>9</v>
      </c>
      <c r="B205" s="3" t="s">
        <v>389</v>
      </c>
      <c r="C205" s="125">
        <v>16</v>
      </c>
      <c r="D205" s="125">
        <v>7</v>
      </c>
      <c r="E205" s="125">
        <v>5</v>
      </c>
      <c r="F205" s="125">
        <v>4</v>
      </c>
      <c r="G205" s="125">
        <v>23</v>
      </c>
      <c r="H205" s="125">
        <v>18</v>
      </c>
      <c r="I205" s="125">
        <v>26</v>
      </c>
      <c r="J205" s="126" t="s">
        <v>1004</v>
      </c>
      <c r="K205" s="126" t="s">
        <v>1005</v>
      </c>
      <c r="L205" s="135" t="s">
        <v>1006</v>
      </c>
      <c r="M205" s="97" t="str">
        <f t="shared" si="33"/>
        <v>20.51</v>
      </c>
      <c r="N205" s="97" t="str">
        <f t="shared" si="34"/>
        <v>18.43</v>
      </c>
      <c r="Q205" s="134">
        <v>9</v>
      </c>
      <c r="R205" s="3" t="s">
        <v>401</v>
      </c>
      <c r="S205" s="125">
        <v>16</v>
      </c>
      <c r="T205" s="125">
        <v>5</v>
      </c>
      <c r="U205" s="125">
        <v>4</v>
      </c>
      <c r="V205" s="125">
        <v>7</v>
      </c>
      <c r="W205" s="125">
        <v>18</v>
      </c>
      <c r="X205" s="125">
        <v>26</v>
      </c>
      <c r="Y205" s="125">
        <v>19</v>
      </c>
      <c r="Z205" s="126" t="s">
        <v>1034</v>
      </c>
      <c r="AA205" s="126" t="s">
        <v>1035</v>
      </c>
      <c r="AB205" s="135" t="s">
        <v>1036</v>
      </c>
      <c r="AC205" s="97" t="str">
        <f t="shared" si="35"/>
        <v>15.98</v>
      </c>
      <c r="AD205" s="97" t="str">
        <f t="shared" si="36"/>
        <v>28.22</v>
      </c>
    </row>
    <row r="206" spans="1:30" ht="43.8" thickBot="1" x14ac:dyDescent="0.35">
      <c r="A206" s="136">
        <v>10</v>
      </c>
      <c r="B206" s="6" t="s">
        <v>398</v>
      </c>
      <c r="C206" s="127">
        <v>16</v>
      </c>
      <c r="D206" s="127">
        <v>7</v>
      </c>
      <c r="E206" s="127">
        <v>5</v>
      </c>
      <c r="F206" s="127">
        <v>4</v>
      </c>
      <c r="G206" s="127">
        <v>17</v>
      </c>
      <c r="H206" s="127">
        <v>12</v>
      </c>
      <c r="I206" s="127">
        <v>26</v>
      </c>
      <c r="J206" s="128" t="s">
        <v>1064</v>
      </c>
      <c r="K206" s="128" t="s">
        <v>1065</v>
      </c>
      <c r="L206" s="137" t="s">
        <v>1066</v>
      </c>
      <c r="M206" s="97" t="str">
        <f t="shared" si="33"/>
        <v>19.31</v>
      </c>
      <c r="N206" s="97" t="str">
        <f t="shared" si="34"/>
        <v>13.10</v>
      </c>
      <c r="Q206" s="136">
        <v>10</v>
      </c>
      <c r="R206" s="6" t="s">
        <v>389</v>
      </c>
      <c r="S206" s="127">
        <v>16</v>
      </c>
      <c r="T206" s="127">
        <v>4</v>
      </c>
      <c r="U206" s="127">
        <v>5</v>
      </c>
      <c r="V206" s="127">
        <v>7</v>
      </c>
      <c r="W206" s="127">
        <v>15</v>
      </c>
      <c r="X206" s="127">
        <v>23</v>
      </c>
      <c r="Y206" s="127">
        <v>17</v>
      </c>
      <c r="Z206" s="128" t="s">
        <v>1100</v>
      </c>
      <c r="AA206" s="128" t="s">
        <v>1101</v>
      </c>
      <c r="AB206" s="137" t="s">
        <v>1102</v>
      </c>
      <c r="AC206" s="97" t="str">
        <f t="shared" si="35"/>
        <v>14.26</v>
      </c>
      <c r="AD206" s="97" t="str">
        <f t="shared" si="36"/>
        <v>25.65</v>
      </c>
    </row>
    <row r="207" spans="1:30" ht="29.4" thickBot="1" x14ac:dyDescent="0.35">
      <c r="A207" s="134">
        <v>11</v>
      </c>
      <c r="B207" s="3" t="s">
        <v>388</v>
      </c>
      <c r="C207" s="125">
        <v>16</v>
      </c>
      <c r="D207" s="125">
        <v>8</v>
      </c>
      <c r="E207" s="125">
        <v>1</v>
      </c>
      <c r="F207" s="125">
        <v>7</v>
      </c>
      <c r="G207" s="125">
        <v>17</v>
      </c>
      <c r="H207" s="125">
        <v>19</v>
      </c>
      <c r="I207" s="125">
        <v>25</v>
      </c>
      <c r="J207" s="126" t="s">
        <v>1067</v>
      </c>
      <c r="K207" s="126" t="s">
        <v>1068</v>
      </c>
      <c r="L207" s="135" t="s">
        <v>1069</v>
      </c>
      <c r="M207" s="97" t="str">
        <f t="shared" si="33"/>
        <v>23.68</v>
      </c>
      <c r="N207" s="97" t="str">
        <f t="shared" si="34"/>
        <v>19.87</v>
      </c>
      <c r="Q207" s="134">
        <v>11</v>
      </c>
      <c r="R207" s="3" t="s">
        <v>396</v>
      </c>
      <c r="S207" s="125">
        <v>16</v>
      </c>
      <c r="T207" s="125">
        <v>4</v>
      </c>
      <c r="U207" s="125">
        <v>4</v>
      </c>
      <c r="V207" s="125">
        <v>8</v>
      </c>
      <c r="W207" s="125">
        <v>16</v>
      </c>
      <c r="X207" s="125">
        <v>28</v>
      </c>
      <c r="Y207" s="125">
        <v>16</v>
      </c>
      <c r="Z207" s="126" t="s">
        <v>1103</v>
      </c>
      <c r="AA207" s="126" t="s">
        <v>1104</v>
      </c>
      <c r="AB207" s="135" t="s">
        <v>1105</v>
      </c>
      <c r="AC207" s="97" t="str">
        <f t="shared" si="35"/>
        <v>17.28</v>
      </c>
      <c r="AD207" s="97" t="str">
        <f t="shared" si="36"/>
        <v>23.92</v>
      </c>
    </row>
    <row r="208" spans="1:30" ht="29.4" thickBot="1" x14ac:dyDescent="0.35">
      <c r="A208" s="136">
        <v>12</v>
      </c>
      <c r="B208" s="6" t="s">
        <v>386</v>
      </c>
      <c r="C208" s="127">
        <v>16</v>
      </c>
      <c r="D208" s="127">
        <v>7</v>
      </c>
      <c r="E208" s="127">
        <v>3</v>
      </c>
      <c r="F208" s="127">
        <v>6</v>
      </c>
      <c r="G208" s="127">
        <v>20</v>
      </c>
      <c r="H208" s="127">
        <v>12</v>
      </c>
      <c r="I208" s="127">
        <v>24</v>
      </c>
      <c r="J208" s="128" t="s">
        <v>1007</v>
      </c>
      <c r="K208" s="128" t="s">
        <v>1008</v>
      </c>
      <c r="L208" s="137" t="s">
        <v>1009</v>
      </c>
      <c r="M208" s="97" t="str">
        <f t="shared" si="33"/>
        <v>23.45</v>
      </c>
      <c r="N208" s="97" t="str">
        <f t="shared" si="34"/>
        <v>12.91</v>
      </c>
      <c r="Q208" s="136">
        <v>12</v>
      </c>
      <c r="R208" s="6" t="s">
        <v>398</v>
      </c>
      <c r="S208" s="127">
        <v>16</v>
      </c>
      <c r="T208" s="127">
        <v>4</v>
      </c>
      <c r="U208" s="127">
        <v>3</v>
      </c>
      <c r="V208" s="127">
        <v>9</v>
      </c>
      <c r="W208" s="127">
        <v>14</v>
      </c>
      <c r="X208" s="127">
        <v>23</v>
      </c>
      <c r="Y208" s="127">
        <v>15</v>
      </c>
      <c r="Z208" s="128" t="s">
        <v>1037</v>
      </c>
      <c r="AA208" s="128" t="s">
        <v>738</v>
      </c>
      <c r="AB208" s="137" t="s">
        <v>1038</v>
      </c>
      <c r="AC208" s="97" t="str">
        <f t="shared" si="35"/>
        <v>14.03</v>
      </c>
      <c r="AD208" s="97" t="str">
        <f t="shared" si="36"/>
        <v>21.84</v>
      </c>
    </row>
    <row r="209" spans="1:31" ht="15" thickBot="1" x14ac:dyDescent="0.35">
      <c r="A209" s="134">
        <v>13</v>
      </c>
      <c r="B209" s="3" t="s">
        <v>391</v>
      </c>
      <c r="C209" s="125">
        <v>16</v>
      </c>
      <c r="D209" s="125">
        <v>7</v>
      </c>
      <c r="E209" s="125">
        <v>3</v>
      </c>
      <c r="F209" s="125">
        <v>6</v>
      </c>
      <c r="G209" s="125">
        <v>23</v>
      </c>
      <c r="H209" s="125">
        <v>16</v>
      </c>
      <c r="I209" s="125">
        <v>24</v>
      </c>
      <c r="J209" s="126" t="s">
        <v>1010</v>
      </c>
      <c r="K209" s="126" t="s">
        <v>1011</v>
      </c>
      <c r="L209" s="135" t="s">
        <v>1012</v>
      </c>
      <c r="M209" s="97" t="str">
        <f t="shared" si="33"/>
        <v>25.41</v>
      </c>
      <c r="N209" s="97" t="str">
        <f t="shared" si="34"/>
        <v>16.12</v>
      </c>
      <c r="Q209" s="134">
        <v>13</v>
      </c>
      <c r="R209" s="3" t="s">
        <v>394</v>
      </c>
      <c r="S209" s="125">
        <v>16</v>
      </c>
      <c r="T209" s="125">
        <v>3</v>
      </c>
      <c r="U209" s="125">
        <v>5</v>
      </c>
      <c r="V209" s="125">
        <v>8</v>
      </c>
      <c r="W209" s="125">
        <v>19</v>
      </c>
      <c r="X209" s="125">
        <v>24</v>
      </c>
      <c r="Y209" s="125">
        <v>14</v>
      </c>
      <c r="Z209" s="126" t="s">
        <v>1106</v>
      </c>
      <c r="AA209" s="126" t="s">
        <v>1107</v>
      </c>
      <c r="AB209" s="135" t="s">
        <v>1108</v>
      </c>
      <c r="AC209" s="97" t="str">
        <f t="shared" si="35"/>
        <v>19.04</v>
      </c>
      <c r="AD209" s="97" t="str">
        <f t="shared" si="36"/>
        <v>26.35</v>
      </c>
    </row>
    <row r="210" spans="1:31" ht="43.8" thickBot="1" x14ac:dyDescent="0.35">
      <c r="A210" s="136">
        <v>14</v>
      </c>
      <c r="B210" s="6" t="s">
        <v>393</v>
      </c>
      <c r="C210" s="127">
        <v>16</v>
      </c>
      <c r="D210" s="127">
        <v>7</v>
      </c>
      <c r="E210" s="127">
        <v>3</v>
      </c>
      <c r="F210" s="127">
        <v>6</v>
      </c>
      <c r="G210" s="127">
        <v>18</v>
      </c>
      <c r="H210" s="127">
        <v>21</v>
      </c>
      <c r="I210" s="127">
        <v>24</v>
      </c>
      <c r="J210" s="128" t="s">
        <v>1070</v>
      </c>
      <c r="K210" s="128" t="s">
        <v>1071</v>
      </c>
      <c r="L210" s="137" t="s">
        <v>1072</v>
      </c>
      <c r="M210" s="97" t="str">
        <f t="shared" si="33"/>
        <v>21.44</v>
      </c>
      <c r="N210" s="97" t="str">
        <f t="shared" si="34"/>
        <v>20.91</v>
      </c>
      <c r="Q210" s="136">
        <v>14</v>
      </c>
      <c r="R210" s="6" t="s">
        <v>400</v>
      </c>
      <c r="S210" s="127">
        <v>16</v>
      </c>
      <c r="T210" s="127">
        <v>3</v>
      </c>
      <c r="U210" s="127">
        <v>5</v>
      </c>
      <c r="V210" s="127">
        <v>8</v>
      </c>
      <c r="W210" s="127">
        <v>19</v>
      </c>
      <c r="X210" s="127">
        <v>28</v>
      </c>
      <c r="Y210" s="127">
        <v>14</v>
      </c>
      <c r="Z210" s="128" t="s">
        <v>1039</v>
      </c>
      <c r="AA210" s="128" t="s">
        <v>1040</v>
      </c>
      <c r="AB210" s="137" t="s">
        <v>1041</v>
      </c>
      <c r="AC210" s="97" t="str">
        <f t="shared" si="35"/>
        <v>15.68</v>
      </c>
      <c r="AD210" s="97" t="str">
        <f t="shared" si="36"/>
        <v>28.08</v>
      </c>
    </row>
    <row r="211" spans="1:31" ht="29.4" thickBot="1" x14ac:dyDescent="0.35">
      <c r="A211" s="134">
        <v>15</v>
      </c>
      <c r="B211" s="3" t="s">
        <v>396</v>
      </c>
      <c r="C211" s="125">
        <v>16</v>
      </c>
      <c r="D211" s="125">
        <v>6</v>
      </c>
      <c r="E211" s="125">
        <v>5</v>
      </c>
      <c r="F211" s="125">
        <v>5</v>
      </c>
      <c r="G211" s="125">
        <v>22</v>
      </c>
      <c r="H211" s="125">
        <v>17</v>
      </c>
      <c r="I211" s="125">
        <v>23</v>
      </c>
      <c r="J211" s="126" t="s">
        <v>1013</v>
      </c>
      <c r="K211" s="126" t="s">
        <v>1014</v>
      </c>
      <c r="L211" s="135" t="s">
        <v>1015</v>
      </c>
      <c r="M211" s="97" t="str">
        <f t="shared" si="33"/>
        <v>21.15</v>
      </c>
      <c r="N211" s="97" t="str">
        <f t="shared" si="34"/>
        <v>15.12</v>
      </c>
      <c r="Q211" s="134">
        <v>15</v>
      </c>
      <c r="R211" s="3" t="s">
        <v>399</v>
      </c>
      <c r="S211" s="125">
        <v>15</v>
      </c>
      <c r="T211" s="125">
        <v>3</v>
      </c>
      <c r="U211" s="125">
        <v>5</v>
      </c>
      <c r="V211" s="125">
        <v>7</v>
      </c>
      <c r="W211" s="125">
        <v>9</v>
      </c>
      <c r="X211" s="125">
        <v>21</v>
      </c>
      <c r="Y211" s="125">
        <v>14</v>
      </c>
      <c r="Z211" s="126" t="s">
        <v>980</v>
      </c>
      <c r="AA211" s="126" t="s">
        <v>981</v>
      </c>
      <c r="AB211" s="135" t="s">
        <v>982</v>
      </c>
      <c r="AC211" s="97" t="str">
        <f t="shared" si="35"/>
        <v>15.56</v>
      </c>
      <c r="AD211" s="97" t="str">
        <f t="shared" si="36"/>
        <v>28.54</v>
      </c>
    </row>
    <row r="212" spans="1:31" ht="15" thickBot="1" x14ac:dyDescent="0.35">
      <c r="A212" s="136">
        <v>16</v>
      </c>
      <c r="B212" s="6" t="s">
        <v>401</v>
      </c>
      <c r="C212" s="127">
        <v>16</v>
      </c>
      <c r="D212" s="127">
        <v>6</v>
      </c>
      <c r="E212" s="127">
        <v>4</v>
      </c>
      <c r="F212" s="127">
        <v>6</v>
      </c>
      <c r="G212" s="127">
        <v>20</v>
      </c>
      <c r="H212" s="127">
        <v>21</v>
      </c>
      <c r="I212" s="127">
        <v>22</v>
      </c>
      <c r="J212" s="128" t="s">
        <v>1073</v>
      </c>
      <c r="K212" s="128" t="s">
        <v>1074</v>
      </c>
      <c r="L212" s="137" t="s">
        <v>1075</v>
      </c>
      <c r="M212" s="97" t="str">
        <f t="shared" si="33"/>
        <v>24.91</v>
      </c>
      <c r="N212" s="97" t="str">
        <f t="shared" si="34"/>
        <v>22.49</v>
      </c>
      <c r="Q212" s="136">
        <v>16</v>
      </c>
      <c r="R212" s="6" t="s">
        <v>397</v>
      </c>
      <c r="S212" s="127">
        <v>16</v>
      </c>
      <c r="T212" s="127">
        <v>2</v>
      </c>
      <c r="U212" s="127">
        <v>5</v>
      </c>
      <c r="V212" s="127">
        <v>9</v>
      </c>
      <c r="W212" s="127">
        <v>12</v>
      </c>
      <c r="X212" s="127">
        <v>24</v>
      </c>
      <c r="Y212" s="127">
        <v>11</v>
      </c>
      <c r="Z212" s="128" t="s">
        <v>1109</v>
      </c>
      <c r="AA212" s="128" t="s">
        <v>1110</v>
      </c>
      <c r="AB212" s="137" t="s">
        <v>1111</v>
      </c>
      <c r="AC212" s="97" t="str">
        <f t="shared" si="35"/>
        <v>12.36</v>
      </c>
      <c r="AD212" s="97" t="str">
        <f t="shared" si="36"/>
        <v>22.91</v>
      </c>
    </row>
    <row r="213" spans="1:31" ht="43.8" thickBot="1" x14ac:dyDescent="0.35">
      <c r="A213" s="134">
        <v>17</v>
      </c>
      <c r="B213" s="3" t="s">
        <v>399</v>
      </c>
      <c r="C213" s="125">
        <v>17</v>
      </c>
      <c r="D213" s="125">
        <v>5</v>
      </c>
      <c r="E213" s="125">
        <v>6</v>
      </c>
      <c r="F213" s="125">
        <v>6</v>
      </c>
      <c r="G213" s="125">
        <v>16</v>
      </c>
      <c r="H213" s="125">
        <v>23</v>
      </c>
      <c r="I213" s="125">
        <v>21</v>
      </c>
      <c r="J213" s="126" t="s">
        <v>1076</v>
      </c>
      <c r="K213" s="126" t="s">
        <v>1077</v>
      </c>
      <c r="L213" s="135" t="s">
        <v>1078</v>
      </c>
      <c r="M213" s="97" t="str">
        <f t="shared" si="33"/>
        <v>18.44</v>
      </c>
      <c r="N213" s="97" t="str">
        <f t="shared" si="34"/>
        <v>29.07</v>
      </c>
      <c r="Q213" s="134">
        <v>17</v>
      </c>
      <c r="R213" s="3" t="s">
        <v>393</v>
      </c>
      <c r="S213" s="125">
        <v>16</v>
      </c>
      <c r="T213" s="125">
        <v>3</v>
      </c>
      <c r="U213" s="125">
        <v>2</v>
      </c>
      <c r="V213" s="125">
        <v>11</v>
      </c>
      <c r="W213" s="125">
        <v>11</v>
      </c>
      <c r="X213" s="125">
        <v>34</v>
      </c>
      <c r="Y213" s="125">
        <v>11</v>
      </c>
      <c r="Z213" s="126" t="s">
        <v>1042</v>
      </c>
      <c r="AA213" s="126" t="s">
        <v>1043</v>
      </c>
      <c r="AB213" s="135" t="s">
        <v>1044</v>
      </c>
      <c r="AC213" s="97" t="str">
        <f t="shared" si="35"/>
        <v>12.37</v>
      </c>
      <c r="AD213" s="97" t="str">
        <f t="shared" si="36"/>
        <v>39.10</v>
      </c>
    </row>
    <row r="214" spans="1:31" ht="15" thickBot="1" x14ac:dyDescent="0.35">
      <c r="A214" s="136">
        <v>18</v>
      </c>
      <c r="B214" s="6" t="s">
        <v>397</v>
      </c>
      <c r="C214" s="127">
        <v>16</v>
      </c>
      <c r="D214" s="127">
        <v>5</v>
      </c>
      <c r="E214" s="127">
        <v>5</v>
      </c>
      <c r="F214" s="127">
        <v>6</v>
      </c>
      <c r="G214" s="127">
        <v>17</v>
      </c>
      <c r="H214" s="127">
        <v>18</v>
      </c>
      <c r="I214" s="127">
        <v>20</v>
      </c>
      <c r="J214" s="128" t="s">
        <v>1016</v>
      </c>
      <c r="K214" s="128" t="s">
        <v>1017</v>
      </c>
      <c r="L214" s="137" t="s">
        <v>1018</v>
      </c>
      <c r="M214" s="97" t="str">
        <f t="shared" si="33"/>
        <v>18.15</v>
      </c>
      <c r="N214" s="97" t="str">
        <f t="shared" si="34"/>
        <v>19.51</v>
      </c>
      <c r="Q214" s="136">
        <v>18</v>
      </c>
      <c r="R214" s="6" t="s">
        <v>391</v>
      </c>
      <c r="S214" s="127">
        <v>16</v>
      </c>
      <c r="T214" s="127">
        <v>2</v>
      </c>
      <c r="U214" s="127">
        <v>3</v>
      </c>
      <c r="V214" s="127">
        <v>11</v>
      </c>
      <c r="W214" s="127">
        <v>12</v>
      </c>
      <c r="X214" s="127">
        <v>23</v>
      </c>
      <c r="Y214" s="127">
        <v>9</v>
      </c>
      <c r="Z214" s="128" t="s">
        <v>1112</v>
      </c>
      <c r="AA214" s="128" t="s">
        <v>1113</v>
      </c>
      <c r="AB214" s="137" t="s">
        <v>1114</v>
      </c>
      <c r="AC214" s="97" t="str">
        <f t="shared" si="35"/>
        <v>18.38</v>
      </c>
      <c r="AD214" s="97" t="str">
        <f t="shared" si="36"/>
        <v>29.20</v>
      </c>
    </row>
    <row r="215" spans="1:31" ht="15" thickBot="1" x14ac:dyDescent="0.35">
      <c r="A215" s="134">
        <v>19</v>
      </c>
      <c r="B215" s="3" t="s">
        <v>400</v>
      </c>
      <c r="C215" s="125">
        <v>16</v>
      </c>
      <c r="D215" s="125">
        <v>4</v>
      </c>
      <c r="E215" s="125">
        <v>5</v>
      </c>
      <c r="F215" s="125">
        <v>7</v>
      </c>
      <c r="G215" s="125">
        <v>19</v>
      </c>
      <c r="H215" s="125">
        <v>25</v>
      </c>
      <c r="I215" s="125">
        <v>17</v>
      </c>
      <c r="J215" s="126" t="s">
        <v>1079</v>
      </c>
      <c r="K215" s="126" t="s">
        <v>1080</v>
      </c>
      <c r="L215" s="135" t="s">
        <v>1081</v>
      </c>
      <c r="M215" s="97" t="str">
        <f t="shared" si="33"/>
        <v>25.39</v>
      </c>
      <c r="N215" s="97" t="str">
        <f t="shared" si="34"/>
        <v>20.13</v>
      </c>
      <c r="Q215" s="134">
        <v>19</v>
      </c>
      <c r="R215" s="3" t="s">
        <v>387</v>
      </c>
      <c r="S215" s="125">
        <v>16</v>
      </c>
      <c r="T215" s="125">
        <v>1</v>
      </c>
      <c r="U215" s="125">
        <v>4</v>
      </c>
      <c r="V215" s="125">
        <v>11</v>
      </c>
      <c r="W215" s="125">
        <v>16</v>
      </c>
      <c r="X215" s="125">
        <v>36</v>
      </c>
      <c r="Y215" s="125">
        <v>7</v>
      </c>
      <c r="Z215" s="126" t="s">
        <v>1115</v>
      </c>
      <c r="AA215" s="126" t="s">
        <v>1116</v>
      </c>
      <c r="AB215" s="135" t="s">
        <v>1117</v>
      </c>
      <c r="AC215" s="97" t="str">
        <f t="shared" si="35"/>
        <v>17.90</v>
      </c>
      <c r="AD215" s="97" t="str">
        <f t="shared" si="36"/>
        <v>36.50</v>
      </c>
    </row>
    <row r="216" spans="1:31" ht="15" thickBot="1" x14ac:dyDescent="0.35">
      <c r="A216" s="138">
        <v>20</v>
      </c>
      <c r="B216" s="18" t="s">
        <v>402</v>
      </c>
      <c r="C216" s="139">
        <v>16</v>
      </c>
      <c r="D216" s="139">
        <v>2</v>
      </c>
      <c r="E216" s="139">
        <v>4</v>
      </c>
      <c r="F216" s="139">
        <v>10</v>
      </c>
      <c r="G216" s="139">
        <v>15</v>
      </c>
      <c r="H216" s="139">
        <v>27</v>
      </c>
      <c r="I216" s="139">
        <v>10</v>
      </c>
      <c r="J216" s="140" t="s">
        <v>1082</v>
      </c>
      <c r="K216" s="140" t="s">
        <v>1083</v>
      </c>
      <c r="L216" s="141" t="s">
        <v>1084</v>
      </c>
      <c r="M216" s="97" t="str">
        <f t="shared" si="33"/>
        <v>22.78</v>
      </c>
      <c r="N216" s="97" t="str">
        <f t="shared" si="34"/>
        <v>25.88</v>
      </c>
      <c r="Q216" s="138">
        <v>20</v>
      </c>
      <c r="R216" s="18" t="s">
        <v>402</v>
      </c>
      <c r="S216" s="139">
        <v>17</v>
      </c>
      <c r="T216" s="139">
        <v>1</v>
      </c>
      <c r="U216" s="139">
        <v>3</v>
      </c>
      <c r="V216" s="139">
        <v>13</v>
      </c>
      <c r="W216" s="139">
        <v>10</v>
      </c>
      <c r="X216" s="139">
        <v>37</v>
      </c>
      <c r="Y216" s="139">
        <v>6</v>
      </c>
      <c r="Z216" s="140" t="s">
        <v>1118</v>
      </c>
      <c r="AA216" s="140" t="s">
        <v>1119</v>
      </c>
      <c r="AB216" s="141" t="s">
        <v>1120</v>
      </c>
      <c r="AC216" s="97" t="str">
        <f t="shared" si="35"/>
        <v>10.22</v>
      </c>
      <c r="AD216" s="97" t="str">
        <f t="shared" si="36"/>
        <v>41.75</v>
      </c>
    </row>
    <row r="218" spans="1:31" ht="15" thickBot="1" x14ac:dyDescent="0.35">
      <c r="A218" s="142">
        <v>45051</v>
      </c>
      <c r="B218" s="210" t="s">
        <v>1150</v>
      </c>
      <c r="C218" s="210"/>
      <c r="D218" s="210"/>
      <c r="E218" s="210"/>
      <c r="F218" s="210"/>
      <c r="G218" s="210"/>
    </row>
    <row r="219" spans="1:31" ht="15" thickBot="1" x14ac:dyDescent="0.35">
      <c r="A219" s="115" t="s">
        <v>0</v>
      </c>
      <c r="B219" s="116" t="s">
        <v>1</v>
      </c>
      <c r="C219" s="116" t="s">
        <v>2</v>
      </c>
      <c r="D219" s="116" t="s">
        <v>3</v>
      </c>
      <c r="E219" s="116" t="s">
        <v>4</v>
      </c>
      <c r="F219" s="116" t="s">
        <v>5</v>
      </c>
      <c r="G219" s="116" t="s">
        <v>6</v>
      </c>
      <c r="H219" s="116" t="s">
        <v>7</v>
      </c>
      <c r="I219" s="116" t="s">
        <v>8</v>
      </c>
      <c r="J219" s="1" t="s">
        <v>9</v>
      </c>
      <c r="K219" s="1" t="s">
        <v>10</v>
      </c>
      <c r="L219" s="116" t="s">
        <v>9</v>
      </c>
      <c r="M219" s="116" t="s">
        <v>10</v>
      </c>
      <c r="N219" s="117" t="s">
        <v>11</v>
      </c>
      <c r="O219" s="12" t="s">
        <v>11</v>
      </c>
      <c r="Q219" s="11" t="s">
        <v>0</v>
      </c>
      <c r="R219" s="1" t="s">
        <v>1</v>
      </c>
      <c r="S219" s="1" t="s">
        <v>2</v>
      </c>
      <c r="T219" s="1" t="s">
        <v>3</v>
      </c>
      <c r="U219" s="1" t="s">
        <v>4</v>
      </c>
      <c r="V219" s="1" t="s">
        <v>5</v>
      </c>
      <c r="W219" s="1" t="s">
        <v>6</v>
      </c>
      <c r="X219" s="1" t="s">
        <v>7</v>
      </c>
      <c r="Y219" s="1" t="s">
        <v>8</v>
      </c>
      <c r="Z219" s="1" t="s">
        <v>9</v>
      </c>
      <c r="AA219" s="1" t="s">
        <v>10</v>
      </c>
      <c r="AB219" s="1" t="s">
        <v>9</v>
      </c>
      <c r="AC219" s="1" t="s">
        <v>10</v>
      </c>
      <c r="AD219" s="12" t="s">
        <v>11</v>
      </c>
      <c r="AE219" s="12" t="s">
        <v>11</v>
      </c>
    </row>
    <row r="220" spans="1:31" ht="29.4" thickBot="1" x14ac:dyDescent="0.35">
      <c r="A220" s="106">
        <v>1</v>
      </c>
      <c r="B220" s="105" t="s">
        <v>383</v>
      </c>
      <c r="C220" s="107">
        <v>17</v>
      </c>
      <c r="D220" s="107">
        <v>14</v>
      </c>
      <c r="E220" s="107">
        <v>3</v>
      </c>
      <c r="F220" s="107">
        <v>0</v>
      </c>
      <c r="G220" s="107">
        <v>33</v>
      </c>
      <c r="H220" s="107">
        <v>2</v>
      </c>
      <c r="I220" s="107">
        <v>45</v>
      </c>
      <c r="J220" s="97" t="str">
        <f>IF(ISNUMBER(SEARCH("-", L220)), LEFT(L220, SEARCH("-", L220)-1), LEFT(L220, SEARCH("+", L220)-1))</f>
        <v>43.18</v>
      </c>
      <c r="K220" s="97" t="str">
        <f>IF(ISNUMBER(SEARCH("-", M220)), LEFT(M220, SEARCH("-", M220)-1), LEFT(M220, SEARCH("+", M220)-1))</f>
        <v>10.62</v>
      </c>
      <c r="L220" s="108" t="s">
        <v>524</v>
      </c>
      <c r="M220" s="108" t="s">
        <v>525</v>
      </c>
      <c r="N220" s="109" t="s">
        <v>526</v>
      </c>
      <c r="O220" s="97" t="str">
        <f>IF(ISNUMBER(SEARCH("-", N220)), LEFT(N220, SEARCH("-", N220)-1), IF(ISNUMBER(SEARCH("+", N220)), LEFT(N220, SEARCH("+", N220)-1),N220))</f>
        <v>41.21</v>
      </c>
      <c r="Q220" s="13">
        <v>1</v>
      </c>
      <c r="R220" s="3" t="s">
        <v>383</v>
      </c>
      <c r="S220" s="2">
        <v>16</v>
      </c>
      <c r="T220" s="2">
        <v>12</v>
      </c>
      <c r="U220" s="2">
        <v>1</v>
      </c>
      <c r="V220" s="2">
        <v>3</v>
      </c>
      <c r="W220" s="2">
        <v>27</v>
      </c>
      <c r="X220" s="2">
        <v>9</v>
      </c>
      <c r="Y220" s="2">
        <v>37</v>
      </c>
      <c r="Z220" s="97" t="str">
        <f>IF(ISNUMBER(SEARCH("-", AB220)), LEFT(AB220, SEARCH("-", AB220)-1), IF(ISNUMBER(SEARCH("+", AB220)), LEFT(AB220, SEARCH("+", AB220)-1), AB220))</f>
        <v>26.57</v>
      </c>
      <c r="AA220" s="97" t="str">
        <f>IF(ISNUMBER(SEARCH("-", AC220)), LEFT(AC220, SEARCH("-", AC220)-1), IF(ISNUMBER(SEARCH("+", AC220)), LEFT(AC220, SEARCH("+", AC220)-1), AC220))</f>
        <v>14.29</v>
      </c>
      <c r="AB220" s="4" t="s">
        <v>583</v>
      </c>
      <c r="AC220" s="4" t="s">
        <v>584</v>
      </c>
      <c r="AD220" s="14" t="s">
        <v>585</v>
      </c>
      <c r="AE220" s="97" t="str">
        <f>IF(ISNUMBER(SEARCH("-", AD220)), LEFT(AD220, SEARCH("-", AD220)-1), IF(ISNUMBER(SEARCH("+", AD220)), LEFT(AD220, SEARCH("+", AD220)-1),AD220))</f>
        <v>29.23</v>
      </c>
    </row>
    <row r="221" spans="1:31" ht="29.4" thickBot="1" x14ac:dyDescent="0.35">
      <c r="A221" s="15">
        <v>2</v>
      </c>
      <c r="B221" s="6" t="s">
        <v>384</v>
      </c>
      <c r="C221" s="5">
        <v>16</v>
      </c>
      <c r="D221" s="5">
        <v>11</v>
      </c>
      <c r="E221" s="5">
        <v>4</v>
      </c>
      <c r="F221" s="5">
        <v>1</v>
      </c>
      <c r="G221" s="5">
        <v>40</v>
      </c>
      <c r="H221" s="5">
        <v>14</v>
      </c>
      <c r="I221" s="5">
        <v>37</v>
      </c>
      <c r="J221" s="97" t="str">
        <f t="shared" ref="J221:J239" si="37">IF(ISNUMBER(SEARCH("-", L221)), LEFT(L221, SEARCH("-", L221)-1), LEFT(L221, SEARCH("+", L221)-1))</f>
        <v>39.50</v>
      </c>
      <c r="K221" s="97" t="str">
        <f t="shared" ref="K221:K225" si="38">IF(ISNUMBER(SEARCH("-", M221)), LEFT(M221, SEARCH("-", M221)-1), LEFT(M221, SEARCH("+", M221)-1))</f>
        <v>13.66</v>
      </c>
      <c r="L221" s="7" t="s">
        <v>527</v>
      </c>
      <c r="M221" s="7" t="s">
        <v>528</v>
      </c>
      <c r="N221" s="16" t="s">
        <v>529</v>
      </c>
      <c r="O221" s="97" t="str">
        <f t="shared" ref="O221:O239" si="39">IF(ISNUMBER(SEARCH("-", N221)), LEFT(N221, SEARCH("-", N221)-1), IF(ISNUMBER(SEARCH("+", N221)), LEFT(N221, SEARCH("+", N221)-1),N221))</f>
        <v>37.53</v>
      </c>
      <c r="Q221" s="15">
        <v>2</v>
      </c>
      <c r="R221" s="6" t="s">
        <v>395</v>
      </c>
      <c r="S221" s="5">
        <v>16</v>
      </c>
      <c r="T221" s="5">
        <v>10</v>
      </c>
      <c r="U221" s="5">
        <v>3</v>
      </c>
      <c r="V221" s="5">
        <v>3</v>
      </c>
      <c r="W221" s="5">
        <v>24</v>
      </c>
      <c r="X221" s="5">
        <v>12</v>
      </c>
      <c r="Y221" s="5">
        <v>33</v>
      </c>
      <c r="Z221" s="97" t="str">
        <f t="shared" ref="Z221:Z239" si="40">IF(ISNUMBER(SEARCH("-", AB221)), LEFT(AB221, SEARCH("-", AB221)-1), IF(ISNUMBER(SEARCH("+", AB221)), LEFT(AB221, SEARCH("+", AB221)-1), AB221))</f>
        <v>24.38</v>
      </c>
      <c r="AA221" s="97" t="str">
        <f t="shared" ref="AA221:AA239" si="41">IF(ISNUMBER(SEARCH("-", AC221)), LEFT(AC221, SEARCH("-", AC221)-1), IF(ISNUMBER(SEARCH("+", AC221)), LEFT(AC221, SEARCH("+", AC221)-1), AC221))</f>
        <v>18.53</v>
      </c>
      <c r="AB221" s="7" t="s">
        <v>586</v>
      </c>
      <c r="AC221" s="7" t="s">
        <v>587</v>
      </c>
      <c r="AD221" s="16" t="s">
        <v>588</v>
      </c>
      <c r="AE221" s="97" t="str">
        <f t="shared" ref="AE221:AE239" si="42">IF(ISNUMBER(SEARCH("-", AD221)), LEFT(AD221, SEARCH("-", AD221)-1), IF(ISNUMBER(SEARCH("+", AD221)), LEFT(AD221, SEARCH("+", AD221)-1),AD221))</f>
        <v>26.01</v>
      </c>
    </row>
    <row r="222" spans="1:31" ht="29.4" thickBot="1" x14ac:dyDescent="0.35">
      <c r="A222" s="13">
        <v>3</v>
      </c>
      <c r="B222" s="3" t="s">
        <v>395</v>
      </c>
      <c r="C222" s="2">
        <v>17</v>
      </c>
      <c r="D222" s="2">
        <v>11</v>
      </c>
      <c r="E222" s="2">
        <v>3</v>
      </c>
      <c r="F222" s="2">
        <v>3</v>
      </c>
      <c r="G222" s="2">
        <v>36</v>
      </c>
      <c r="H222" s="2">
        <v>14</v>
      </c>
      <c r="I222" s="2">
        <v>36</v>
      </c>
      <c r="J222" s="97" t="str">
        <f t="shared" si="37"/>
        <v>36.03</v>
      </c>
      <c r="K222" s="97" t="str">
        <f t="shared" si="38"/>
        <v>15.62</v>
      </c>
      <c r="L222" s="4" t="s">
        <v>530</v>
      </c>
      <c r="M222" s="4" t="s">
        <v>531</v>
      </c>
      <c r="N222" s="14" t="s">
        <v>532</v>
      </c>
      <c r="O222" s="97" t="str">
        <f t="shared" si="39"/>
        <v>34.64</v>
      </c>
      <c r="Q222" s="13">
        <v>3</v>
      </c>
      <c r="R222" s="3" t="s">
        <v>384</v>
      </c>
      <c r="S222" s="2">
        <v>17</v>
      </c>
      <c r="T222" s="2">
        <v>10</v>
      </c>
      <c r="U222" s="2">
        <v>1</v>
      </c>
      <c r="V222" s="2">
        <v>6</v>
      </c>
      <c r="W222" s="2">
        <v>29</v>
      </c>
      <c r="X222" s="2">
        <v>18</v>
      </c>
      <c r="Y222" s="2">
        <v>31</v>
      </c>
      <c r="Z222" s="97" t="str">
        <f t="shared" si="40"/>
        <v>32.73</v>
      </c>
      <c r="AA222" s="97" t="str">
        <f t="shared" si="41"/>
        <v>20.10</v>
      </c>
      <c r="AB222" s="4" t="s">
        <v>589</v>
      </c>
      <c r="AC222" s="4" t="s">
        <v>590</v>
      </c>
      <c r="AD222" s="14" t="s">
        <v>591</v>
      </c>
      <c r="AE222" s="97" t="str">
        <f t="shared" si="42"/>
        <v>30.91</v>
      </c>
    </row>
    <row r="223" spans="1:31" ht="29.4" thickBot="1" x14ac:dyDescent="0.35">
      <c r="A223" s="15">
        <v>4</v>
      </c>
      <c r="B223" s="6" t="s">
        <v>394</v>
      </c>
      <c r="C223" s="5">
        <v>17</v>
      </c>
      <c r="D223" s="5">
        <v>10</v>
      </c>
      <c r="E223" s="5">
        <v>3</v>
      </c>
      <c r="F223" s="5">
        <v>4</v>
      </c>
      <c r="G223" s="5">
        <v>33</v>
      </c>
      <c r="H223" s="5">
        <v>22</v>
      </c>
      <c r="I223" s="5">
        <v>33</v>
      </c>
      <c r="J223" s="97" t="str">
        <f t="shared" si="37"/>
        <v>29.12</v>
      </c>
      <c r="K223" s="97" t="str">
        <f t="shared" si="38"/>
        <v>18.42</v>
      </c>
      <c r="L223" s="7" t="s">
        <v>533</v>
      </c>
      <c r="M223" s="7" t="s">
        <v>534</v>
      </c>
      <c r="N223" s="16" t="s">
        <v>535</v>
      </c>
      <c r="O223" s="97" t="str">
        <f t="shared" si="39"/>
        <v>30.36</v>
      </c>
      <c r="Q223" s="15">
        <v>4</v>
      </c>
      <c r="R223" s="6" t="s">
        <v>390</v>
      </c>
      <c r="S223" s="5">
        <v>17</v>
      </c>
      <c r="T223" s="5">
        <v>9</v>
      </c>
      <c r="U223" s="5">
        <v>3</v>
      </c>
      <c r="V223" s="5">
        <v>5</v>
      </c>
      <c r="W223" s="5">
        <v>22</v>
      </c>
      <c r="X223" s="5">
        <v>16</v>
      </c>
      <c r="Y223" s="5">
        <v>30</v>
      </c>
      <c r="Z223" s="97" t="str">
        <f t="shared" si="40"/>
        <v>24.17</v>
      </c>
      <c r="AA223" s="97" t="str">
        <f t="shared" si="41"/>
        <v>16.73</v>
      </c>
      <c r="AB223" s="7" t="s">
        <v>592</v>
      </c>
      <c r="AC223" s="7" t="s">
        <v>593</v>
      </c>
      <c r="AD223" s="16" t="s">
        <v>594</v>
      </c>
      <c r="AE223" s="97" t="str">
        <f t="shared" si="42"/>
        <v>28.72</v>
      </c>
    </row>
    <row r="224" spans="1:31" ht="29.4" thickBot="1" x14ac:dyDescent="0.35">
      <c r="A224" s="13">
        <v>5</v>
      </c>
      <c r="B224" s="3" t="s">
        <v>392</v>
      </c>
      <c r="C224" s="2">
        <v>16</v>
      </c>
      <c r="D224" s="2">
        <v>10</v>
      </c>
      <c r="E224" s="2">
        <v>2</v>
      </c>
      <c r="F224" s="2">
        <v>4</v>
      </c>
      <c r="G224" s="2">
        <v>27</v>
      </c>
      <c r="H224" s="2">
        <v>15</v>
      </c>
      <c r="I224" s="2">
        <v>32</v>
      </c>
      <c r="J224" s="97" t="str">
        <f t="shared" si="37"/>
        <v>34.32</v>
      </c>
      <c r="K224" s="97" t="str">
        <f t="shared" si="38"/>
        <v>15.81</v>
      </c>
      <c r="L224" s="4" t="s">
        <v>536</v>
      </c>
      <c r="M224" s="4" t="s">
        <v>537</v>
      </c>
      <c r="N224" s="14" t="s">
        <v>538</v>
      </c>
      <c r="O224" s="97" t="str">
        <f t="shared" si="39"/>
        <v>32.75</v>
      </c>
      <c r="Q224" s="13">
        <v>5</v>
      </c>
      <c r="R224" s="3" t="s">
        <v>385</v>
      </c>
      <c r="S224" s="2">
        <v>17</v>
      </c>
      <c r="T224" s="2">
        <v>7</v>
      </c>
      <c r="U224" s="2">
        <v>3</v>
      </c>
      <c r="V224" s="2">
        <v>7</v>
      </c>
      <c r="W224" s="2">
        <v>18</v>
      </c>
      <c r="X224" s="2">
        <v>22</v>
      </c>
      <c r="Y224" s="2">
        <v>24</v>
      </c>
      <c r="Z224" s="97" t="str">
        <f t="shared" si="40"/>
        <v>22.39</v>
      </c>
      <c r="AA224" s="97" t="str">
        <f t="shared" si="41"/>
        <v>25.92</v>
      </c>
      <c r="AB224" s="4" t="s">
        <v>595</v>
      </c>
      <c r="AC224" s="4" t="s">
        <v>596</v>
      </c>
      <c r="AD224" s="14" t="s">
        <v>597</v>
      </c>
      <c r="AE224" s="97" t="str">
        <f t="shared" si="42"/>
        <v>21.47</v>
      </c>
    </row>
    <row r="225" spans="1:31" ht="29.4" thickBot="1" x14ac:dyDescent="0.35">
      <c r="A225" s="15">
        <v>6</v>
      </c>
      <c r="B225" s="6" t="s">
        <v>390</v>
      </c>
      <c r="C225" s="5">
        <v>16</v>
      </c>
      <c r="D225" s="5">
        <v>9</v>
      </c>
      <c r="E225" s="5">
        <v>4</v>
      </c>
      <c r="F225" s="5">
        <v>3</v>
      </c>
      <c r="G225" s="5">
        <v>21</v>
      </c>
      <c r="H225" s="5">
        <v>13</v>
      </c>
      <c r="I225" s="5">
        <v>31</v>
      </c>
      <c r="J225" s="97" t="str">
        <f t="shared" si="37"/>
        <v>27.33</v>
      </c>
      <c r="K225" s="97" t="str">
        <f t="shared" si="38"/>
        <v>14.13</v>
      </c>
      <c r="L225" s="7" t="s">
        <v>539</v>
      </c>
      <c r="M225" s="7" t="s">
        <v>540</v>
      </c>
      <c r="N225" s="16" t="s">
        <v>541</v>
      </c>
      <c r="O225" s="97" t="str">
        <f t="shared" si="39"/>
        <v>31.83</v>
      </c>
      <c r="Q225" s="15">
        <v>6</v>
      </c>
      <c r="R225" s="6" t="s">
        <v>386</v>
      </c>
      <c r="S225" s="5">
        <v>16</v>
      </c>
      <c r="T225" s="5">
        <v>6</v>
      </c>
      <c r="U225" s="5">
        <v>5</v>
      </c>
      <c r="V225" s="5">
        <v>5</v>
      </c>
      <c r="W225" s="5">
        <v>23</v>
      </c>
      <c r="X225" s="5">
        <v>20</v>
      </c>
      <c r="Y225" s="5">
        <v>23</v>
      </c>
      <c r="Z225" s="97" t="str">
        <f t="shared" si="40"/>
        <v>23.26</v>
      </c>
      <c r="AA225" s="97" t="str">
        <f t="shared" si="41"/>
        <v>17.05</v>
      </c>
      <c r="AB225" s="7" t="s">
        <v>598</v>
      </c>
      <c r="AC225" s="7" t="s">
        <v>599</v>
      </c>
      <c r="AD225" s="16" t="s">
        <v>600</v>
      </c>
      <c r="AE225" s="97" t="str">
        <f t="shared" si="42"/>
        <v>25.29</v>
      </c>
    </row>
    <row r="226" spans="1:31" ht="43.8" thickBot="1" x14ac:dyDescent="0.35">
      <c r="A226" s="13">
        <v>7</v>
      </c>
      <c r="B226" s="3" t="s">
        <v>389</v>
      </c>
      <c r="C226" s="2">
        <v>17</v>
      </c>
      <c r="D226" s="2">
        <v>8</v>
      </c>
      <c r="E226" s="2">
        <v>5</v>
      </c>
      <c r="F226" s="2">
        <v>4</v>
      </c>
      <c r="G226" s="2">
        <v>25</v>
      </c>
      <c r="H226" s="2">
        <v>19</v>
      </c>
      <c r="I226" s="2">
        <v>29</v>
      </c>
      <c r="J226" s="97" t="str">
        <f t="shared" si="37"/>
        <v>22.08</v>
      </c>
      <c r="K226" s="97">
        <v>19</v>
      </c>
      <c r="L226" s="4" t="s">
        <v>542</v>
      </c>
      <c r="M226" s="4">
        <v>19</v>
      </c>
      <c r="N226" s="14" t="s">
        <v>543</v>
      </c>
      <c r="O226" s="97" t="str">
        <f t="shared" si="39"/>
        <v>24.93</v>
      </c>
      <c r="Q226" s="13">
        <v>7</v>
      </c>
      <c r="R226" s="3" t="s">
        <v>392</v>
      </c>
      <c r="S226" s="2">
        <v>17</v>
      </c>
      <c r="T226" s="2">
        <v>6</v>
      </c>
      <c r="U226" s="2">
        <v>4</v>
      </c>
      <c r="V226" s="2">
        <v>7</v>
      </c>
      <c r="W226" s="2">
        <v>20</v>
      </c>
      <c r="X226" s="2">
        <v>19</v>
      </c>
      <c r="Y226" s="2">
        <v>22</v>
      </c>
      <c r="Z226" s="97" t="str">
        <f t="shared" si="40"/>
        <v>20.78</v>
      </c>
      <c r="AA226" s="97" t="str">
        <f t="shared" si="41"/>
        <v>28.03</v>
      </c>
      <c r="AB226" s="4" t="s">
        <v>601</v>
      </c>
      <c r="AC226" s="4" t="s">
        <v>602</v>
      </c>
      <c r="AD226" s="14" t="s">
        <v>603</v>
      </c>
      <c r="AE226" s="97" t="str">
        <f t="shared" si="42"/>
        <v>20.24</v>
      </c>
    </row>
    <row r="227" spans="1:31" ht="15" thickBot="1" x14ac:dyDescent="0.35">
      <c r="A227" s="15">
        <v>8</v>
      </c>
      <c r="B227" s="6" t="s">
        <v>387</v>
      </c>
      <c r="C227" s="5">
        <v>17</v>
      </c>
      <c r="D227" s="5">
        <v>9</v>
      </c>
      <c r="E227" s="5">
        <v>2</v>
      </c>
      <c r="F227" s="5">
        <v>6</v>
      </c>
      <c r="G227" s="5">
        <v>26</v>
      </c>
      <c r="H227" s="5">
        <v>22</v>
      </c>
      <c r="I227" s="5">
        <v>29</v>
      </c>
      <c r="J227" s="97" t="str">
        <f t="shared" si="37"/>
        <v>22.29</v>
      </c>
      <c r="K227" s="97" t="str">
        <f t="shared" ref="K227:K239" si="43">IF(ISNUMBER(SEARCH("-", M227)), LEFT(M227, SEARCH("-", M227)-1), LEFT(M227, SEARCH("+", M227)-1))</f>
        <v>27.74</v>
      </c>
      <c r="L227" s="7" t="s">
        <v>544</v>
      </c>
      <c r="M227" s="7" t="s">
        <v>545</v>
      </c>
      <c r="N227" s="16" t="s">
        <v>546</v>
      </c>
      <c r="O227" s="97" t="str">
        <f t="shared" si="39"/>
        <v>20.39</v>
      </c>
      <c r="Q227" s="15">
        <v>8</v>
      </c>
      <c r="R227" s="6" t="s">
        <v>388</v>
      </c>
      <c r="S227" s="5">
        <v>17</v>
      </c>
      <c r="T227" s="5">
        <v>4</v>
      </c>
      <c r="U227" s="5">
        <v>7</v>
      </c>
      <c r="V227" s="5">
        <v>6</v>
      </c>
      <c r="W227" s="5">
        <v>12</v>
      </c>
      <c r="X227" s="5">
        <v>16</v>
      </c>
      <c r="Y227" s="5">
        <v>19</v>
      </c>
      <c r="Z227" s="97" t="str">
        <f t="shared" si="40"/>
        <v>11.90</v>
      </c>
      <c r="AA227" s="97" t="str">
        <f t="shared" si="41"/>
        <v>25.04</v>
      </c>
      <c r="AB227" s="7" t="s">
        <v>604</v>
      </c>
      <c r="AC227" s="7" t="s">
        <v>605</v>
      </c>
      <c r="AD227" s="16" t="s">
        <v>606</v>
      </c>
      <c r="AE227" s="97" t="str">
        <f t="shared" si="42"/>
        <v>13.58</v>
      </c>
    </row>
    <row r="228" spans="1:31" ht="29.4" thickBot="1" x14ac:dyDescent="0.35">
      <c r="A228" s="13">
        <v>9</v>
      </c>
      <c r="B228" s="3" t="s">
        <v>385</v>
      </c>
      <c r="C228" s="2">
        <v>16</v>
      </c>
      <c r="D228" s="2">
        <v>8</v>
      </c>
      <c r="E228" s="2">
        <v>4</v>
      </c>
      <c r="F228" s="2">
        <v>4</v>
      </c>
      <c r="G228" s="2">
        <v>22</v>
      </c>
      <c r="H228" s="2">
        <v>15</v>
      </c>
      <c r="I228" s="2">
        <v>28</v>
      </c>
      <c r="J228" s="97" t="str">
        <f t="shared" si="37"/>
        <v>25.81</v>
      </c>
      <c r="K228" s="97" t="str">
        <f t="shared" si="43"/>
        <v>19.58</v>
      </c>
      <c r="L228" s="4" t="s">
        <v>547</v>
      </c>
      <c r="M228" s="4" t="s">
        <v>548</v>
      </c>
      <c r="N228" s="14" t="s">
        <v>549</v>
      </c>
      <c r="O228" s="97" t="str">
        <f t="shared" si="39"/>
        <v>25.04</v>
      </c>
      <c r="Q228" s="13">
        <v>9</v>
      </c>
      <c r="R228" s="3" t="s">
        <v>401</v>
      </c>
      <c r="S228" s="2">
        <v>16</v>
      </c>
      <c r="T228" s="2">
        <v>5</v>
      </c>
      <c r="U228" s="2">
        <v>4</v>
      </c>
      <c r="V228" s="2">
        <v>7</v>
      </c>
      <c r="W228" s="2">
        <v>18</v>
      </c>
      <c r="X228" s="2">
        <v>26</v>
      </c>
      <c r="Y228" s="2">
        <v>19</v>
      </c>
      <c r="Z228" s="97" t="str">
        <f t="shared" si="40"/>
        <v>15.98</v>
      </c>
      <c r="AA228" s="97" t="str">
        <f t="shared" si="41"/>
        <v>28.22</v>
      </c>
      <c r="AB228" s="4" t="s">
        <v>607</v>
      </c>
      <c r="AC228" s="4" t="s">
        <v>608</v>
      </c>
      <c r="AD228" s="14" t="s">
        <v>609</v>
      </c>
      <c r="AE228" s="97" t="str">
        <f t="shared" si="42"/>
        <v>14.65</v>
      </c>
    </row>
    <row r="229" spans="1:31" ht="43.8" thickBot="1" x14ac:dyDescent="0.35">
      <c r="A229" s="15">
        <v>10</v>
      </c>
      <c r="B229" s="6" t="s">
        <v>398</v>
      </c>
      <c r="C229" s="5">
        <v>16</v>
      </c>
      <c r="D229" s="5">
        <v>7</v>
      </c>
      <c r="E229" s="5">
        <v>5</v>
      </c>
      <c r="F229" s="5">
        <v>4</v>
      </c>
      <c r="G229" s="5">
        <v>17</v>
      </c>
      <c r="H229" s="5">
        <v>12</v>
      </c>
      <c r="I229" s="5">
        <v>26</v>
      </c>
      <c r="J229" s="97" t="str">
        <f t="shared" si="37"/>
        <v>19.31</v>
      </c>
      <c r="K229" s="97" t="str">
        <f t="shared" si="43"/>
        <v>13.10</v>
      </c>
      <c r="L229" s="7" t="s">
        <v>550</v>
      </c>
      <c r="M229" s="7" t="s">
        <v>551</v>
      </c>
      <c r="N229" s="16" t="s">
        <v>552</v>
      </c>
      <c r="O229" s="97" t="str">
        <f t="shared" si="39"/>
        <v>26.80</v>
      </c>
      <c r="Q229" s="15">
        <v>10</v>
      </c>
      <c r="R229" s="6" t="s">
        <v>389</v>
      </c>
      <c r="S229" s="5">
        <v>16</v>
      </c>
      <c r="T229" s="5">
        <v>4</v>
      </c>
      <c r="U229" s="5">
        <v>5</v>
      </c>
      <c r="V229" s="5">
        <v>7</v>
      </c>
      <c r="W229" s="5">
        <v>15</v>
      </c>
      <c r="X229" s="5">
        <v>23</v>
      </c>
      <c r="Y229" s="5">
        <v>17</v>
      </c>
      <c r="Z229" s="97" t="str">
        <f t="shared" si="40"/>
        <v>14.26</v>
      </c>
      <c r="AA229" s="97" t="str">
        <f t="shared" si="41"/>
        <v>25.65</v>
      </c>
      <c r="AB229" s="7" t="s">
        <v>610</v>
      </c>
      <c r="AC229" s="7" t="s">
        <v>611</v>
      </c>
      <c r="AD229" s="16" t="s">
        <v>612</v>
      </c>
      <c r="AE229" s="97" t="str">
        <f t="shared" si="42"/>
        <v>15.45</v>
      </c>
    </row>
    <row r="230" spans="1:31" ht="29.4" thickBot="1" x14ac:dyDescent="0.35">
      <c r="A230" s="13">
        <v>11</v>
      </c>
      <c r="B230" s="3" t="s">
        <v>391</v>
      </c>
      <c r="C230" s="2">
        <v>17</v>
      </c>
      <c r="D230" s="2">
        <v>7</v>
      </c>
      <c r="E230" s="2">
        <v>4</v>
      </c>
      <c r="F230" s="2">
        <v>6</v>
      </c>
      <c r="G230" s="2">
        <v>24</v>
      </c>
      <c r="H230" s="2">
        <v>17</v>
      </c>
      <c r="I230" s="2">
        <v>25</v>
      </c>
      <c r="J230" s="97" t="str">
        <f t="shared" si="37"/>
        <v>26.45</v>
      </c>
      <c r="K230" s="97" t="str">
        <f t="shared" si="43"/>
        <v>16.86</v>
      </c>
      <c r="L230" s="4" t="s">
        <v>553</v>
      </c>
      <c r="M230" s="4" t="s">
        <v>554</v>
      </c>
      <c r="N230" s="14" t="s">
        <v>555</v>
      </c>
      <c r="O230" s="97" t="str">
        <f t="shared" si="39"/>
        <v>29.73</v>
      </c>
      <c r="Q230" s="13">
        <v>11</v>
      </c>
      <c r="R230" s="3" t="s">
        <v>396</v>
      </c>
      <c r="S230" s="2">
        <v>17</v>
      </c>
      <c r="T230" s="2">
        <v>4</v>
      </c>
      <c r="U230" s="2">
        <v>4</v>
      </c>
      <c r="V230" s="2">
        <v>9</v>
      </c>
      <c r="W230" s="2">
        <v>16</v>
      </c>
      <c r="X230" s="2">
        <v>29</v>
      </c>
      <c r="Y230" s="2">
        <v>16</v>
      </c>
      <c r="Z230" s="97" t="str">
        <f t="shared" si="40"/>
        <v>17.50</v>
      </c>
      <c r="AA230" s="97" t="str">
        <f t="shared" si="41"/>
        <v>26.79</v>
      </c>
      <c r="AB230" s="4" t="s">
        <v>613</v>
      </c>
      <c r="AC230" s="4" t="s">
        <v>614</v>
      </c>
      <c r="AD230" s="14" t="s">
        <v>615</v>
      </c>
      <c r="AE230" s="97" t="str">
        <f t="shared" si="42"/>
        <v>17.41</v>
      </c>
    </row>
    <row r="231" spans="1:31" ht="15" thickBot="1" x14ac:dyDescent="0.35">
      <c r="A231" s="15">
        <v>12</v>
      </c>
      <c r="B231" s="6" t="s">
        <v>401</v>
      </c>
      <c r="C231" s="5">
        <v>17</v>
      </c>
      <c r="D231" s="5">
        <v>7</v>
      </c>
      <c r="E231" s="5">
        <v>4</v>
      </c>
      <c r="F231" s="5">
        <v>6</v>
      </c>
      <c r="G231" s="5">
        <v>23</v>
      </c>
      <c r="H231" s="5">
        <v>23</v>
      </c>
      <c r="I231" s="5">
        <v>25</v>
      </c>
      <c r="J231" s="97" t="str">
        <f t="shared" si="37"/>
        <v>27.81</v>
      </c>
      <c r="K231" s="97" t="str">
        <f t="shared" si="43"/>
        <v>23.10</v>
      </c>
      <c r="L231" s="7" t="s">
        <v>556</v>
      </c>
      <c r="M231" s="7" t="s">
        <v>557</v>
      </c>
      <c r="N231" s="16" t="s">
        <v>558</v>
      </c>
      <c r="O231" s="97" t="str">
        <f t="shared" si="39"/>
        <v>27.68</v>
      </c>
      <c r="Q231" s="15">
        <v>12</v>
      </c>
      <c r="R231" s="6" t="s">
        <v>398</v>
      </c>
      <c r="S231" s="5">
        <v>17</v>
      </c>
      <c r="T231" s="5">
        <v>4</v>
      </c>
      <c r="U231" s="5">
        <v>3</v>
      </c>
      <c r="V231" s="5">
        <v>10</v>
      </c>
      <c r="W231" s="5">
        <v>15</v>
      </c>
      <c r="X231" s="5">
        <v>25</v>
      </c>
      <c r="Y231" s="5">
        <v>15</v>
      </c>
      <c r="Z231" s="97" t="str">
        <f t="shared" si="40"/>
        <v>15.38</v>
      </c>
      <c r="AA231" s="97" t="str">
        <f t="shared" si="41"/>
        <v>24.05</v>
      </c>
      <c r="AB231" s="7" t="s">
        <v>616</v>
      </c>
      <c r="AC231" s="7" t="s">
        <v>617</v>
      </c>
      <c r="AD231" s="16" t="s">
        <v>618</v>
      </c>
      <c r="AE231" s="97" t="str">
        <f t="shared" si="42"/>
        <v>16.76</v>
      </c>
    </row>
    <row r="232" spans="1:31" ht="15" thickBot="1" x14ac:dyDescent="0.35">
      <c r="A232" s="13">
        <v>13</v>
      </c>
      <c r="B232" s="3" t="s">
        <v>388</v>
      </c>
      <c r="C232" s="2">
        <v>16</v>
      </c>
      <c r="D232" s="2">
        <v>8</v>
      </c>
      <c r="E232" s="2">
        <v>1</v>
      </c>
      <c r="F232" s="2">
        <v>7</v>
      </c>
      <c r="G232" s="2">
        <v>17</v>
      </c>
      <c r="H232" s="2">
        <v>19</v>
      </c>
      <c r="I232" s="2">
        <v>25</v>
      </c>
      <c r="J232" s="97" t="str">
        <f t="shared" si="37"/>
        <v>23.68</v>
      </c>
      <c r="K232" s="97" t="str">
        <f t="shared" si="43"/>
        <v>19.87</v>
      </c>
      <c r="L232" s="4" t="s">
        <v>559</v>
      </c>
      <c r="M232" s="4" t="s">
        <v>560</v>
      </c>
      <c r="N232" s="14" t="s">
        <v>561</v>
      </c>
      <c r="O232" s="97" t="str">
        <f t="shared" si="39"/>
        <v>24.09</v>
      </c>
      <c r="Q232" s="13">
        <v>13</v>
      </c>
      <c r="R232" s="3" t="s">
        <v>394</v>
      </c>
      <c r="S232" s="2">
        <v>16</v>
      </c>
      <c r="T232" s="2">
        <v>3</v>
      </c>
      <c r="U232" s="2">
        <v>5</v>
      </c>
      <c r="V232" s="2">
        <v>8</v>
      </c>
      <c r="W232" s="2">
        <v>19</v>
      </c>
      <c r="X232" s="2">
        <v>24</v>
      </c>
      <c r="Y232" s="2">
        <v>14</v>
      </c>
      <c r="Z232" s="97" t="str">
        <f t="shared" si="40"/>
        <v>19.04</v>
      </c>
      <c r="AA232" s="97" t="str">
        <f t="shared" si="41"/>
        <v>26.35</v>
      </c>
      <c r="AB232" s="4" t="s">
        <v>619</v>
      </c>
      <c r="AC232" s="4" t="s">
        <v>620</v>
      </c>
      <c r="AD232" s="14" t="s">
        <v>621</v>
      </c>
      <c r="AE232" s="97" t="str">
        <f t="shared" si="42"/>
        <v>16.56</v>
      </c>
    </row>
    <row r="233" spans="1:31" ht="29.4" thickBot="1" x14ac:dyDescent="0.35">
      <c r="A233" s="15">
        <v>14</v>
      </c>
      <c r="B233" s="6" t="s">
        <v>386</v>
      </c>
      <c r="C233" s="5">
        <v>17</v>
      </c>
      <c r="D233" s="5">
        <v>7</v>
      </c>
      <c r="E233" s="5">
        <v>3</v>
      </c>
      <c r="F233" s="5">
        <v>7</v>
      </c>
      <c r="G233" s="5">
        <v>20</v>
      </c>
      <c r="H233" s="5">
        <v>13</v>
      </c>
      <c r="I233" s="5">
        <v>24</v>
      </c>
      <c r="J233" s="97" t="str">
        <f t="shared" si="37"/>
        <v>24.47</v>
      </c>
      <c r="K233" s="97" t="str">
        <f t="shared" si="43"/>
        <v>13.66</v>
      </c>
      <c r="L233" s="7" t="s">
        <v>562</v>
      </c>
      <c r="M233" s="7" t="s">
        <v>563</v>
      </c>
      <c r="N233" s="16" t="s">
        <v>564</v>
      </c>
      <c r="O233" s="97" t="str">
        <f t="shared" si="39"/>
        <v>30.51</v>
      </c>
      <c r="Q233" s="15">
        <v>14</v>
      </c>
      <c r="R233" s="6" t="s">
        <v>400</v>
      </c>
      <c r="S233" s="5">
        <v>17</v>
      </c>
      <c r="T233" s="5">
        <v>3</v>
      </c>
      <c r="U233" s="5">
        <v>5</v>
      </c>
      <c r="V233" s="5">
        <v>9</v>
      </c>
      <c r="W233" s="5">
        <v>21</v>
      </c>
      <c r="X233" s="5">
        <v>31</v>
      </c>
      <c r="Y233" s="5">
        <v>14</v>
      </c>
      <c r="Z233" s="97" t="str">
        <f t="shared" si="40"/>
        <v>16.30</v>
      </c>
      <c r="AA233" s="97" t="str">
        <f t="shared" si="41"/>
        <v>30.98</v>
      </c>
      <c r="AB233" s="7" t="s">
        <v>622</v>
      </c>
      <c r="AC233" s="7" t="s">
        <v>623</v>
      </c>
      <c r="AD233" s="16" t="s">
        <v>624</v>
      </c>
      <c r="AE233" s="97" t="str">
        <f t="shared" si="42"/>
        <v>14.55</v>
      </c>
    </row>
    <row r="234" spans="1:31" ht="43.8" thickBot="1" x14ac:dyDescent="0.35">
      <c r="A234" s="13">
        <v>15</v>
      </c>
      <c r="B234" s="3" t="s">
        <v>393</v>
      </c>
      <c r="C234" s="2">
        <v>16</v>
      </c>
      <c r="D234" s="2">
        <v>7</v>
      </c>
      <c r="E234" s="2">
        <v>3</v>
      </c>
      <c r="F234" s="2">
        <v>6</v>
      </c>
      <c r="G234" s="2">
        <v>18</v>
      </c>
      <c r="H234" s="2">
        <v>21</v>
      </c>
      <c r="I234" s="2">
        <v>24</v>
      </c>
      <c r="J234" s="97" t="str">
        <f t="shared" si="37"/>
        <v>21.44</v>
      </c>
      <c r="K234" s="97" t="str">
        <f t="shared" si="43"/>
        <v>20.91</v>
      </c>
      <c r="L234" s="4" t="s">
        <v>565</v>
      </c>
      <c r="M234" s="4" t="s">
        <v>566</v>
      </c>
      <c r="N234" s="14" t="s">
        <v>567</v>
      </c>
      <c r="O234" s="97" t="str">
        <f t="shared" si="39"/>
        <v>21.92</v>
      </c>
      <c r="Q234" s="13">
        <v>15</v>
      </c>
      <c r="R234" s="3" t="s">
        <v>399</v>
      </c>
      <c r="S234" s="2">
        <v>16</v>
      </c>
      <c r="T234" s="2">
        <v>3</v>
      </c>
      <c r="U234" s="2">
        <v>5</v>
      </c>
      <c r="V234" s="2">
        <v>8</v>
      </c>
      <c r="W234" s="2">
        <v>10</v>
      </c>
      <c r="X234" s="2">
        <v>26</v>
      </c>
      <c r="Y234" s="2">
        <v>14</v>
      </c>
      <c r="Z234" s="97" t="str">
        <f t="shared" si="40"/>
        <v>15.58</v>
      </c>
      <c r="AA234" s="97" t="str">
        <f t="shared" si="41"/>
        <v>32.80</v>
      </c>
      <c r="AB234" s="4" t="s">
        <v>625</v>
      </c>
      <c r="AC234" s="4" t="s">
        <v>626</v>
      </c>
      <c r="AD234" s="14" t="s">
        <v>627</v>
      </c>
      <c r="AE234" s="97" t="str">
        <f t="shared" si="42"/>
        <v>12.41</v>
      </c>
    </row>
    <row r="235" spans="1:31" ht="29.4" thickBot="1" x14ac:dyDescent="0.35">
      <c r="A235" s="15">
        <v>16</v>
      </c>
      <c r="B235" s="6" t="s">
        <v>396</v>
      </c>
      <c r="C235" s="5">
        <v>16</v>
      </c>
      <c r="D235" s="5">
        <v>6</v>
      </c>
      <c r="E235" s="5">
        <v>5</v>
      </c>
      <c r="F235" s="5">
        <v>5</v>
      </c>
      <c r="G235" s="5">
        <v>22</v>
      </c>
      <c r="H235" s="5">
        <v>17</v>
      </c>
      <c r="I235" s="5">
        <v>23</v>
      </c>
      <c r="J235" s="97" t="str">
        <f t="shared" si="37"/>
        <v>21.15</v>
      </c>
      <c r="K235" s="97" t="str">
        <f t="shared" si="43"/>
        <v>15.12</v>
      </c>
      <c r="L235" s="7" t="s">
        <v>568</v>
      </c>
      <c r="M235" s="7" t="s">
        <v>569</v>
      </c>
      <c r="N235" s="16" t="s">
        <v>570</v>
      </c>
      <c r="O235" s="97" t="str">
        <f t="shared" si="39"/>
        <v>26.10</v>
      </c>
      <c r="Q235" s="15">
        <v>16</v>
      </c>
      <c r="R235" s="6" t="s">
        <v>397</v>
      </c>
      <c r="S235" s="5">
        <v>16</v>
      </c>
      <c r="T235" s="5">
        <v>2</v>
      </c>
      <c r="U235" s="5">
        <v>5</v>
      </c>
      <c r="V235" s="5">
        <v>9</v>
      </c>
      <c r="W235" s="5">
        <v>12</v>
      </c>
      <c r="X235" s="5">
        <v>24</v>
      </c>
      <c r="Y235" s="5">
        <v>11</v>
      </c>
      <c r="Z235" s="97" t="str">
        <f t="shared" si="40"/>
        <v>12.36</v>
      </c>
      <c r="AA235" s="97" t="str">
        <f t="shared" si="41"/>
        <v>22.91</v>
      </c>
      <c r="AB235" s="7" t="s">
        <v>628</v>
      </c>
      <c r="AC235" s="7" t="s">
        <v>629</v>
      </c>
      <c r="AD235" s="16" t="s">
        <v>630</v>
      </c>
      <c r="AE235" s="97" t="str">
        <f t="shared" si="42"/>
        <v>14.34</v>
      </c>
    </row>
    <row r="236" spans="1:31" ht="43.8" thickBot="1" x14ac:dyDescent="0.35">
      <c r="A236" s="13">
        <v>17</v>
      </c>
      <c r="B236" s="3" t="s">
        <v>397</v>
      </c>
      <c r="C236" s="2">
        <v>17</v>
      </c>
      <c r="D236" s="2">
        <v>6</v>
      </c>
      <c r="E236" s="2">
        <v>5</v>
      </c>
      <c r="F236" s="2">
        <v>6</v>
      </c>
      <c r="G236" s="2">
        <v>18</v>
      </c>
      <c r="H236" s="2">
        <v>18</v>
      </c>
      <c r="I236" s="2">
        <v>23</v>
      </c>
      <c r="J236" s="97" t="str">
        <f t="shared" si="37"/>
        <v>21.02</v>
      </c>
      <c r="K236" s="97" t="str">
        <f t="shared" si="43"/>
        <v>19.73</v>
      </c>
      <c r="L236" s="4" t="s">
        <v>571</v>
      </c>
      <c r="M236" s="4" t="s">
        <v>572</v>
      </c>
      <c r="N236" s="14" t="s">
        <v>573</v>
      </c>
      <c r="O236" s="97" t="str">
        <f t="shared" si="39"/>
        <v>23.45</v>
      </c>
      <c r="Q236" s="13">
        <v>17</v>
      </c>
      <c r="R236" s="3" t="s">
        <v>393</v>
      </c>
      <c r="S236" s="2">
        <v>17</v>
      </c>
      <c r="T236" s="2">
        <v>3</v>
      </c>
      <c r="U236" s="2">
        <v>2</v>
      </c>
      <c r="V236" s="2">
        <v>12</v>
      </c>
      <c r="W236" s="2">
        <v>12</v>
      </c>
      <c r="X236" s="2">
        <v>36</v>
      </c>
      <c r="Y236" s="2">
        <v>11</v>
      </c>
      <c r="Z236" s="97" t="str">
        <f t="shared" si="40"/>
        <v>12.94</v>
      </c>
      <c r="AA236" s="97" t="str">
        <f t="shared" si="41"/>
        <v>40.67</v>
      </c>
      <c r="AB236" s="4" t="s">
        <v>631</v>
      </c>
      <c r="AC236" s="4" t="s">
        <v>632</v>
      </c>
      <c r="AD236" s="14" t="s">
        <v>633</v>
      </c>
      <c r="AE236" s="97" t="str">
        <f t="shared" si="42"/>
        <v>8.22</v>
      </c>
    </row>
    <row r="237" spans="1:31" ht="15" thickBot="1" x14ac:dyDescent="0.35">
      <c r="A237" s="15">
        <v>18</v>
      </c>
      <c r="B237" s="6" t="s">
        <v>399</v>
      </c>
      <c r="C237" s="5">
        <v>17</v>
      </c>
      <c r="D237" s="5">
        <v>5</v>
      </c>
      <c r="E237" s="5">
        <v>6</v>
      </c>
      <c r="F237" s="5">
        <v>6</v>
      </c>
      <c r="G237" s="5">
        <v>16</v>
      </c>
      <c r="H237" s="5">
        <v>23</v>
      </c>
      <c r="I237" s="5">
        <v>21</v>
      </c>
      <c r="J237" s="97" t="str">
        <f t="shared" si="37"/>
        <v>18.44</v>
      </c>
      <c r="K237" s="97" t="str">
        <f t="shared" si="43"/>
        <v>29.07</v>
      </c>
      <c r="L237" s="7" t="s">
        <v>574</v>
      </c>
      <c r="M237" s="7" t="s">
        <v>575</v>
      </c>
      <c r="N237" s="16" t="s">
        <v>576</v>
      </c>
      <c r="O237" s="97" t="str">
        <f t="shared" si="39"/>
        <v>19.21</v>
      </c>
      <c r="Q237" s="15">
        <v>18</v>
      </c>
      <c r="R237" s="6" t="s">
        <v>391</v>
      </c>
      <c r="S237" s="5">
        <v>16</v>
      </c>
      <c r="T237" s="5">
        <v>2</v>
      </c>
      <c r="U237" s="5">
        <v>3</v>
      </c>
      <c r="V237" s="5">
        <v>11</v>
      </c>
      <c r="W237" s="5">
        <v>12</v>
      </c>
      <c r="X237" s="5">
        <v>23</v>
      </c>
      <c r="Y237" s="5">
        <v>9</v>
      </c>
      <c r="Z237" s="97" t="str">
        <f t="shared" si="40"/>
        <v>18.38</v>
      </c>
      <c r="AA237" s="97" t="str">
        <f t="shared" si="41"/>
        <v>29.20</v>
      </c>
      <c r="AB237" s="7" t="s">
        <v>634</v>
      </c>
      <c r="AC237" s="7" t="s">
        <v>635</v>
      </c>
      <c r="AD237" s="16" t="s">
        <v>636</v>
      </c>
      <c r="AE237" s="97" t="str">
        <f t="shared" si="42"/>
        <v>15.23</v>
      </c>
    </row>
    <row r="238" spans="1:31" ht="15" thickBot="1" x14ac:dyDescent="0.35">
      <c r="A238" s="13">
        <v>19</v>
      </c>
      <c r="B238" s="3" t="s">
        <v>400</v>
      </c>
      <c r="C238" s="2">
        <v>16</v>
      </c>
      <c r="D238" s="2">
        <v>4</v>
      </c>
      <c r="E238" s="2">
        <v>5</v>
      </c>
      <c r="F238" s="2">
        <v>7</v>
      </c>
      <c r="G238" s="2">
        <v>19</v>
      </c>
      <c r="H238" s="2">
        <v>25</v>
      </c>
      <c r="I238" s="2">
        <v>17</v>
      </c>
      <c r="J238" s="97" t="str">
        <f t="shared" si="37"/>
        <v>25.39</v>
      </c>
      <c r="K238" s="97" t="str">
        <f t="shared" si="43"/>
        <v>20.13</v>
      </c>
      <c r="L238" s="4" t="s">
        <v>577</v>
      </c>
      <c r="M238" s="4" t="s">
        <v>578</v>
      </c>
      <c r="N238" s="14" t="s">
        <v>579</v>
      </c>
      <c r="O238" s="97" t="str">
        <f t="shared" si="39"/>
        <v>25.93</v>
      </c>
      <c r="Q238" s="13">
        <v>19</v>
      </c>
      <c r="R238" s="3" t="s">
        <v>387</v>
      </c>
      <c r="S238" s="2">
        <v>16</v>
      </c>
      <c r="T238" s="2">
        <v>1</v>
      </c>
      <c r="U238" s="2">
        <v>4</v>
      </c>
      <c r="V238" s="2">
        <v>11</v>
      </c>
      <c r="W238" s="2">
        <v>16</v>
      </c>
      <c r="X238" s="2">
        <v>36</v>
      </c>
      <c r="Y238" s="2">
        <v>7</v>
      </c>
      <c r="Z238" s="97" t="str">
        <f t="shared" si="40"/>
        <v>17.90</v>
      </c>
      <c r="AA238" s="97" t="str">
        <f t="shared" si="41"/>
        <v>36.50</v>
      </c>
      <c r="AB238" s="4" t="s">
        <v>637</v>
      </c>
      <c r="AC238" s="4" t="s">
        <v>638</v>
      </c>
      <c r="AD238" s="14" t="s">
        <v>639</v>
      </c>
      <c r="AE238" s="97" t="str">
        <f t="shared" si="42"/>
        <v>11.82</v>
      </c>
    </row>
    <row r="239" spans="1:31" ht="15" thickBot="1" x14ac:dyDescent="0.35">
      <c r="A239" s="15">
        <v>20</v>
      </c>
      <c r="B239" s="6" t="s">
        <v>402</v>
      </c>
      <c r="C239" s="5">
        <v>16</v>
      </c>
      <c r="D239" s="5">
        <v>2</v>
      </c>
      <c r="E239" s="5">
        <v>4</v>
      </c>
      <c r="F239" s="5">
        <v>10</v>
      </c>
      <c r="G239" s="5">
        <v>15</v>
      </c>
      <c r="H239" s="5">
        <v>27</v>
      </c>
      <c r="I239" s="5">
        <v>10</v>
      </c>
      <c r="J239" s="97" t="str">
        <f t="shared" si="37"/>
        <v>22.78</v>
      </c>
      <c r="K239" s="97" t="str">
        <f t="shared" si="43"/>
        <v>25.88</v>
      </c>
      <c r="L239" s="7" t="s">
        <v>580</v>
      </c>
      <c r="M239" s="20" t="s">
        <v>581</v>
      </c>
      <c r="N239" s="21" t="s">
        <v>582</v>
      </c>
      <c r="O239" s="97" t="str">
        <f t="shared" si="39"/>
        <v>20.44</v>
      </c>
      <c r="Q239" s="17">
        <v>20</v>
      </c>
      <c r="R239" s="18" t="s">
        <v>402</v>
      </c>
      <c r="S239" s="19">
        <v>17</v>
      </c>
      <c r="T239" s="19">
        <v>1</v>
      </c>
      <c r="U239" s="19">
        <v>3</v>
      </c>
      <c r="V239" s="19">
        <v>13</v>
      </c>
      <c r="W239" s="19">
        <v>10</v>
      </c>
      <c r="X239" s="19">
        <v>37</v>
      </c>
      <c r="Y239" s="19">
        <v>6</v>
      </c>
      <c r="Z239" s="97" t="str">
        <f t="shared" si="40"/>
        <v>10.22</v>
      </c>
      <c r="AA239" s="97" t="str">
        <f t="shared" si="41"/>
        <v>41.75</v>
      </c>
      <c r="AB239" s="20" t="s">
        <v>640</v>
      </c>
      <c r="AC239" s="20" t="s">
        <v>641</v>
      </c>
      <c r="AD239" s="21" t="s">
        <v>642</v>
      </c>
      <c r="AE239" s="97" t="str">
        <f t="shared" si="42"/>
        <v>8.43</v>
      </c>
    </row>
    <row r="240" spans="1:31" x14ac:dyDescent="0.3">
      <c r="A240" s="144"/>
      <c r="B240" s="112"/>
      <c r="C240" s="144"/>
      <c r="D240" s="144"/>
      <c r="E240" s="144"/>
      <c r="F240" s="144"/>
      <c r="G240" s="144"/>
      <c r="H240" s="144"/>
      <c r="I240" s="144"/>
      <c r="J240" s="145"/>
      <c r="K240" s="145"/>
      <c r="L240" s="145"/>
    </row>
    <row r="241" spans="1:30" ht="15" hidden="1" thickBot="1" x14ac:dyDescent="0.35">
      <c r="A241" t="s">
        <v>1207</v>
      </c>
      <c r="B241" s="210" t="s">
        <v>1205</v>
      </c>
      <c r="C241" s="210"/>
      <c r="D241" s="210"/>
      <c r="E241" s="210"/>
      <c r="Q241" t="s">
        <v>1208</v>
      </c>
    </row>
    <row r="242" spans="1:30" hidden="1" x14ac:dyDescent="0.3">
      <c r="A242" s="129" t="s">
        <v>0</v>
      </c>
      <c r="B242" s="130" t="s">
        <v>1</v>
      </c>
      <c r="C242" s="130" t="s">
        <v>2</v>
      </c>
      <c r="D242" s="130" t="s">
        <v>3</v>
      </c>
      <c r="E242" s="130" t="s">
        <v>4</v>
      </c>
      <c r="F242" s="130" t="s">
        <v>5</v>
      </c>
      <c r="G242" s="130" t="s">
        <v>6</v>
      </c>
      <c r="H242" s="130" t="s">
        <v>7</v>
      </c>
      <c r="I242" s="130" t="s">
        <v>8</v>
      </c>
      <c r="J242" s="130" t="s">
        <v>9</v>
      </c>
      <c r="K242" s="130" t="s">
        <v>10</v>
      </c>
      <c r="L242" s="131" t="s">
        <v>11</v>
      </c>
      <c r="Q242" s="129" t="s">
        <v>0</v>
      </c>
      <c r="R242" s="130" t="s">
        <v>1</v>
      </c>
      <c r="S242" s="130" t="s">
        <v>2</v>
      </c>
      <c r="T242" s="130" t="s">
        <v>3</v>
      </c>
      <c r="U242" s="130" t="s">
        <v>4</v>
      </c>
      <c r="V242" s="130" t="s">
        <v>5</v>
      </c>
      <c r="W242" s="130" t="s">
        <v>6</v>
      </c>
      <c r="X242" s="130" t="s">
        <v>7</v>
      </c>
      <c r="Y242" s="130" t="s">
        <v>8</v>
      </c>
      <c r="Z242" s="130" t="s">
        <v>9</v>
      </c>
      <c r="AA242" s="130" t="s">
        <v>10</v>
      </c>
      <c r="AB242" s="131" t="s">
        <v>11</v>
      </c>
    </row>
    <row r="243" spans="1:30" ht="15" hidden="1" thickBot="1" x14ac:dyDescent="0.35">
      <c r="A243" s="132" t="s">
        <v>0</v>
      </c>
      <c r="B243" s="124" t="s">
        <v>1</v>
      </c>
      <c r="C243" s="124" t="s">
        <v>2</v>
      </c>
      <c r="D243" s="124" t="s">
        <v>3</v>
      </c>
      <c r="E243" s="124" t="s">
        <v>4</v>
      </c>
      <c r="F243" s="124" t="s">
        <v>5</v>
      </c>
      <c r="G243" s="124" t="s">
        <v>6</v>
      </c>
      <c r="H243" s="124" t="s">
        <v>7</v>
      </c>
      <c r="I243" s="124" t="s">
        <v>8</v>
      </c>
      <c r="J243" s="124" t="s">
        <v>9</v>
      </c>
      <c r="K243" s="124" t="s">
        <v>10</v>
      </c>
      <c r="L243" s="133" t="s">
        <v>11</v>
      </c>
      <c r="M243" s="1" t="s">
        <v>9</v>
      </c>
      <c r="N243" s="1" t="s">
        <v>10</v>
      </c>
      <c r="Q243" s="132" t="s">
        <v>0</v>
      </c>
      <c r="R243" s="124" t="s">
        <v>1</v>
      </c>
      <c r="S243" s="124" t="s">
        <v>2</v>
      </c>
      <c r="T243" s="124" t="s">
        <v>3</v>
      </c>
      <c r="U243" s="124" t="s">
        <v>4</v>
      </c>
      <c r="V243" s="124" t="s">
        <v>5</v>
      </c>
      <c r="W243" s="124" t="s">
        <v>6</v>
      </c>
      <c r="X243" s="124" t="s">
        <v>7</v>
      </c>
      <c r="Y243" s="124" t="s">
        <v>8</v>
      </c>
      <c r="Z243" s="124" t="s">
        <v>9</v>
      </c>
      <c r="AA243" s="124" t="s">
        <v>10</v>
      </c>
      <c r="AB243" s="133" t="s">
        <v>11</v>
      </c>
      <c r="AC243" s="1" t="s">
        <v>9</v>
      </c>
      <c r="AD243" s="1" t="s">
        <v>10</v>
      </c>
    </row>
    <row r="244" spans="1:30" ht="29.4" hidden="1" thickBot="1" x14ac:dyDescent="0.35">
      <c r="A244" s="134">
        <v>1</v>
      </c>
      <c r="B244" s="3" t="s">
        <v>385</v>
      </c>
      <c r="C244" s="125">
        <v>2</v>
      </c>
      <c r="D244" s="125">
        <v>2</v>
      </c>
      <c r="E244" s="125">
        <v>0</v>
      </c>
      <c r="F244" s="125">
        <v>0</v>
      </c>
      <c r="G244" s="125">
        <v>4</v>
      </c>
      <c r="H244" s="125">
        <v>0</v>
      </c>
      <c r="I244" s="125">
        <v>6</v>
      </c>
      <c r="J244" s="126" t="s">
        <v>1209</v>
      </c>
      <c r="K244" s="126" t="s">
        <v>1210</v>
      </c>
      <c r="L244" s="135" t="s">
        <v>1211</v>
      </c>
      <c r="M244" s="97" t="str">
        <f>IF(ISNUMBER(SEARCH("-", J244)), LEFT(J244, SEARCH("-", J244)-1), LEFT(J244, SEARCH("+", J244)-1))</f>
        <v>4.50</v>
      </c>
      <c r="N244" s="97" t="str">
        <f>IF(ISNUMBER(SEARCH("-", K244)), LEFT(K244, SEARCH("-", K244)-1), LEFT(K244, SEARCH("+", K244)-1))</f>
        <v>1.20</v>
      </c>
      <c r="Q244" s="134">
        <v>1</v>
      </c>
      <c r="R244" s="3" t="s">
        <v>384</v>
      </c>
      <c r="S244" s="125">
        <v>3</v>
      </c>
      <c r="T244" s="125">
        <v>3</v>
      </c>
      <c r="U244" s="125">
        <v>0</v>
      </c>
      <c r="V244" s="125">
        <v>0</v>
      </c>
      <c r="W244" s="125">
        <v>9</v>
      </c>
      <c r="X244" s="125">
        <v>3</v>
      </c>
      <c r="Y244" s="125">
        <v>9</v>
      </c>
      <c r="Z244" s="126" t="s">
        <v>1238</v>
      </c>
      <c r="AA244" s="126" t="s">
        <v>1239</v>
      </c>
      <c r="AB244" s="135" t="s">
        <v>1240</v>
      </c>
      <c r="AC244" s="97" t="str">
        <f>IF(ISNUMBER(SEARCH("-", Z244)), LEFT(Z244, SEARCH("-", Z244)-1), LEFT(Z244, SEARCH("+", Z244)-1))</f>
        <v>8.76</v>
      </c>
      <c r="AD244" s="97" t="str">
        <f>IF(ISNUMBER(SEARCH("-", AA244)), LEFT(AA244, SEARCH("-", AA244)-1), LEFT(AA244, SEARCH("+", AA244)-1))</f>
        <v>3.75</v>
      </c>
    </row>
    <row r="245" spans="1:30" ht="15" hidden="1" thickBot="1" x14ac:dyDescent="0.35">
      <c r="A245" s="136">
        <v>2</v>
      </c>
      <c r="B245" s="6" t="s">
        <v>388</v>
      </c>
      <c r="C245" s="127">
        <v>2</v>
      </c>
      <c r="D245" s="127">
        <v>2</v>
      </c>
      <c r="E245" s="127">
        <v>0</v>
      </c>
      <c r="F245" s="127">
        <v>0</v>
      </c>
      <c r="G245" s="127">
        <v>4</v>
      </c>
      <c r="H245" s="127">
        <v>1</v>
      </c>
      <c r="I245" s="127">
        <v>6</v>
      </c>
      <c r="J245" s="128" t="s">
        <v>1151</v>
      </c>
      <c r="K245" s="128" t="s">
        <v>1152</v>
      </c>
      <c r="L245" s="137" t="s">
        <v>1153</v>
      </c>
      <c r="M245" s="97" t="str">
        <f t="shared" ref="M245:M263" si="44">IF(ISNUMBER(SEARCH("-", J245)), LEFT(J245, SEARCH("-", J245)-1), LEFT(J245, SEARCH("+", J245)-1))</f>
        <v>4.28</v>
      </c>
      <c r="N245" s="97" t="str">
        <f t="shared" ref="N245:N263" si="45">IF(ISNUMBER(SEARCH("-", K245)), LEFT(K245, SEARCH("-", K245)-1), LEFT(K245, SEARCH("+", K245)-1))</f>
        <v>1.98</v>
      </c>
      <c r="Q245" s="136">
        <v>2</v>
      </c>
      <c r="R245" s="6" t="s">
        <v>392</v>
      </c>
      <c r="S245" s="127">
        <v>3</v>
      </c>
      <c r="T245" s="127">
        <v>2</v>
      </c>
      <c r="U245" s="127">
        <v>1</v>
      </c>
      <c r="V245" s="127">
        <v>0</v>
      </c>
      <c r="W245" s="127">
        <v>5</v>
      </c>
      <c r="X245" s="127">
        <v>0</v>
      </c>
      <c r="Y245" s="127">
        <v>7</v>
      </c>
      <c r="Z245" s="128" t="s">
        <v>1241</v>
      </c>
      <c r="AA245" s="128" t="s">
        <v>1242</v>
      </c>
      <c r="AB245" s="137" t="s">
        <v>1243</v>
      </c>
      <c r="AC245" s="97" t="str">
        <f t="shared" ref="AC245:AC263" si="46">IF(ISNUMBER(SEARCH("-", Z245)), LEFT(Z245, SEARCH("-", Z245)-1), LEFT(Z245, SEARCH("+", Z245)-1))</f>
        <v>4.51</v>
      </c>
      <c r="AD245" s="97" t="str">
        <f t="shared" ref="AD245:AD263" si="47">IF(ISNUMBER(SEARCH("-", AA245)), LEFT(AA245, SEARCH("-", AA245)-1), LEFT(AA245, SEARCH("+", AA245)-1))</f>
        <v>2.72</v>
      </c>
    </row>
    <row r="246" spans="1:30" ht="29.4" hidden="1" thickBot="1" x14ac:dyDescent="0.35">
      <c r="A246" s="134">
        <v>3</v>
      </c>
      <c r="B246" s="3" t="s">
        <v>383</v>
      </c>
      <c r="C246" s="125">
        <v>2</v>
      </c>
      <c r="D246" s="125">
        <v>1</v>
      </c>
      <c r="E246" s="125">
        <v>1</v>
      </c>
      <c r="F246" s="125">
        <v>0</v>
      </c>
      <c r="G246" s="125">
        <v>4</v>
      </c>
      <c r="H246" s="125">
        <v>0</v>
      </c>
      <c r="I246" s="125">
        <v>4</v>
      </c>
      <c r="J246" s="126" t="s">
        <v>1212</v>
      </c>
      <c r="K246" s="126" t="s">
        <v>1213</v>
      </c>
      <c r="L246" s="135" t="s">
        <v>1214</v>
      </c>
      <c r="M246" s="97" t="str">
        <f t="shared" si="44"/>
        <v>4.66</v>
      </c>
      <c r="N246" s="97" t="str">
        <f t="shared" si="45"/>
        <v>1.49</v>
      </c>
      <c r="Q246" s="134">
        <v>3</v>
      </c>
      <c r="R246" s="3" t="s">
        <v>395</v>
      </c>
      <c r="S246" s="125">
        <v>2</v>
      </c>
      <c r="T246" s="125">
        <v>2</v>
      </c>
      <c r="U246" s="125">
        <v>0</v>
      </c>
      <c r="V246" s="125">
        <v>0</v>
      </c>
      <c r="W246" s="125">
        <v>4</v>
      </c>
      <c r="X246" s="125">
        <v>0</v>
      </c>
      <c r="Y246" s="125">
        <v>6</v>
      </c>
      <c r="Z246" s="126" t="s">
        <v>1244</v>
      </c>
      <c r="AA246" s="126" t="s">
        <v>1245</v>
      </c>
      <c r="AB246" s="135" t="s">
        <v>1246</v>
      </c>
      <c r="AC246" s="97" t="str">
        <f t="shared" si="46"/>
        <v>3.46</v>
      </c>
      <c r="AD246" s="97" t="str">
        <f t="shared" si="47"/>
        <v>1.79</v>
      </c>
    </row>
    <row r="247" spans="1:30" ht="29.4" hidden="1" thickBot="1" x14ac:dyDescent="0.35">
      <c r="A247" s="136">
        <v>4</v>
      </c>
      <c r="B247" s="6" t="s">
        <v>386</v>
      </c>
      <c r="C247" s="127">
        <v>2</v>
      </c>
      <c r="D247" s="127">
        <v>1</v>
      </c>
      <c r="E247" s="127">
        <v>1</v>
      </c>
      <c r="F247" s="127">
        <v>0</v>
      </c>
      <c r="G247" s="127">
        <v>1</v>
      </c>
      <c r="H247" s="127">
        <v>0</v>
      </c>
      <c r="I247" s="127">
        <v>4</v>
      </c>
      <c r="J247" s="128" t="s">
        <v>1154</v>
      </c>
      <c r="K247" s="128" t="s">
        <v>1155</v>
      </c>
      <c r="L247" s="137" t="s">
        <v>1156</v>
      </c>
      <c r="M247" s="97" t="str">
        <f t="shared" si="44"/>
        <v>2.37</v>
      </c>
      <c r="N247" s="97" t="str">
        <f t="shared" si="45"/>
        <v>1.15</v>
      </c>
      <c r="Q247" s="136">
        <v>4</v>
      </c>
      <c r="R247" s="6" t="s">
        <v>390</v>
      </c>
      <c r="S247" s="127">
        <v>2</v>
      </c>
      <c r="T247" s="127">
        <v>2</v>
      </c>
      <c r="U247" s="127">
        <v>0</v>
      </c>
      <c r="V247" s="127">
        <v>0</v>
      </c>
      <c r="W247" s="127">
        <v>2</v>
      </c>
      <c r="X247" s="127">
        <v>0</v>
      </c>
      <c r="Y247" s="127">
        <v>6</v>
      </c>
      <c r="Z247" s="128" t="s">
        <v>1247</v>
      </c>
      <c r="AA247" s="128" t="s">
        <v>1248</v>
      </c>
      <c r="AB247" s="137" t="s">
        <v>1249</v>
      </c>
      <c r="AC247" s="97" t="str">
        <f t="shared" si="46"/>
        <v>4.46</v>
      </c>
      <c r="AD247" s="97" t="str">
        <f t="shared" si="47"/>
        <v>1.53</v>
      </c>
    </row>
    <row r="248" spans="1:30" ht="43.8" hidden="1" thickBot="1" x14ac:dyDescent="0.35">
      <c r="A248" s="134">
        <v>5</v>
      </c>
      <c r="B248" s="3" t="s">
        <v>394</v>
      </c>
      <c r="C248" s="125">
        <v>2</v>
      </c>
      <c r="D248" s="125">
        <v>1</v>
      </c>
      <c r="E248" s="125">
        <v>0</v>
      </c>
      <c r="F248" s="125">
        <v>1</v>
      </c>
      <c r="G248" s="125">
        <v>3</v>
      </c>
      <c r="H248" s="125">
        <v>2</v>
      </c>
      <c r="I248" s="125">
        <v>3</v>
      </c>
      <c r="J248" s="126" t="s">
        <v>1215</v>
      </c>
      <c r="K248" s="126" t="s">
        <v>1216</v>
      </c>
      <c r="L248" s="135" t="s">
        <v>1217</v>
      </c>
      <c r="M248" s="97" t="str">
        <f t="shared" si="44"/>
        <v>2.09</v>
      </c>
      <c r="N248" s="97" t="str">
        <f t="shared" si="45"/>
        <v>1.32</v>
      </c>
      <c r="Q248" s="134">
        <v>5</v>
      </c>
      <c r="R248" s="3" t="s">
        <v>389</v>
      </c>
      <c r="S248" s="125">
        <v>2</v>
      </c>
      <c r="T248" s="125">
        <v>1</v>
      </c>
      <c r="U248" s="125">
        <v>1</v>
      </c>
      <c r="V248" s="125">
        <v>0</v>
      </c>
      <c r="W248" s="125">
        <v>2</v>
      </c>
      <c r="X248" s="125">
        <v>0</v>
      </c>
      <c r="Y248" s="125">
        <v>4</v>
      </c>
      <c r="Z248" s="126" t="s">
        <v>1178</v>
      </c>
      <c r="AA248" s="126" t="s">
        <v>1179</v>
      </c>
      <c r="AB248" s="135" t="s">
        <v>1180</v>
      </c>
      <c r="AC248" s="97" t="str">
        <f t="shared" si="46"/>
        <v>2.47</v>
      </c>
      <c r="AD248" s="97" t="str">
        <f t="shared" si="47"/>
        <v>2.28</v>
      </c>
    </row>
    <row r="249" spans="1:30" ht="15" hidden="1" thickBot="1" x14ac:dyDescent="0.35">
      <c r="A249" s="136">
        <v>6</v>
      </c>
      <c r="B249" s="6" t="s">
        <v>387</v>
      </c>
      <c r="C249" s="127">
        <v>2</v>
      </c>
      <c r="D249" s="127">
        <v>1</v>
      </c>
      <c r="E249" s="127">
        <v>0</v>
      </c>
      <c r="F249" s="127">
        <v>1</v>
      </c>
      <c r="G249" s="127">
        <v>3</v>
      </c>
      <c r="H249" s="127">
        <v>3</v>
      </c>
      <c r="I249" s="127">
        <v>3</v>
      </c>
      <c r="J249" s="128" t="s">
        <v>1218</v>
      </c>
      <c r="K249" s="128" t="s">
        <v>1219</v>
      </c>
      <c r="L249" s="137" t="s">
        <v>1220</v>
      </c>
      <c r="M249" s="97" t="str">
        <f t="shared" si="44"/>
        <v>2.95</v>
      </c>
      <c r="N249" s="97" t="str">
        <f t="shared" si="45"/>
        <v>4.49</v>
      </c>
      <c r="Q249" s="136">
        <v>6</v>
      </c>
      <c r="R249" s="6" t="s">
        <v>398</v>
      </c>
      <c r="S249" s="127">
        <v>2</v>
      </c>
      <c r="T249" s="127">
        <v>1</v>
      </c>
      <c r="U249" s="127">
        <v>1</v>
      </c>
      <c r="V249" s="127">
        <v>0</v>
      </c>
      <c r="W249" s="127">
        <v>2</v>
      </c>
      <c r="X249" s="127">
        <v>0</v>
      </c>
      <c r="Y249" s="127">
        <v>4</v>
      </c>
      <c r="Z249" s="128" t="s">
        <v>1250</v>
      </c>
      <c r="AA249" s="128" t="s">
        <v>1251</v>
      </c>
      <c r="AB249" s="137" t="s">
        <v>1252</v>
      </c>
      <c r="AC249" s="97" t="str">
        <f t="shared" si="46"/>
        <v>1.33</v>
      </c>
      <c r="AD249" s="97" t="str">
        <f t="shared" si="47"/>
        <v>2.47</v>
      </c>
    </row>
    <row r="250" spans="1:30" ht="29.4" hidden="1" thickBot="1" x14ac:dyDescent="0.35">
      <c r="A250" s="134">
        <v>7</v>
      </c>
      <c r="B250" s="3" t="s">
        <v>391</v>
      </c>
      <c r="C250" s="125">
        <v>2</v>
      </c>
      <c r="D250" s="125">
        <v>1</v>
      </c>
      <c r="E250" s="125">
        <v>0</v>
      </c>
      <c r="F250" s="125">
        <v>1</v>
      </c>
      <c r="G250" s="125">
        <v>1</v>
      </c>
      <c r="H250" s="125">
        <v>1</v>
      </c>
      <c r="I250" s="125">
        <v>3</v>
      </c>
      <c r="J250" s="126" t="s">
        <v>1221</v>
      </c>
      <c r="K250" s="126" t="s">
        <v>1222</v>
      </c>
      <c r="L250" s="135" t="s">
        <v>1223</v>
      </c>
      <c r="M250" s="97" t="str">
        <f t="shared" si="44"/>
        <v>2.53</v>
      </c>
      <c r="N250" s="97" t="str">
        <f t="shared" si="45"/>
        <v>2.11</v>
      </c>
      <c r="Q250" s="134">
        <v>7</v>
      </c>
      <c r="R250" s="3" t="s">
        <v>386</v>
      </c>
      <c r="S250" s="125">
        <v>1</v>
      </c>
      <c r="T250" s="125">
        <v>1</v>
      </c>
      <c r="U250" s="125">
        <v>0</v>
      </c>
      <c r="V250" s="125">
        <v>0</v>
      </c>
      <c r="W250" s="125">
        <v>4</v>
      </c>
      <c r="X250" s="125">
        <v>0</v>
      </c>
      <c r="Y250" s="125">
        <v>3</v>
      </c>
      <c r="Z250" s="126" t="s">
        <v>1253</v>
      </c>
      <c r="AA250" s="126" t="s">
        <v>1254</v>
      </c>
      <c r="AB250" s="135" t="s">
        <v>1255</v>
      </c>
      <c r="AC250" s="97" t="str">
        <f t="shared" si="46"/>
        <v>3.19</v>
      </c>
      <c r="AD250" s="97" t="str">
        <f t="shared" si="47"/>
        <v>0.24</v>
      </c>
    </row>
    <row r="251" spans="1:30" ht="29.4" hidden="1" thickBot="1" x14ac:dyDescent="0.35">
      <c r="A251" s="136">
        <v>8</v>
      </c>
      <c r="B251" s="6" t="s">
        <v>401</v>
      </c>
      <c r="C251" s="127">
        <v>1</v>
      </c>
      <c r="D251" s="127">
        <v>0</v>
      </c>
      <c r="E251" s="127">
        <v>1</v>
      </c>
      <c r="F251" s="127">
        <v>0</v>
      </c>
      <c r="G251" s="127">
        <v>1</v>
      </c>
      <c r="H251" s="127">
        <v>1</v>
      </c>
      <c r="I251" s="127">
        <v>1</v>
      </c>
      <c r="J251" s="128" t="s">
        <v>1157</v>
      </c>
      <c r="K251" s="128" t="s">
        <v>1158</v>
      </c>
      <c r="L251" s="137" t="s">
        <v>1159</v>
      </c>
      <c r="M251" s="97" t="str">
        <f t="shared" si="44"/>
        <v>1.95</v>
      </c>
      <c r="N251" s="97" t="str">
        <f t="shared" si="45"/>
        <v>0.56</v>
      </c>
      <c r="Q251" s="136">
        <v>8</v>
      </c>
      <c r="R251" s="6" t="s">
        <v>383</v>
      </c>
      <c r="S251" s="127">
        <v>1</v>
      </c>
      <c r="T251" s="127">
        <v>1</v>
      </c>
      <c r="U251" s="127">
        <v>0</v>
      </c>
      <c r="V251" s="127">
        <v>0</v>
      </c>
      <c r="W251" s="127">
        <v>4</v>
      </c>
      <c r="X251" s="127">
        <v>1</v>
      </c>
      <c r="Y251" s="127">
        <v>3</v>
      </c>
      <c r="Z251" s="128" t="s">
        <v>1181</v>
      </c>
      <c r="AA251" s="128" t="s">
        <v>1182</v>
      </c>
      <c r="AB251" s="137" t="s">
        <v>1183</v>
      </c>
      <c r="AC251" s="97" t="str">
        <f t="shared" si="46"/>
        <v>2.04</v>
      </c>
      <c r="AD251" s="97" t="str">
        <f t="shared" si="47"/>
        <v>0.80</v>
      </c>
    </row>
    <row r="252" spans="1:30" ht="29.4" hidden="1" thickBot="1" x14ac:dyDescent="0.35">
      <c r="A252" s="134">
        <v>9</v>
      </c>
      <c r="B252" s="3" t="s">
        <v>402</v>
      </c>
      <c r="C252" s="125">
        <v>2</v>
      </c>
      <c r="D252" s="125">
        <v>0</v>
      </c>
      <c r="E252" s="125">
        <v>1</v>
      </c>
      <c r="F252" s="125">
        <v>1</v>
      </c>
      <c r="G252" s="125">
        <v>1</v>
      </c>
      <c r="H252" s="125">
        <v>2</v>
      </c>
      <c r="I252" s="125">
        <v>1</v>
      </c>
      <c r="J252" s="126" t="s">
        <v>1224</v>
      </c>
      <c r="K252" s="126" t="s">
        <v>1225</v>
      </c>
      <c r="L252" s="135" t="s">
        <v>1226</v>
      </c>
      <c r="M252" s="97" t="str">
        <f t="shared" si="44"/>
        <v>2.13</v>
      </c>
      <c r="N252" s="97" t="str">
        <f t="shared" si="45"/>
        <v>2.78</v>
      </c>
      <c r="Q252" s="134">
        <v>9</v>
      </c>
      <c r="R252" s="3" t="s">
        <v>385</v>
      </c>
      <c r="S252" s="125">
        <v>1</v>
      </c>
      <c r="T252" s="125">
        <v>1</v>
      </c>
      <c r="U252" s="125">
        <v>0</v>
      </c>
      <c r="V252" s="125">
        <v>0</v>
      </c>
      <c r="W252" s="125">
        <v>2</v>
      </c>
      <c r="X252" s="125">
        <v>1</v>
      </c>
      <c r="Y252" s="125">
        <v>3</v>
      </c>
      <c r="Z252" s="126" t="s">
        <v>1184</v>
      </c>
      <c r="AA252" s="126" t="s">
        <v>1185</v>
      </c>
      <c r="AB252" s="135" t="s">
        <v>1186</v>
      </c>
      <c r="AC252" s="97" t="str">
        <f t="shared" si="46"/>
        <v>2.22</v>
      </c>
      <c r="AD252" s="97" t="str">
        <f t="shared" si="47"/>
        <v>1.47</v>
      </c>
    </row>
    <row r="253" spans="1:30" ht="29.4" hidden="1" thickBot="1" x14ac:dyDescent="0.35">
      <c r="A253" s="136">
        <v>10</v>
      </c>
      <c r="B253" s="6" t="s">
        <v>396</v>
      </c>
      <c r="C253" s="127">
        <v>2</v>
      </c>
      <c r="D253" s="127">
        <v>0</v>
      </c>
      <c r="E253" s="127">
        <v>1</v>
      </c>
      <c r="F253" s="127">
        <v>1</v>
      </c>
      <c r="G253" s="127">
        <v>3</v>
      </c>
      <c r="H253" s="127">
        <v>6</v>
      </c>
      <c r="I253" s="127">
        <v>1</v>
      </c>
      <c r="J253" s="128" t="s">
        <v>1160</v>
      </c>
      <c r="K253" s="128" t="s">
        <v>1161</v>
      </c>
      <c r="L253" s="137" t="s">
        <v>1162</v>
      </c>
      <c r="M253" s="97" t="str">
        <f t="shared" si="44"/>
        <v>1.67</v>
      </c>
      <c r="N253" s="97" t="str">
        <f t="shared" si="45"/>
        <v>4.63</v>
      </c>
      <c r="Q253" s="136">
        <v>10</v>
      </c>
      <c r="R253" s="6" t="s">
        <v>396</v>
      </c>
      <c r="S253" s="127">
        <v>1</v>
      </c>
      <c r="T253" s="127">
        <v>1</v>
      </c>
      <c r="U253" s="127">
        <v>0</v>
      </c>
      <c r="V253" s="127">
        <v>0</v>
      </c>
      <c r="W253" s="127">
        <v>1</v>
      </c>
      <c r="X253" s="127">
        <v>0</v>
      </c>
      <c r="Y253" s="127">
        <v>3</v>
      </c>
      <c r="Z253" s="128" t="s">
        <v>1256</v>
      </c>
      <c r="AA253" s="128" t="s">
        <v>1257</v>
      </c>
      <c r="AB253" s="137" t="s">
        <v>1258</v>
      </c>
      <c r="AC253" s="97" t="str">
        <f t="shared" si="46"/>
        <v>0.63</v>
      </c>
      <c r="AD253" s="97" t="str">
        <f t="shared" si="47"/>
        <v>0.57</v>
      </c>
    </row>
    <row r="254" spans="1:30" ht="15" hidden="1" thickBot="1" x14ac:dyDescent="0.35">
      <c r="A254" s="134">
        <v>11</v>
      </c>
      <c r="B254" s="3" t="s">
        <v>397</v>
      </c>
      <c r="C254" s="125">
        <v>2</v>
      </c>
      <c r="D254" s="125">
        <v>0</v>
      </c>
      <c r="E254" s="125">
        <v>1</v>
      </c>
      <c r="F254" s="125">
        <v>1</v>
      </c>
      <c r="G254" s="125">
        <v>0</v>
      </c>
      <c r="H254" s="125">
        <v>3</v>
      </c>
      <c r="I254" s="125">
        <v>1</v>
      </c>
      <c r="J254" s="126" t="s">
        <v>1227</v>
      </c>
      <c r="K254" s="126" t="s">
        <v>1228</v>
      </c>
      <c r="L254" s="135" t="s">
        <v>1229</v>
      </c>
      <c r="M254" s="97" t="str">
        <f t="shared" si="44"/>
        <v>1.41</v>
      </c>
      <c r="N254" s="97" t="str">
        <f t="shared" si="45"/>
        <v>2.62</v>
      </c>
      <c r="Q254" s="134">
        <v>11</v>
      </c>
      <c r="R254" s="3" t="s">
        <v>400</v>
      </c>
      <c r="S254" s="125">
        <v>1</v>
      </c>
      <c r="T254" s="125">
        <v>0</v>
      </c>
      <c r="U254" s="125">
        <v>1</v>
      </c>
      <c r="V254" s="125">
        <v>0</v>
      </c>
      <c r="W254" s="125">
        <v>2</v>
      </c>
      <c r="X254" s="125">
        <v>2</v>
      </c>
      <c r="Y254" s="125">
        <v>1</v>
      </c>
      <c r="Z254" s="126" t="s">
        <v>1187</v>
      </c>
      <c r="AA254" s="126" t="s">
        <v>1188</v>
      </c>
      <c r="AB254" s="135" t="s">
        <v>1189</v>
      </c>
      <c r="AC254" s="97" t="str">
        <f t="shared" si="46"/>
        <v>1.03</v>
      </c>
      <c r="AD254" s="97" t="str">
        <f t="shared" si="47"/>
        <v>0.35</v>
      </c>
    </row>
    <row r="255" spans="1:30" ht="29.4" hidden="1" thickBot="1" x14ac:dyDescent="0.35">
      <c r="A255" s="136">
        <v>12</v>
      </c>
      <c r="B255" s="6" t="s">
        <v>384</v>
      </c>
      <c r="C255" s="127">
        <v>0</v>
      </c>
      <c r="D255" s="127">
        <v>0</v>
      </c>
      <c r="E255" s="127">
        <v>0</v>
      </c>
      <c r="F255" s="127">
        <v>0</v>
      </c>
      <c r="G255" s="127">
        <v>0</v>
      </c>
      <c r="H255" s="127">
        <v>0</v>
      </c>
      <c r="I255" s="127">
        <v>0</v>
      </c>
      <c r="J255" s="128">
        <v>0</v>
      </c>
      <c r="K255" s="128">
        <v>0</v>
      </c>
      <c r="L255" s="137">
        <v>0</v>
      </c>
      <c r="M255" s="97">
        <v>0</v>
      </c>
      <c r="N255" s="97">
        <v>0</v>
      </c>
      <c r="Q255" s="136">
        <v>12</v>
      </c>
      <c r="R255" s="6" t="s">
        <v>387</v>
      </c>
      <c r="S255" s="127">
        <v>1</v>
      </c>
      <c r="T255" s="127">
        <v>0</v>
      </c>
      <c r="U255" s="127">
        <v>1</v>
      </c>
      <c r="V255" s="127">
        <v>0</v>
      </c>
      <c r="W255" s="127">
        <v>1</v>
      </c>
      <c r="X255" s="127">
        <v>1</v>
      </c>
      <c r="Y255" s="127">
        <v>1</v>
      </c>
      <c r="Z255" s="128" t="s">
        <v>1190</v>
      </c>
      <c r="AA255" s="128" t="s">
        <v>1191</v>
      </c>
      <c r="AB255" s="137" t="s">
        <v>1192</v>
      </c>
      <c r="AC255" s="97" t="str">
        <f t="shared" si="46"/>
        <v>0.97</v>
      </c>
      <c r="AD255" s="97" t="str">
        <f t="shared" si="47"/>
        <v>0.90</v>
      </c>
    </row>
    <row r="256" spans="1:30" ht="43.8" hidden="1" thickBot="1" x14ac:dyDescent="0.35">
      <c r="A256" s="134">
        <v>13</v>
      </c>
      <c r="B256" s="3" t="s">
        <v>392</v>
      </c>
      <c r="C256" s="125">
        <v>0</v>
      </c>
      <c r="D256" s="125">
        <v>0</v>
      </c>
      <c r="E256" s="125">
        <v>0</v>
      </c>
      <c r="F256" s="125">
        <v>0</v>
      </c>
      <c r="G256" s="125">
        <v>0</v>
      </c>
      <c r="H256" s="125">
        <v>0</v>
      </c>
      <c r="I256" s="125">
        <v>0</v>
      </c>
      <c r="J256" s="126">
        <v>0</v>
      </c>
      <c r="K256" s="126">
        <v>0</v>
      </c>
      <c r="L256" s="135">
        <v>0</v>
      </c>
      <c r="M256" s="97">
        <v>0</v>
      </c>
      <c r="N256" s="97">
        <v>0</v>
      </c>
      <c r="Q256" s="134">
        <v>13</v>
      </c>
      <c r="R256" s="3" t="s">
        <v>393</v>
      </c>
      <c r="S256" s="125">
        <v>2</v>
      </c>
      <c r="T256" s="125">
        <v>0</v>
      </c>
      <c r="U256" s="125">
        <v>1</v>
      </c>
      <c r="V256" s="125">
        <v>1</v>
      </c>
      <c r="W256" s="125">
        <v>1</v>
      </c>
      <c r="X256" s="125">
        <v>5</v>
      </c>
      <c r="Y256" s="125">
        <v>1</v>
      </c>
      <c r="Z256" s="126" t="s">
        <v>1259</v>
      </c>
      <c r="AA256" s="126" t="s">
        <v>1260</v>
      </c>
      <c r="AB256" s="135" t="s">
        <v>1261</v>
      </c>
      <c r="AC256" s="97" t="str">
        <f t="shared" si="46"/>
        <v>1.28</v>
      </c>
      <c r="AD256" s="97" t="str">
        <f t="shared" si="47"/>
        <v>5.24</v>
      </c>
    </row>
    <row r="257" spans="1:30" ht="15" hidden="1" thickBot="1" x14ac:dyDescent="0.35">
      <c r="A257" s="136">
        <v>14</v>
      </c>
      <c r="B257" s="6" t="s">
        <v>398</v>
      </c>
      <c r="C257" s="127">
        <v>1</v>
      </c>
      <c r="D257" s="127">
        <v>0</v>
      </c>
      <c r="E257" s="127">
        <v>0</v>
      </c>
      <c r="F257" s="127">
        <v>1</v>
      </c>
      <c r="G257" s="127">
        <v>1</v>
      </c>
      <c r="H257" s="127">
        <v>2</v>
      </c>
      <c r="I257" s="127">
        <v>0</v>
      </c>
      <c r="J257" s="128" t="s">
        <v>1165</v>
      </c>
      <c r="K257" s="128" t="s">
        <v>1166</v>
      </c>
      <c r="L257" s="137" t="s">
        <v>1167</v>
      </c>
      <c r="M257" s="97" t="str">
        <f t="shared" si="44"/>
        <v>1.47</v>
      </c>
      <c r="N257" s="97" t="str">
        <f t="shared" si="45"/>
        <v>2.22</v>
      </c>
      <c r="Q257" s="136">
        <v>14</v>
      </c>
      <c r="R257" s="6" t="s">
        <v>391</v>
      </c>
      <c r="S257" s="127">
        <v>1</v>
      </c>
      <c r="T257" s="127">
        <v>0</v>
      </c>
      <c r="U257" s="127">
        <v>0</v>
      </c>
      <c r="V257" s="127">
        <v>1</v>
      </c>
      <c r="W257" s="127">
        <v>0</v>
      </c>
      <c r="X257" s="127">
        <v>1</v>
      </c>
      <c r="Y257" s="127">
        <v>0</v>
      </c>
      <c r="Z257" s="128" t="s">
        <v>1193</v>
      </c>
      <c r="AA257" s="128" t="s">
        <v>1194</v>
      </c>
      <c r="AB257" s="137" t="s">
        <v>1195</v>
      </c>
      <c r="AC257" s="97" t="str">
        <f t="shared" si="46"/>
        <v>0.68</v>
      </c>
      <c r="AD257" s="97" t="str">
        <f t="shared" si="47"/>
        <v>0.76</v>
      </c>
    </row>
    <row r="258" spans="1:30" ht="29.4" hidden="1" thickBot="1" x14ac:dyDescent="0.35">
      <c r="A258" s="134">
        <v>15</v>
      </c>
      <c r="B258" s="3" t="s">
        <v>395</v>
      </c>
      <c r="C258" s="125">
        <v>1</v>
      </c>
      <c r="D258" s="125">
        <v>0</v>
      </c>
      <c r="E258" s="125">
        <v>0</v>
      </c>
      <c r="F258" s="125">
        <v>1</v>
      </c>
      <c r="G258" s="125">
        <v>0</v>
      </c>
      <c r="H258" s="125">
        <v>2</v>
      </c>
      <c r="I258" s="125">
        <v>0</v>
      </c>
      <c r="J258" s="126" t="s">
        <v>1170</v>
      </c>
      <c r="K258" s="126" t="s">
        <v>1171</v>
      </c>
      <c r="L258" s="135" t="s">
        <v>1172</v>
      </c>
      <c r="M258" s="97" t="str">
        <f t="shared" si="44"/>
        <v>1.59</v>
      </c>
      <c r="N258" s="97" t="str">
        <f t="shared" si="45"/>
        <v>1.98</v>
      </c>
      <c r="Q258" s="134">
        <v>15</v>
      </c>
      <c r="R258" s="3" t="s">
        <v>388</v>
      </c>
      <c r="S258" s="125">
        <v>1</v>
      </c>
      <c r="T258" s="125">
        <v>0</v>
      </c>
      <c r="U258" s="125">
        <v>0</v>
      </c>
      <c r="V258" s="125">
        <v>1</v>
      </c>
      <c r="W258" s="125">
        <v>0</v>
      </c>
      <c r="X258" s="125">
        <v>1</v>
      </c>
      <c r="Y258" s="125">
        <v>0</v>
      </c>
      <c r="Z258" s="126" t="s">
        <v>1262</v>
      </c>
      <c r="AA258" s="126" t="s">
        <v>1263</v>
      </c>
      <c r="AB258" s="135" t="s">
        <v>1264</v>
      </c>
      <c r="AC258" s="97" t="str">
        <f t="shared" si="46"/>
        <v>0.91</v>
      </c>
      <c r="AD258" s="97" t="str">
        <f t="shared" si="47"/>
        <v>0.51</v>
      </c>
    </row>
    <row r="259" spans="1:30" ht="43.8" hidden="1" thickBot="1" x14ac:dyDescent="0.35">
      <c r="A259" s="136">
        <v>16</v>
      </c>
      <c r="B259" s="6" t="s">
        <v>389</v>
      </c>
      <c r="C259" s="127">
        <v>1</v>
      </c>
      <c r="D259" s="127">
        <v>0</v>
      </c>
      <c r="E259" s="127">
        <v>0</v>
      </c>
      <c r="F259" s="127">
        <v>1</v>
      </c>
      <c r="G259" s="127">
        <v>0</v>
      </c>
      <c r="H259" s="127">
        <v>2</v>
      </c>
      <c r="I259" s="127">
        <v>0</v>
      </c>
      <c r="J259" s="128" t="s">
        <v>1175</v>
      </c>
      <c r="K259" s="128" t="s">
        <v>1230</v>
      </c>
      <c r="L259" s="137" t="s">
        <v>1231</v>
      </c>
      <c r="M259" s="97" t="str">
        <f t="shared" si="44"/>
        <v>0.86</v>
      </c>
      <c r="N259" s="97" t="str">
        <f t="shared" si="45"/>
        <v>0.86</v>
      </c>
      <c r="Q259" s="136">
        <v>16</v>
      </c>
      <c r="R259" s="6" t="s">
        <v>394</v>
      </c>
      <c r="S259" s="127">
        <v>1</v>
      </c>
      <c r="T259" s="127">
        <v>0</v>
      </c>
      <c r="U259" s="127">
        <v>0</v>
      </c>
      <c r="V259" s="127">
        <v>1</v>
      </c>
      <c r="W259" s="127">
        <v>0</v>
      </c>
      <c r="X259" s="127">
        <v>1</v>
      </c>
      <c r="Y259" s="127">
        <v>0</v>
      </c>
      <c r="Z259" s="128" t="s">
        <v>1196</v>
      </c>
      <c r="AA259" s="128" t="s">
        <v>1197</v>
      </c>
      <c r="AB259" s="137" t="s">
        <v>1196</v>
      </c>
      <c r="AC259" s="97" t="str">
        <f t="shared" si="46"/>
        <v>0.13</v>
      </c>
      <c r="AD259" s="97" t="str">
        <f t="shared" si="47"/>
        <v>1.88</v>
      </c>
    </row>
    <row r="260" spans="1:30" ht="29.4" hidden="1" thickBot="1" x14ac:dyDescent="0.35">
      <c r="A260" s="134">
        <v>17</v>
      </c>
      <c r="B260" s="3" t="s">
        <v>390</v>
      </c>
      <c r="C260" s="125">
        <v>1</v>
      </c>
      <c r="D260" s="125">
        <v>0</v>
      </c>
      <c r="E260" s="125">
        <v>0</v>
      </c>
      <c r="F260" s="125">
        <v>1</v>
      </c>
      <c r="G260" s="125">
        <v>1</v>
      </c>
      <c r="H260" s="125">
        <v>4</v>
      </c>
      <c r="I260" s="125">
        <v>0</v>
      </c>
      <c r="J260" s="126" t="s">
        <v>1163</v>
      </c>
      <c r="K260" s="126" t="s">
        <v>1173</v>
      </c>
      <c r="L260" s="135" t="s">
        <v>1174</v>
      </c>
      <c r="M260" s="97" t="str">
        <f t="shared" si="44"/>
        <v>0.80</v>
      </c>
      <c r="N260" s="97" t="str">
        <f t="shared" si="45"/>
        <v>2.04</v>
      </c>
      <c r="Q260" s="134">
        <v>17</v>
      </c>
      <c r="R260" s="3" t="s">
        <v>401</v>
      </c>
      <c r="S260" s="125">
        <v>2</v>
      </c>
      <c r="T260" s="125">
        <v>0</v>
      </c>
      <c r="U260" s="125">
        <v>0</v>
      </c>
      <c r="V260" s="125">
        <v>2</v>
      </c>
      <c r="W260" s="125">
        <v>2</v>
      </c>
      <c r="X260" s="125">
        <v>4</v>
      </c>
      <c r="Y260" s="125">
        <v>0</v>
      </c>
      <c r="Z260" s="126" t="s">
        <v>1265</v>
      </c>
      <c r="AA260" s="126" t="s">
        <v>1266</v>
      </c>
      <c r="AB260" s="135" t="s">
        <v>1267</v>
      </c>
      <c r="AC260" s="97" t="str">
        <f t="shared" si="46"/>
        <v>2.34</v>
      </c>
      <c r="AD260" s="97" t="str">
        <f t="shared" si="47"/>
        <v>3.51</v>
      </c>
    </row>
    <row r="261" spans="1:30" ht="43.8" hidden="1" thickBot="1" x14ac:dyDescent="0.35">
      <c r="A261" s="136">
        <v>18</v>
      </c>
      <c r="B261" s="6" t="s">
        <v>393</v>
      </c>
      <c r="C261" s="127">
        <v>1</v>
      </c>
      <c r="D261" s="127">
        <v>0</v>
      </c>
      <c r="E261" s="127">
        <v>0</v>
      </c>
      <c r="F261" s="127">
        <v>1</v>
      </c>
      <c r="G261" s="127">
        <v>0</v>
      </c>
      <c r="H261" s="127">
        <v>3</v>
      </c>
      <c r="I261" s="127">
        <v>0</v>
      </c>
      <c r="J261" s="128" t="s">
        <v>1175</v>
      </c>
      <c r="K261" s="128" t="s">
        <v>1176</v>
      </c>
      <c r="L261" s="137" t="s">
        <v>1169</v>
      </c>
      <c r="M261" s="97" t="str">
        <f t="shared" si="44"/>
        <v>0.86</v>
      </c>
      <c r="N261" s="97" t="str">
        <f t="shared" si="45"/>
        <v>1.40</v>
      </c>
      <c r="Q261" s="136">
        <v>18</v>
      </c>
      <c r="R261" s="6" t="s">
        <v>397</v>
      </c>
      <c r="S261" s="127">
        <v>1</v>
      </c>
      <c r="T261" s="127">
        <v>0</v>
      </c>
      <c r="U261" s="127">
        <v>0</v>
      </c>
      <c r="V261" s="127">
        <v>1</v>
      </c>
      <c r="W261" s="127">
        <v>1</v>
      </c>
      <c r="X261" s="127">
        <v>3</v>
      </c>
      <c r="Y261" s="127">
        <v>0</v>
      </c>
      <c r="Z261" s="128" t="s">
        <v>1198</v>
      </c>
      <c r="AA261" s="128" t="s">
        <v>1199</v>
      </c>
      <c r="AB261" s="137" t="s">
        <v>1200</v>
      </c>
      <c r="AC261" s="97" t="str">
        <f t="shared" si="46"/>
        <v>0.69</v>
      </c>
      <c r="AD261" s="97" t="str">
        <f t="shared" si="47"/>
        <v>1.52</v>
      </c>
    </row>
    <row r="262" spans="1:30" ht="15" hidden="1" thickBot="1" x14ac:dyDescent="0.35">
      <c r="A262" s="134">
        <v>19</v>
      </c>
      <c r="B262" s="3" t="s">
        <v>400</v>
      </c>
      <c r="C262" s="125">
        <v>2</v>
      </c>
      <c r="D262" s="125">
        <v>0</v>
      </c>
      <c r="E262" s="125">
        <v>0</v>
      </c>
      <c r="F262" s="125">
        <v>2</v>
      </c>
      <c r="G262" s="125">
        <v>1</v>
      </c>
      <c r="H262" s="125">
        <v>5</v>
      </c>
      <c r="I262" s="125">
        <v>0</v>
      </c>
      <c r="J262" s="126" t="s">
        <v>1232</v>
      </c>
      <c r="K262" s="126" t="s">
        <v>1233</v>
      </c>
      <c r="L262" s="135" t="s">
        <v>1234</v>
      </c>
      <c r="M262" s="97" t="str">
        <f t="shared" si="44"/>
        <v>2.54</v>
      </c>
      <c r="N262" s="97" t="str">
        <f t="shared" si="45"/>
        <v>3.74</v>
      </c>
      <c r="Q262" s="134">
        <v>19</v>
      </c>
      <c r="R262" s="3" t="s">
        <v>399</v>
      </c>
      <c r="S262" s="125">
        <v>1</v>
      </c>
      <c r="T262" s="125">
        <v>0</v>
      </c>
      <c r="U262" s="125">
        <v>0</v>
      </c>
      <c r="V262" s="125">
        <v>1</v>
      </c>
      <c r="W262" s="125">
        <v>0</v>
      </c>
      <c r="X262" s="125">
        <v>2</v>
      </c>
      <c r="Y262" s="125">
        <v>0</v>
      </c>
      <c r="Z262" s="126" t="s">
        <v>1201</v>
      </c>
      <c r="AA262" s="126" t="s">
        <v>1202</v>
      </c>
      <c r="AB262" s="135" t="s">
        <v>1164</v>
      </c>
      <c r="AC262" s="97" t="str">
        <f t="shared" si="46"/>
        <v>1.02</v>
      </c>
      <c r="AD262" s="97" t="str">
        <f t="shared" si="47"/>
        <v>2.92</v>
      </c>
    </row>
    <row r="263" spans="1:30" ht="15" hidden="1" thickBot="1" x14ac:dyDescent="0.35">
      <c r="A263" s="138">
        <v>20</v>
      </c>
      <c r="B263" s="18" t="s">
        <v>399</v>
      </c>
      <c r="C263" s="139">
        <v>2</v>
      </c>
      <c r="D263" s="139">
        <v>0</v>
      </c>
      <c r="E263" s="139">
        <v>0</v>
      </c>
      <c r="F263" s="139">
        <v>2</v>
      </c>
      <c r="G263" s="139">
        <v>0</v>
      </c>
      <c r="H263" s="139">
        <v>5</v>
      </c>
      <c r="I263" s="139">
        <v>0</v>
      </c>
      <c r="J263" s="140" t="s">
        <v>1235</v>
      </c>
      <c r="K263" s="140" t="s">
        <v>1236</v>
      </c>
      <c r="L263" s="141" t="s">
        <v>1237</v>
      </c>
      <c r="M263" s="97" t="str">
        <f t="shared" si="44"/>
        <v>0.53</v>
      </c>
      <c r="N263" s="97" t="str">
        <f t="shared" si="45"/>
        <v>5.83</v>
      </c>
      <c r="Q263" s="138">
        <v>20</v>
      </c>
      <c r="R263" s="18" t="s">
        <v>402</v>
      </c>
      <c r="S263" s="139">
        <v>1</v>
      </c>
      <c r="T263" s="139">
        <v>0</v>
      </c>
      <c r="U263" s="139">
        <v>0</v>
      </c>
      <c r="V263" s="139">
        <v>1</v>
      </c>
      <c r="W263" s="139">
        <v>0</v>
      </c>
      <c r="X263" s="139">
        <v>3</v>
      </c>
      <c r="Y263" s="139">
        <v>0</v>
      </c>
      <c r="Z263" s="140" t="s">
        <v>1168</v>
      </c>
      <c r="AA263" s="140" t="s">
        <v>1203</v>
      </c>
      <c r="AB263" s="141" t="s">
        <v>1204</v>
      </c>
      <c r="AC263" s="97" t="str">
        <f t="shared" si="46"/>
        <v>0.29</v>
      </c>
      <c r="AD263" s="97" t="str">
        <f t="shared" si="47"/>
        <v>4.00</v>
      </c>
    </row>
    <row r="264" spans="1:30" hidden="1" x14ac:dyDescent="0.3"/>
    <row r="265" spans="1:30" ht="15" hidden="1" thickBot="1" x14ac:dyDescent="0.35">
      <c r="A265" t="s">
        <v>1327</v>
      </c>
      <c r="B265" s="210" t="s">
        <v>1206</v>
      </c>
      <c r="C265" s="210"/>
      <c r="D265" s="210"/>
      <c r="E265" s="210"/>
      <c r="F265" s="210"/>
      <c r="Q265" t="s">
        <v>1326</v>
      </c>
    </row>
    <row r="266" spans="1:30" hidden="1" x14ac:dyDescent="0.3">
      <c r="A266" s="129" t="s">
        <v>0</v>
      </c>
      <c r="B266" s="130" t="s">
        <v>1</v>
      </c>
      <c r="C266" s="130" t="s">
        <v>2</v>
      </c>
      <c r="D266" s="130" t="s">
        <v>3</v>
      </c>
      <c r="E266" s="130" t="s">
        <v>4</v>
      </c>
      <c r="F266" s="130" t="s">
        <v>5</v>
      </c>
      <c r="G266" s="130" t="s">
        <v>6</v>
      </c>
      <c r="H266" s="130" t="s">
        <v>7</v>
      </c>
      <c r="I266" s="130" t="s">
        <v>8</v>
      </c>
      <c r="J266" s="130" t="s">
        <v>9</v>
      </c>
      <c r="K266" s="130" t="s">
        <v>10</v>
      </c>
      <c r="L266" s="131" t="s">
        <v>11</v>
      </c>
      <c r="Q266" s="129" t="s">
        <v>0</v>
      </c>
      <c r="R266" s="130" t="s">
        <v>1</v>
      </c>
      <c r="S266" s="130" t="s">
        <v>2</v>
      </c>
      <c r="T266" s="130" t="s">
        <v>3</v>
      </c>
      <c r="U266" s="130" t="s">
        <v>4</v>
      </c>
      <c r="V266" s="130" t="s">
        <v>5</v>
      </c>
      <c r="W266" s="130" t="s">
        <v>6</v>
      </c>
      <c r="X266" s="130" t="s">
        <v>7</v>
      </c>
      <c r="Y266" s="130" t="s">
        <v>8</v>
      </c>
      <c r="Z266" s="130" t="s">
        <v>9</v>
      </c>
      <c r="AA266" s="130" t="s">
        <v>10</v>
      </c>
      <c r="AB266" s="131" t="s">
        <v>11</v>
      </c>
    </row>
    <row r="267" spans="1:30" ht="15" hidden="1" thickBot="1" x14ac:dyDescent="0.35">
      <c r="A267" s="132" t="s">
        <v>0</v>
      </c>
      <c r="B267" s="124" t="s">
        <v>1</v>
      </c>
      <c r="C267" s="124" t="s">
        <v>2</v>
      </c>
      <c r="D267" s="124" t="s">
        <v>3</v>
      </c>
      <c r="E267" s="124" t="s">
        <v>4</v>
      </c>
      <c r="F267" s="124" t="s">
        <v>5</v>
      </c>
      <c r="G267" s="124" t="s">
        <v>6</v>
      </c>
      <c r="H267" s="124" t="s">
        <v>7</v>
      </c>
      <c r="I267" s="124" t="s">
        <v>8</v>
      </c>
      <c r="J267" s="124" t="s">
        <v>9</v>
      </c>
      <c r="K267" s="124" t="s">
        <v>10</v>
      </c>
      <c r="L267" s="133" t="s">
        <v>11</v>
      </c>
      <c r="M267" s="1" t="s">
        <v>9</v>
      </c>
      <c r="N267" s="1" t="s">
        <v>10</v>
      </c>
      <c r="Q267" s="132" t="s">
        <v>0</v>
      </c>
      <c r="R267" s="124" t="s">
        <v>1</v>
      </c>
      <c r="S267" s="124" t="s">
        <v>2</v>
      </c>
      <c r="T267" s="124" t="s">
        <v>3</v>
      </c>
      <c r="U267" s="124" t="s">
        <v>4</v>
      </c>
      <c r="V267" s="124" t="s">
        <v>5</v>
      </c>
      <c r="W267" s="124" t="s">
        <v>6</v>
      </c>
      <c r="X267" s="124" t="s">
        <v>7</v>
      </c>
      <c r="Y267" s="124" t="s">
        <v>8</v>
      </c>
      <c r="Z267" s="124" t="s">
        <v>9</v>
      </c>
      <c r="AA267" s="124" t="s">
        <v>10</v>
      </c>
      <c r="AB267" s="133" t="s">
        <v>11</v>
      </c>
      <c r="AC267" s="1" t="s">
        <v>9</v>
      </c>
      <c r="AD267" s="1" t="s">
        <v>10</v>
      </c>
    </row>
    <row r="268" spans="1:30" ht="29.4" hidden="1" thickBot="1" x14ac:dyDescent="0.35">
      <c r="A268" s="134">
        <v>1</v>
      </c>
      <c r="B268" s="3" t="s">
        <v>388</v>
      </c>
      <c r="C268" s="125">
        <v>3</v>
      </c>
      <c r="D268" s="125">
        <v>3</v>
      </c>
      <c r="E268" s="125">
        <v>0</v>
      </c>
      <c r="F268" s="125">
        <v>0</v>
      </c>
      <c r="G268" s="125">
        <v>6</v>
      </c>
      <c r="H268" s="125">
        <v>2</v>
      </c>
      <c r="I268" s="125">
        <v>9</v>
      </c>
      <c r="J268" s="126" t="s">
        <v>1268</v>
      </c>
      <c r="K268" s="126" t="s">
        <v>1269</v>
      </c>
      <c r="L268" s="135" t="s">
        <v>1270</v>
      </c>
      <c r="M268" s="97" t="str">
        <f>IF(ISNUMBER(SEARCH("-", J268)), LEFT(J268, SEARCH("-", J268)-1), LEFT(J268, SEARCH("+", J268)-1))</f>
        <v>7.45</v>
      </c>
      <c r="N268" s="97" t="str">
        <f>IF(ISNUMBER(SEARCH("-", K268)), LEFT(K268, SEARCH("-", K268)-1), LEFT(K268, SEARCH("+", K268)-1))</f>
        <v>2.16</v>
      </c>
      <c r="Q268" s="134">
        <v>1</v>
      </c>
      <c r="R268" s="3" t="s">
        <v>384</v>
      </c>
      <c r="S268" s="125">
        <v>3</v>
      </c>
      <c r="T268" s="125">
        <v>3</v>
      </c>
      <c r="U268" s="125">
        <v>0</v>
      </c>
      <c r="V268" s="125">
        <v>0</v>
      </c>
      <c r="W268" s="125">
        <v>9</v>
      </c>
      <c r="X268" s="125">
        <v>3</v>
      </c>
      <c r="Y268" s="125">
        <v>9</v>
      </c>
      <c r="Z268" s="126" t="s">
        <v>1238</v>
      </c>
      <c r="AA268" s="126" t="s">
        <v>1239</v>
      </c>
      <c r="AB268" s="135" t="s">
        <v>1240</v>
      </c>
      <c r="AC268" s="97" t="str">
        <f>IF(ISNUMBER(SEARCH("-", Z268)), LEFT(Z268, SEARCH("-", Z268)-1), LEFT(Z268, SEARCH("+", Z268)-1))</f>
        <v>8.76</v>
      </c>
      <c r="AD268" s="97" t="str">
        <f>IF(ISNUMBER(SEARCH("-", AA268)), LEFT(AA268, SEARCH("-", AA268)-1), LEFT(AA268, SEARCH("+", AA268)-1))</f>
        <v>3.75</v>
      </c>
    </row>
    <row r="269" spans="1:30" ht="15" hidden="1" thickBot="1" x14ac:dyDescent="0.35">
      <c r="A269" s="136">
        <v>2</v>
      </c>
      <c r="B269" s="6" t="s">
        <v>391</v>
      </c>
      <c r="C269" s="127">
        <v>3</v>
      </c>
      <c r="D269" s="127">
        <v>2</v>
      </c>
      <c r="E269" s="127">
        <v>0</v>
      </c>
      <c r="F269" s="127">
        <v>1</v>
      </c>
      <c r="G269" s="127">
        <v>6</v>
      </c>
      <c r="H269" s="127">
        <v>2</v>
      </c>
      <c r="I269" s="127">
        <v>6</v>
      </c>
      <c r="J269" s="128" t="s">
        <v>1271</v>
      </c>
      <c r="K269" s="128" t="s">
        <v>1272</v>
      </c>
      <c r="L269" s="137">
        <v>6</v>
      </c>
      <c r="M269" s="97" t="str">
        <f t="shared" ref="M269:M287" si="48">IF(ISNUMBER(SEARCH("-", J269)), LEFT(J269, SEARCH("-", J269)-1), LEFT(J269, SEARCH("+", J269)-1))</f>
        <v>5.46</v>
      </c>
      <c r="N269" s="97" t="str">
        <f t="shared" ref="N269:N287" si="49">IF(ISNUMBER(SEARCH("-", K269)), LEFT(K269, SEARCH("-", K269)-1), LEFT(K269, SEARCH("+", K269)-1))</f>
        <v>2.68</v>
      </c>
      <c r="Q269" s="136">
        <v>2</v>
      </c>
      <c r="R269" s="6" t="s">
        <v>392</v>
      </c>
      <c r="S269" s="127">
        <v>3</v>
      </c>
      <c r="T269" s="127">
        <v>2</v>
      </c>
      <c r="U269" s="127">
        <v>1</v>
      </c>
      <c r="V269" s="127">
        <v>0</v>
      </c>
      <c r="W269" s="127">
        <v>5</v>
      </c>
      <c r="X269" s="127">
        <v>0</v>
      </c>
      <c r="Y269" s="127">
        <v>7</v>
      </c>
      <c r="Z269" s="128" t="s">
        <v>1241</v>
      </c>
      <c r="AA269" s="128" t="s">
        <v>1242</v>
      </c>
      <c r="AB269" s="137" t="s">
        <v>1243</v>
      </c>
      <c r="AC269" s="97" t="str">
        <f t="shared" ref="AC269:AC287" si="50">IF(ISNUMBER(SEARCH("-", Z269)), LEFT(Z269, SEARCH("-", Z269)-1), LEFT(Z269, SEARCH("+", Z269)-1))</f>
        <v>4.51</v>
      </c>
      <c r="AD269" s="97" t="str">
        <f t="shared" ref="AD269:AD287" si="51">IF(ISNUMBER(SEARCH("-", AA269)), LEFT(AA269, SEARCH("-", AA269)-1), LEFT(AA269, SEARCH("+", AA269)-1))</f>
        <v>2.72</v>
      </c>
    </row>
    <row r="270" spans="1:30" ht="29.4" hidden="1" thickBot="1" x14ac:dyDescent="0.35">
      <c r="A270" s="134">
        <v>3</v>
      </c>
      <c r="B270" s="3" t="s">
        <v>385</v>
      </c>
      <c r="C270" s="125">
        <v>2</v>
      </c>
      <c r="D270" s="125">
        <v>2</v>
      </c>
      <c r="E270" s="125">
        <v>0</v>
      </c>
      <c r="F270" s="125">
        <v>0</v>
      </c>
      <c r="G270" s="125">
        <v>4</v>
      </c>
      <c r="H270" s="125">
        <v>0</v>
      </c>
      <c r="I270" s="125">
        <v>6</v>
      </c>
      <c r="J270" s="126" t="s">
        <v>1209</v>
      </c>
      <c r="K270" s="126" t="s">
        <v>1210</v>
      </c>
      <c r="L270" s="135" t="s">
        <v>1211</v>
      </c>
      <c r="M270" s="97" t="str">
        <f t="shared" si="48"/>
        <v>4.50</v>
      </c>
      <c r="N270" s="97" t="str">
        <f t="shared" si="49"/>
        <v>1.20</v>
      </c>
      <c r="Q270" s="134">
        <v>3</v>
      </c>
      <c r="R270" s="3" t="s">
        <v>395</v>
      </c>
      <c r="S270" s="125">
        <v>3</v>
      </c>
      <c r="T270" s="125">
        <v>2</v>
      </c>
      <c r="U270" s="125">
        <v>1</v>
      </c>
      <c r="V270" s="125">
        <v>0</v>
      </c>
      <c r="W270" s="125">
        <v>5</v>
      </c>
      <c r="X270" s="125">
        <v>1</v>
      </c>
      <c r="Y270" s="125">
        <v>7</v>
      </c>
      <c r="Z270" s="126" t="s">
        <v>1297</v>
      </c>
      <c r="AA270" s="126" t="s">
        <v>1298</v>
      </c>
      <c r="AB270" s="135" t="s">
        <v>1299</v>
      </c>
      <c r="AC270" s="97" t="str">
        <f t="shared" si="50"/>
        <v>5.71</v>
      </c>
      <c r="AD270" s="97" t="str">
        <f t="shared" si="51"/>
        <v>3.55</v>
      </c>
    </row>
    <row r="271" spans="1:30" ht="29.4" hidden="1" thickBot="1" x14ac:dyDescent="0.35">
      <c r="A271" s="136">
        <v>4</v>
      </c>
      <c r="B271" s="6" t="s">
        <v>383</v>
      </c>
      <c r="C271" s="127">
        <v>2</v>
      </c>
      <c r="D271" s="127">
        <v>1</v>
      </c>
      <c r="E271" s="127">
        <v>1</v>
      </c>
      <c r="F271" s="127">
        <v>0</v>
      </c>
      <c r="G271" s="127">
        <v>4</v>
      </c>
      <c r="H271" s="127">
        <v>0</v>
      </c>
      <c r="I271" s="127">
        <v>4</v>
      </c>
      <c r="J271" s="128" t="s">
        <v>1212</v>
      </c>
      <c r="K271" s="128" t="s">
        <v>1213</v>
      </c>
      <c r="L271" s="137" t="s">
        <v>1214</v>
      </c>
      <c r="M271" s="97" t="str">
        <f t="shared" si="48"/>
        <v>4.66</v>
      </c>
      <c r="N271" s="97" t="str">
        <f t="shared" si="49"/>
        <v>1.49</v>
      </c>
      <c r="Q271" s="136">
        <v>4</v>
      </c>
      <c r="R271" s="6" t="s">
        <v>383</v>
      </c>
      <c r="S271" s="127">
        <v>2</v>
      </c>
      <c r="T271" s="127">
        <v>2</v>
      </c>
      <c r="U271" s="127">
        <v>0</v>
      </c>
      <c r="V271" s="127">
        <v>0</v>
      </c>
      <c r="W271" s="127">
        <v>7</v>
      </c>
      <c r="X271" s="127">
        <v>1</v>
      </c>
      <c r="Y271" s="127">
        <v>6</v>
      </c>
      <c r="Z271" s="128" t="s">
        <v>1300</v>
      </c>
      <c r="AA271" s="128" t="s">
        <v>1301</v>
      </c>
      <c r="AB271" s="137" t="s">
        <v>1302</v>
      </c>
      <c r="AC271" s="97" t="str">
        <f t="shared" si="50"/>
        <v>6.72</v>
      </c>
      <c r="AD271" s="97" t="str">
        <f t="shared" si="51"/>
        <v>1.63</v>
      </c>
    </row>
    <row r="272" spans="1:30" ht="29.4" hidden="1" thickBot="1" x14ac:dyDescent="0.35">
      <c r="A272" s="134">
        <v>5</v>
      </c>
      <c r="B272" s="3" t="s">
        <v>396</v>
      </c>
      <c r="C272" s="125">
        <v>3</v>
      </c>
      <c r="D272" s="125">
        <v>1</v>
      </c>
      <c r="E272" s="125">
        <v>1</v>
      </c>
      <c r="F272" s="125">
        <v>1</v>
      </c>
      <c r="G272" s="125">
        <v>6</v>
      </c>
      <c r="H272" s="125">
        <v>6</v>
      </c>
      <c r="I272" s="125">
        <v>4</v>
      </c>
      <c r="J272" s="126" t="s">
        <v>1273</v>
      </c>
      <c r="K272" s="126" t="s">
        <v>1274</v>
      </c>
      <c r="L272" s="135" t="s">
        <v>1275</v>
      </c>
      <c r="M272" s="97" t="str">
        <f t="shared" si="48"/>
        <v>3.18</v>
      </c>
      <c r="N272" s="97" t="str">
        <f t="shared" si="49"/>
        <v>4.86</v>
      </c>
      <c r="Q272" s="134">
        <v>5</v>
      </c>
      <c r="R272" s="3" t="s">
        <v>390</v>
      </c>
      <c r="S272" s="125">
        <v>2</v>
      </c>
      <c r="T272" s="125">
        <v>2</v>
      </c>
      <c r="U272" s="125">
        <v>0</v>
      </c>
      <c r="V272" s="125">
        <v>0</v>
      </c>
      <c r="W272" s="125">
        <v>2</v>
      </c>
      <c r="X272" s="125">
        <v>0</v>
      </c>
      <c r="Y272" s="125">
        <v>6</v>
      </c>
      <c r="Z272" s="126" t="s">
        <v>1247</v>
      </c>
      <c r="AA272" s="126" t="s">
        <v>1248</v>
      </c>
      <c r="AB272" s="135" t="s">
        <v>1249</v>
      </c>
      <c r="AC272" s="97" t="str">
        <f t="shared" si="50"/>
        <v>4.46</v>
      </c>
      <c r="AD272" s="97" t="str">
        <f t="shared" si="51"/>
        <v>1.53</v>
      </c>
    </row>
    <row r="273" spans="1:30" ht="29.4" hidden="1" thickBot="1" x14ac:dyDescent="0.35">
      <c r="A273" s="136">
        <v>6</v>
      </c>
      <c r="B273" s="6" t="s">
        <v>386</v>
      </c>
      <c r="C273" s="127">
        <v>3</v>
      </c>
      <c r="D273" s="127">
        <v>1</v>
      </c>
      <c r="E273" s="127">
        <v>1</v>
      </c>
      <c r="F273" s="127">
        <v>1</v>
      </c>
      <c r="G273" s="127">
        <v>1</v>
      </c>
      <c r="H273" s="127">
        <v>1</v>
      </c>
      <c r="I273" s="127">
        <v>4</v>
      </c>
      <c r="J273" s="128" t="s">
        <v>1276</v>
      </c>
      <c r="K273" s="128" t="s">
        <v>1277</v>
      </c>
      <c r="L273" s="137" t="s">
        <v>1278</v>
      </c>
      <c r="M273" s="97" t="str">
        <f t="shared" si="48"/>
        <v>3.61</v>
      </c>
      <c r="N273" s="97" t="str">
        <f t="shared" si="49"/>
        <v>2.27</v>
      </c>
      <c r="Q273" s="136">
        <v>6</v>
      </c>
      <c r="R273" s="6" t="s">
        <v>398</v>
      </c>
      <c r="S273" s="127">
        <v>2</v>
      </c>
      <c r="T273" s="127">
        <v>1</v>
      </c>
      <c r="U273" s="127">
        <v>1</v>
      </c>
      <c r="V273" s="127">
        <v>0</v>
      </c>
      <c r="W273" s="127">
        <v>2</v>
      </c>
      <c r="X273" s="127">
        <v>0</v>
      </c>
      <c r="Y273" s="127">
        <v>4</v>
      </c>
      <c r="Z273" s="128" t="s">
        <v>1250</v>
      </c>
      <c r="AA273" s="128" t="s">
        <v>1251</v>
      </c>
      <c r="AB273" s="137" t="s">
        <v>1252</v>
      </c>
      <c r="AC273" s="97" t="str">
        <f t="shared" si="50"/>
        <v>1.33</v>
      </c>
      <c r="AD273" s="97" t="str">
        <f t="shared" si="51"/>
        <v>2.47</v>
      </c>
    </row>
    <row r="274" spans="1:30" ht="15" hidden="1" thickBot="1" x14ac:dyDescent="0.35">
      <c r="A274" s="134">
        <v>7</v>
      </c>
      <c r="B274" s="3" t="s">
        <v>392</v>
      </c>
      <c r="C274" s="125">
        <v>1</v>
      </c>
      <c r="D274" s="125">
        <v>1</v>
      </c>
      <c r="E274" s="125">
        <v>0</v>
      </c>
      <c r="F274" s="125">
        <v>0</v>
      </c>
      <c r="G274" s="125">
        <v>4</v>
      </c>
      <c r="H274" s="125">
        <v>0</v>
      </c>
      <c r="I274" s="125">
        <v>3</v>
      </c>
      <c r="J274" s="126" t="s">
        <v>1279</v>
      </c>
      <c r="K274" s="126" t="s">
        <v>1280</v>
      </c>
      <c r="L274" s="135" t="s">
        <v>1281</v>
      </c>
      <c r="M274" s="97" t="str">
        <f t="shared" si="48"/>
        <v>3.58</v>
      </c>
      <c r="N274" s="97" t="str">
        <f t="shared" si="49"/>
        <v>0.22</v>
      </c>
      <c r="Q274" s="134">
        <v>7</v>
      </c>
      <c r="R274" s="3" t="s">
        <v>400</v>
      </c>
      <c r="S274" s="125">
        <v>2</v>
      </c>
      <c r="T274" s="125">
        <v>1</v>
      </c>
      <c r="U274" s="125">
        <v>1</v>
      </c>
      <c r="V274" s="125">
        <v>0</v>
      </c>
      <c r="W274" s="125">
        <v>3</v>
      </c>
      <c r="X274" s="125">
        <v>2</v>
      </c>
      <c r="Y274" s="125">
        <v>4</v>
      </c>
      <c r="Z274" s="126" t="s">
        <v>1303</v>
      </c>
      <c r="AA274" s="126" t="s">
        <v>1304</v>
      </c>
      <c r="AB274" s="135" t="s">
        <v>1305</v>
      </c>
      <c r="AC274" s="97" t="str">
        <f t="shared" si="50"/>
        <v>2.15</v>
      </c>
      <c r="AD274" s="97" t="str">
        <f t="shared" si="51"/>
        <v>1.59</v>
      </c>
    </row>
    <row r="275" spans="1:30" ht="43.8" hidden="1" thickBot="1" x14ac:dyDescent="0.35">
      <c r="A275" s="136">
        <v>8</v>
      </c>
      <c r="B275" s="6" t="s">
        <v>394</v>
      </c>
      <c r="C275" s="127">
        <v>2</v>
      </c>
      <c r="D275" s="127">
        <v>1</v>
      </c>
      <c r="E275" s="127">
        <v>0</v>
      </c>
      <c r="F275" s="127">
        <v>1</v>
      </c>
      <c r="G275" s="127">
        <v>3</v>
      </c>
      <c r="H275" s="127">
        <v>2</v>
      </c>
      <c r="I275" s="127">
        <v>3</v>
      </c>
      <c r="J275" s="128" t="s">
        <v>1215</v>
      </c>
      <c r="K275" s="128" t="s">
        <v>1216</v>
      </c>
      <c r="L275" s="137" t="s">
        <v>1217</v>
      </c>
      <c r="M275" s="97" t="str">
        <f t="shared" si="48"/>
        <v>2.09</v>
      </c>
      <c r="N275" s="97" t="str">
        <f t="shared" si="49"/>
        <v>1.32</v>
      </c>
      <c r="Q275" s="136">
        <v>8</v>
      </c>
      <c r="R275" s="6" t="s">
        <v>389</v>
      </c>
      <c r="S275" s="127">
        <v>3</v>
      </c>
      <c r="T275" s="127">
        <v>1</v>
      </c>
      <c r="U275" s="127">
        <v>1</v>
      </c>
      <c r="V275" s="127">
        <v>1</v>
      </c>
      <c r="W275" s="127">
        <v>3</v>
      </c>
      <c r="X275" s="127">
        <v>2</v>
      </c>
      <c r="Y275" s="127">
        <v>4</v>
      </c>
      <c r="Z275" s="128" t="s">
        <v>1306</v>
      </c>
      <c r="AA275" s="128" t="s">
        <v>1307</v>
      </c>
      <c r="AB275" s="137" t="s">
        <v>1308</v>
      </c>
      <c r="AC275" s="97" t="str">
        <f t="shared" si="50"/>
        <v>2.65</v>
      </c>
      <c r="AD275" s="97" t="str">
        <f t="shared" si="51"/>
        <v>5.45</v>
      </c>
    </row>
    <row r="276" spans="1:30" ht="29.4" hidden="1" thickBot="1" x14ac:dyDescent="0.35">
      <c r="A276" s="134">
        <v>9</v>
      </c>
      <c r="B276" s="3" t="s">
        <v>384</v>
      </c>
      <c r="C276" s="125">
        <v>1</v>
      </c>
      <c r="D276" s="125">
        <v>1</v>
      </c>
      <c r="E276" s="125">
        <v>0</v>
      </c>
      <c r="F276" s="125">
        <v>0</v>
      </c>
      <c r="G276" s="125">
        <v>2</v>
      </c>
      <c r="H276" s="125">
        <v>1</v>
      </c>
      <c r="I276" s="125">
        <v>3</v>
      </c>
      <c r="J276" s="126" t="s">
        <v>1282</v>
      </c>
      <c r="K276" s="126" t="s">
        <v>1283</v>
      </c>
      <c r="L276" s="135" t="s">
        <v>1284</v>
      </c>
      <c r="M276" s="97" t="str">
        <f t="shared" si="48"/>
        <v>3.21</v>
      </c>
      <c r="N276" s="97" t="str">
        <f t="shared" si="49"/>
        <v>0.33</v>
      </c>
      <c r="Q276" s="134">
        <v>9</v>
      </c>
      <c r="R276" s="3" t="s">
        <v>386</v>
      </c>
      <c r="S276" s="125">
        <v>1</v>
      </c>
      <c r="T276" s="125">
        <v>1</v>
      </c>
      <c r="U276" s="125">
        <v>0</v>
      </c>
      <c r="V276" s="125">
        <v>0</v>
      </c>
      <c r="W276" s="125">
        <v>4</v>
      </c>
      <c r="X276" s="125">
        <v>0</v>
      </c>
      <c r="Y276" s="125">
        <v>3</v>
      </c>
      <c r="Z276" s="126" t="s">
        <v>1253</v>
      </c>
      <c r="AA276" s="126" t="s">
        <v>1254</v>
      </c>
      <c r="AB276" s="135" t="s">
        <v>1255</v>
      </c>
      <c r="AC276" s="97" t="str">
        <f t="shared" si="50"/>
        <v>3.19</v>
      </c>
      <c r="AD276" s="97" t="str">
        <f t="shared" si="51"/>
        <v>0.24</v>
      </c>
    </row>
    <row r="277" spans="1:30" ht="29.4" hidden="1" thickBot="1" x14ac:dyDescent="0.35">
      <c r="A277" s="136">
        <v>10</v>
      </c>
      <c r="B277" s="6" t="s">
        <v>387</v>
      </c>
      <c r="C277" s="127">
        <v>2</v>
      </c>
      <c r="D277" s="127">
        <v>1</v>
      </c>
      <c r="E277" s="127">
        <v>0</v>
      </c>
      <c r="F277" s="127">
        <v>1</v>
      </c>
      <c r="G277" s="127">
        <v>3</v>
      </c>
      <c r="H277" s="127">
        <v>3</v>
      </c>
      <c r="I277" s="127">
        <v>3</v>
      </c>
      <c r="J277" s="128" t="s">
        <v>1218</v>
      </c>
      <c r="K277" s="128" t="s">
        <v>1219</v>
      </c>
      <c r="L277" s="137" t="s">
        <v>1220</v>
      </c>
      <c r="M277" s="97" t="str">
        <f t="shared" si="48"/>
        <v>2.95</v>
      </c>
      <c r="N277" s="97" t="str">
        <f t="shared" si="49"/>
        <v>4.49</v>
      </c>
      <c r="Q277" s="136">
        <v>10</v>
      </c>
      <c r="R277" s="6" t="s">
        <v>396</v>
      </c>
      <c r="S277" s="127">
        <v>1</v>
      </c>
      <c r="T277" s="127">
        <v>1</v>
      </c>
      <c r="U277" s="127">
        <v>0</v>
      </c>
      <c r="V277" s="127">
        <v>0</v>
      </c>
      <c r="W277" s="127">
        <v>1</v>
      </c>
      <c r="X277" s="127">
        <v>0</v>
      </c>
      <c r="Y277" s="127">
        <v>3</v>
      </c>
      <c r="Z277" s="128" t="s">
        <v>1256</v>
      </c>
      <c r="AA277" s="128" t="s">
        <v>1257</v>
      </c>
      <c r="AB277" s="137" t="s">
        <v>1258</v>
      </c>
      <c r="AC277" s="97" t="str">
        <f t="shared" si="50"/>
        <v>0.63</v>
      </c>
      <c r="AD277" s="97" t="str">
        <f t="shared" si="51"/>
        <v>0.57</v>
      </c>
    </row>
    <row r="278" spans="1:30" ht="43.8" hidden="1" thickBot="1" x14ac:dyDescent="0.35">
      <c r="A278" s="134">
        <v>11</v>
      </c>
      <c r="B278" s="3" t="s">
        <v>393</v>
      </c>
      <c r="C278" s="125">
        <v>2</v>
      </c>
      <c r="D278" s="125">
        <v>1</v>
      </c>
      <c r="E278" s="125">
        <v>0</v>
      </c>
      <c r="F278" s="125">
        <v>1</v>
      </c>
      <c r="G278" s="125">
        <v>1</v>
      </c>
      <c r="H278" s="125">
        <v>3</v>
      </c>
      <c r="I278" s="125">
        <v>3</v>
      </c>
      <c r="J278" s="126" t="s">
        <v>1285</v>
      </c>
      <c r="K278" s="126" t="s">
        <v>1286</v>
      </c>
      <c r="L278" s="135" t="s">
        <v>1287</v>
      </c>
      <c r="M278" s="97" t="str">
        <f t="shared" si="48"/>
        <v>2.98</v>
      </c>
      <c r="N278" s="97" t="str">
        <f t="shared" si="49"/>
        <v>1.90</v>
      </c>
      <c r="Q278" s="134">
        <v>11</v>
      </c>
      <c r="R278" s="3" t="s">
        <v>385</v>
      </c>
      <c r="S278" s="125">
        <v>2</v>
      </c>
      <c r="T278" s="125">
        <v>1</v>
      </c>
      <c r="U278" s="125">
        <v>0</v>
      </c>
      <c r="V278" s="125">
        <v>1</v>
      </c>
      <c r="W278" s="125">
        <v>3</v>
      </c>
      <c r="X278" s="125">
        <v>3</v>
      </c>
      <c r="Y278" s="125">
        <v>3</v>
      </c>
      <c r="Z278" s="126" t="s">
        <v>1309</v>
      </c>
      <c r="AA278" s="126" t="s">
        <v>1310</v>
      </c>
      <c r="AB278" s="135" t="s">
        <v>1311</v>
      </c>
      <c r="AC278" s="97" t="str">
        <f t="shared" si="50"/>
        <v>2.55</v>
      </c>
      <c r="AD278" s="97" t="str">
        <f t="shared" si="51"/>
        <v>4.67</v>
      </c>
    </row>
    <row r="279" spans="1:30" ht="15" hidden="1" thickBot="1" x14ac:dyDescent="0.35">
      <c r="A279" s="136">
        <v>12</v>
      </c>
      <c r="B279" s="6" t="s">
        <v>398</v>
      </c>
      <c r="C279" s="127">
        <v>2</v>
      </c>
      <c r="D279" s="127">
        <v>0</v>
      </c>
      <c r="E279" s="127">
        <v>1</v>
      </c>
      <c r="F279" s="127">
        <v>1</v>
      </c>
      <c r="G279" s="127">
        <v>2</v>
      </c>
      <c r="H279" s="127">
        <v>3</v>
      </c>
      <c r="I279" s="127">
        <v>1</v>
      </c>
      <c r="J279" s="128" t="s">
        <v>1288</v>
      </c>
      <c r="K279" s="128" t="s">
        <v>1289</v>
      </c>
      <c r="L279" s="137" t="s">
        <v>1290</v>
      </c>
      <c r="M279" s="97" t="str">
        <f t="shared" si="48"/>
        <v>2.36</v>
      </c>
      <c r="N279" s="97" t="str">
        <f t="shared" si="49"/>
        <v>3.31</v>
      </c>
      <c r="Q279" s="136">
        <v>12</v>
      </c>
      <c r="R279" s="6" t="s">
        <v>387</v>
      </c>
      <c r="S279" s="127">
        <v>2</v>
      </c>
      <c r="T279" s="127">
        <v>0</v>
      </c>
      <c r="U279" s="127">
        <v>1</v>
      </c>
      <c r="V279" s="127">
        <v>1</v>
      </c>
      <c r="W279" s="127">
        <v>1</v>
      </c>
      <c r="X279" s="127">
        <v>2</v>
      </c>
      <c r="Y279" s="127">
        <v>1</v>
      </c>
      <c r="Z279" s="128" t="s">
        <v>1312</v>
      </c>
      <c r="AA279" s="128" t="s">
        <v>1313</v>
      </c>
      <c r="AB279" s="137" t="s">
        <v>1314</v>
      </c>
      <c r="AC279" s="97" t="str">
        <f t="shared" si="50"/>
        <v>1.48</v>
      </c>
      <c r="AD279" s="97" t="str">
        <f t="shared" si="51"/>
        <v>3.02</v>
      </c>
    </row>
    <row r="280" spans="1:30" ht="15" hidden="1" thickBot="1" x14ac:dyDescent="0.35">
      <c r="A280" s="134">
        <v>13</v>
      </c>
      <c r="B280" s="3" t="s">
        <v>402</v>
      </c>
      <c r="C280" s="125">
        <v>2</v>
      </c>
      <c r="D280" s="125">
        <v>0</v>
      </c>
      <c r="E280" s="125">
        <v>1</v>
      </c>
      <c r="F280" s="125">
        <v>1</v>
      </c>
      <c r="G280" s="125">
        <v>1</v>
      </c>
      <c r="H280" s="125">
        <v>2</v>
      </c>
      <c r="I280" s="125">
        <v>1</v>
      </c>
      <c r="J280" s="126" t="s">
        <v>1224</v>
      </c>
      <c r="K280" s="126" t="s">
        <v>1225</v>
      </c>
      <c r="L280" s="135" t="s">
        <v>1226</v>
      </c>
      <c r="M280" s="97" t="str">
        <f t="shared" si="48"/>
        <v>2.13</v>
      </c>
      <c r="N280" s="97" t="str">
        <f t="shared" si="49"/>
        <v>2.78</v>
      </c>
      <c r="Q280" s="134">
        <v>13</v>
      </c>
      <c r="R280" s="3" t="s">
        <v>394</v>
      </c>
      <c r="S280" s="125">
        <v>2</v>
      </c>
      <c r="T280" s="125">
        <v>0</v>
      </c>
      <c r="U280" s="125">
        <v>1</v>
      </c>
      <c r="V280" s="125">
        <v>1</v>
      </c>
      <c r="W280" s="125">
        <v>1</v>
      </c>
      <c r="X280" s="125">
        <v>2</v>
      </c>
      <c r="Y280" s="125">
        <v>1</v>
      </c>
      <c r="Z280" s="126" t="s">
        <v>1315</v>
      </c>
      <c r="AA280" s="126" t="s">
        <v>1316</v>
      </c>
      <c r="AB280" s="135" t="s">
        <v>1317</v>
      </c>
      <c r="AC280" s="97" t="str">
        <f t="shared" si="50"/>
        <v>1.23</v>
      </c>
      <c r="AD280" s="97" t="str">
        <f t="shared" si="51"/>
        <v>2.77</v>
      </c>
    </row>
    <row r="281" spans="1:30" ht="43.8" hidden="1" thickBot="1" x14ac:dyDescent="0.35">
      <c r="A281" s="136">
        <v>14</v>
      </c>
      <c r="B281" s="6" t="s">
        <v>390</v>
      </c>
      <c r="C281" s="127">
        <v>2</v>
      </c>
      <c r="D281" s="127">
        <v>0</v>
      </c>
      <c r="E281" s="127">
        <v>1</v>
      </c>
      <c r="F281" s="127">
        <v>1</v>
      </c>
      <c r="G281" s="127">
        <v>2</v>
      </c>
      <c r="H281" s="127">
        <v>5</v>
      </c>
      <c r="I281" s="127">
        <v>1</v>
      </c>
      <c r="J281" s="128" t="s">
        <v>1291</v>
      </c>
      <c r="K281" s="128" t="s">
        <v>1292</v>
      </c>
      <c r="L281" s="137" t="s">
        <v>1293</v>
      </c>
      <c r="M281" s="97" t="str">
        <f t="shared" si="48"/>
        <v>2.55</v>
      </c>
      <c r="N281" s="97" t="str">
        <f t="shared" si="49"/>
        <v>4.29</v>
      </c>
      <c r="Q281" s="136">
        <v>14</v>
      </c>
      <c r="R281" s="6" t="s">
        <v>393</v>
      </c>
      <c r="S281" s="127">
        <v>2</v>
      </c>
      <c r="T281" s="127">
        <v>0</v>
      </c>
      <c r="U281" s="127">
        <v>1</v>
      </c>
      <c r="V281" s="127">
        <v>1</v>
      </c>
      <c r="W281" s="127">
        <v>1</v>
      </c>
      <c r="X281" s="127">
        <v>5</v>
      </c>
      <c r="Y281" s="127">
        <v>1</v>
      </c>
      <c r="Z281" s="128" t="s">
        <v>1259</v>
      </c>
      <c r="AA281" s="128" t="s">
        <v>1260</v>
      </c>
      <c r="AB281" s="137" t="s">
        <v>1261</v>
      </c>
      <c r="AC281" s="97" t="str">
        <f t="shared" si="50"/>
        <v>1.28</v>
      </c>
      <c r="AD281" s="97" t="str">
        <f t="shared" si="51"/>
        <v>5.24</v>
      </c>
    </row>
    <row r="282" spans="1:30" ht="15" hidden="1" thickBot="1" x14ac:dyDescent="0.35">
      <c r="A282" s="134">
        <v>15</v>
      </c>
      <c r="B282" s="3" t="s">
        <v>401</v>
      </c>
      <c r="C282" s="125">
        <v>2</v>
      </c>
      <c r="D282" s="125">
        <v>0</v>
      </c>
      <c r="E282" s="125">
        <v>1</v>
      </c>
      <c r="F282" s="125">
        <v>1</v>
      </c>
      <c r="G282" s="125">
        <v>1</v>
      </c>
      <c r="H282" s="125">
        <v>4</v>
      </c>
      <c r="I282" s="125">
        <v>1</v>
      </c>
      <c r="J282" s="126" t="s">
        <v>1294</v>
      </c>
      <c r="K282" s="126" t="s">
        <v>1295</v>
      </c>
      <c r="L282" s="135" t="s">
        <v>1296</v>
      </c>
      <c r="M282" s="97" t="str">
        <f t="shared" si="48"/>
        <v>2.78</v>
      </c>
      <c r="N282" s="97" t="str">
        <f t="shared" si="49"/>
        <v>5.24</v>
      </c>
      <c r="Q282" s="134">
        <v>15</v>
      </c>
      <c r="R282" s="3" t="s">
        <v>391</v>
      </c>
      <c r="S282" s="125">
        <v>1</v>
      </c>
      <c r="T282" s="125">
        <v>0</v>
      </c>
      <c r="U282" s="125">
        <v>0</v>
      </c>
      <c r="V282" s="125">
        <v>1</v>
      </c>
      <c r="W282" s="125">
        <v>0</v>
      </c>
      <c r="X282" s="125">
        <v>1</v>
      </c>
      <c r="Y282" s="125">
        <v>0</v>
      </c>
      <c r="Z282" s="126" t="s">
        <v>1193</v>
      </c>
      <c r="AA282" s="126" t="s">
        <v>1194</v>
      </c>
      <c r="AB282" s="135" t="s">
        <v>1195</v>
      </c>
      <c r="AC282" s="97" t="str">
        <f t="shared" si="50"/>
        <v>0.68</v>
      </c>
      <c r="AD282" s="97" t="str">
        <f t="shared" si="51"/>
        <v>0.76</v>
      </c>
    </row>
    <row r="283" spans="1:30" ht="15" hidden="1" thickBot="1" x14ac:dyDescent="0.35">
      <c r="A283" s="136">
        <v>16</v>
      </c>
      <c r="B283" s="6" t="s">
        <v>397</v>
      </c>
      <c r="C283" s="127">
        <v>2</v>
      </c>
      <c r="D283" s="127">
        <v>0</v>
      </c>
      <c r="E283" s="127">
        <v>1</v>
      </c>
      <c r="F283" s="127">
        <v>1</v>
      </c>
      <c r="G283" s="127">
        <v>0</v>
      </c>
      <c r="H283" s="127">
        <v>3</v>
      </c>
      <c r="I283" s="127">
        <v>1</v>
      </c>
      <c r="J283" s="128" t="s">
        <v>1227</v>
      </c>
      <c r="K283" s="128" t="s">
        <v>1228</v>
      </c>
      <c r="L283" s="137" t="s">
        <v>1229</v>
      </c>
      <c r="M283" s="97" t="str">
        <f t="shared" si="48"/>
        <v>1.41</v>
      </c>
      <c r="N283" s="97" t="str">
        <f t="shared" si="49"/>
        <v>2.62</v>
      </c>
      <c r="Q283" s="136">
        <v>16</v>
      </c>
      <c r="R283" s="6" t="s">
        <v>388</v>
      </c>
      <c r="S283" s="127">
        <v>1</v>
      </c>
      <c r="T283" s="127">
        <v>0</v>
      </c>
      <c r="U283" s="127">
        <v>0</v>
      </c>
      <c r="V283" s="127">
        <v>1</v>
      </c>
      <c r="W283" s="127">
        <v>0</v>
      </c>
      <c r="X283" s="127">
        <v>1</v>
      </c>
      <c r="Y283" s="127">
        <v>0</v>
      </c>
      <c r="Z283" s="128" t="s">
        <v>1262</v>
      </c>
      <c r="AA283" s="128" t="s">
        <v>1263</v>
      </c>
      <c r="AB283" s="137" t="s">
        <v>1264</v>
      </c>
      <c r="AC283" s="97" t="str">
        <f t="shared" si="50"/>
        <v>0.91</v>
      </c>
      <c r="AD283" s="97" t="str">
        <f t="shared" si="51"/>
        <v>0.51</v>
      </c>
    </row>
    <row r="284" spans="1:30" ht="29.4" hidden="1" thickBot="1" x14ac:dyDescent="0.35">
      <c r="A284" s="134">
        <v>17</v>
      </c>
      <c r="B284" s="3" t="s">
        <v>395</v>
      </c>
      <c r="C284" s="125">
        <v>1</v>
      </c>
      <c r="D284" s="125">
        <v>0</v>
      </c>
      <c r="E284" s="125">
        <v>0</v>
      </c>
      <c r="F284" s="125">
        <v>1</v>
      </c>
      <c r="G284" s="125">
        <v>0</v>
      </c>
      <c r="H284" s="125">
        <v>2</v>
      </c>
      <c r="I284" s="125">
        <v>0</v>
      </c>
      <c r="J284" s="126" t="s">
        <v>1170</v>
      </c>
      <c r="K284" s="126" t="s">
        <v>1171</v>
      </c>
      <c r="L284" s="135" t="s">
        <v>1172</v>
      </c>
      <c r="M284" s="97" t="str">
        <f t="shared" si="48"/>
        <v>1.59</v>
      </c>
      <c r="N284" s="97" t="str">
        <f t="shared" si="49"/>
        <v>1.98</v>
      </c>
      <c r="Q284" s="134">
        <v>17</v>
      </c>
      <c r="R284" s="3" t="s">
        <v>401</v>
      </c>
      <c r="S284" s="125">
        <v>2</v>
      </c>
      <c r="T284" s="125">
        <v>0</v>
      </c>
      <c r="U284" s="125">
        <v>0</v>
      </c>
      <c r="V284" s="125">
        <v>2</v>
      </c>
      <c r="W284" s="125">
        <v>2</v>
      </c>
      <c r="X284" s="125">
        <v>4</v>
      </c>
      <c r="Y284" s="125">
        <v>0</v>
      </c>
      <c r="Z284" s="126" t="s">
        <v>1265</v>
      </c>
      <c r="AA284" s="126" t="s">
        <v>1266</v>
      </c>
      <c r="AB284" s="135" t="s">
        <v>1267</v>
      </c>
      <c r="AC284" s="97" t="str">
        <f t="shared" si="50"/>
        <v>2.34</v>
      </c>
      <c r="AD284" s="97" t="str">
        <f t="shared" si="51"/>
        <v>3.51</v>
      </c>
    </row>
    <row r="285" spans="1:30" ht="43.8" hidden="1" thickBot="1" x14ac:dyDescent="0.35">
      <c r="A285" s="136">
        <v>18</v>
      </c>
      <c r="B285" s="6" t="s">
        <v>389</v>
      </c>
      <c r="C285" s="127">
        <v>1</v>
      </c>
      <c r="D285" s="127">
        <v>0</v>
      </c>
      <c r="E285" s="127">
        <v>0</v>
      </c>
      <c r="F285" s="127">
        <v>1</v>
      </c>
      <c r="G285" s="127">
        <v>0</v>
      </c>
      <c r="H285" s="127">
        <v>2</v>
      </c>
      <c r="I285" s="127">
        <v>0</v>
      </c>
      <c r="J285" s="128" t="s">
        <v>1175</v>
      </c>
      <c r="K285" s="128" t="s">
        <v>1230</v>
      </c>
      <c r="L285" s="137" t="s">
        <v>1231</v>
      </c>
      <c r="M285" s="97" t="str">
        <f t="shared" si="48"/>
        <v>0.86</v>
      </c>
      <c r="N285" s="97" t="str">
        <f t="shared" si="49"/>
        <v>0.86</v>
      </c>
      <c r="Q285" s="136">
        <v>18</v>
      </c>
      <c r="R285" s="6" t="s">
        <v>399</v>
      </c>
      <c r="S285" s="127">
        <v>2</v>
      </c>
      <c r="T285" s="127">
        <v>0</v>
      </c>
      <c r="U285" s="127">
        <v>0</v>
      </c>
      <c r="V285" s="127">
        <v>2</v>
      </c>
      <c r="W285" s="127">
        <v>0</v>
      </c>
      <c r="X285" s="127">
        <v>5</v>
      </c>
      <c r="Y285" s="127">
        <v>0</v>
      </c>
      <c r="Z285" s="128" t="s">
        <v>1318</v>
      </c>
      <c r="AA285" s="128" t="s">
        <v>1319</v>
      </c>
      <c r="AB285" s="137" t="s">
        <v>1320</v>
      </c>
      <c r="AC285" s="97" t="str">
        <f t="shared" si="50"/>
        <v>1.25</v>
      </c>
      <c r="AD285" s="97" t="str">
        <f t="shared" si="51"/>
        <v>4.43</v>
      </c>
    </row>
    <row r="286" spans="1:30" ht="15" hidden="1" thickBot="1" x14ac:dyDescent="0.35">
      <c r="A286" s="134">
        <v>19</v>
      </c>
      <c r="B286" s="3" t="s">
        <v>400</v>
      </c>
      <c r="C286" s="125">
        <v>2</v>
      </c>
      <c r="D286" s="125">
        <v>0</v>
      </c>
      <c r="E286" s="125">
        <v>0</v>
      </c>
      <c r="F286" s="125">
        <v>2</v>
      </c>
      <c r="G286" s="125">
        <v>1</v>
      </c>
      <c r="H286" s="125">
        <v>5</v>
      </c>
      <c r="I286" s="125">
        <v>0</v>
      </c>
      <c r="J286" s="126" t="s">
        <v>1232</v>
      </c>
      <c r="K286" s="126" t="s">
        <v>1233</v>
      </c>
      <c r="L286" s="135" t="s">
        <v>1234</v>
      </c>
      <c r="M286" s="97" t="str">
        <f t="shared" si="48"/>
        <v>2.54</v>
      </c>
      <c r="N286" s="97" t="str">
        <f t="shared" si="49"/>
        <v>3.74</v>
      </c>
      <c r="Q286" s="134">
        <v>19</v>
      </c>
      <c r="R286" s="3" t="s">
        <v>397</v>
      </c>
      <c r="S286" s="125">
        <v>2</v>
      </c>
      <c r="T286" s="125">
        <v>0</v>
      </c>
      <c r="U286" s="125">
        <v>0</v>
      </c>
      <c r="V286" s="125">
        <v>2</v>
      </c>
      <c r="W286" s="125">
        <v>2</v>
      </c>
      <c r="X286" s="125">
        <v>8</v>
      </c>
      <c r="Y286" s="125">
        <v>0</v>
      </c>
      <c r="Z286" s="126" t="s">
        <v>1321</v>
      </c>
      <c r="AA286" s="126" t="s">
        <v>1322</v>
      </c>
      <c r="AB286" s="135" t="s">
        <v>1323</v>
      </c>
      <c r="AC286" s="97" t="str">
        <f t="shared" si="50"/>
        <v>1.27</v>
      </c>
      <c r="AD286" s="97" t="str">
        <f t="shared" si="51"/>
        <v>4.45</v>
      </c>
    </row>
    <row r="287" spans="1:30" ht="15" hidden="1" thickBot="1" x14ac:dyDescent="0.35">
      <c r="A287" s="138">
        <v>20</v>
      </c>
      <c r="B287" s="18" t="s">
        <v>399</v>
      </c>
      <c r="C287" s="139">
        <v>2</v>
      </c>
      <c r="D287" s="139">
        <v>0</v>
      </c>
      <c r="E287" s="139">
        <v>0</v>
      </c>
      <c r="F287" s="139">
        <v>2</v>
      </c>
      <c r="G287" s="139">
        <v>0</v>
      </c>
      <c r="H287" s="139">
        <v>5</v>
      </c>
      <c r="I287" s="139">
        <v>0</v>
      </c>
      <c r="J287" s="140" t="s">
        <v>1235</v>
      </c>
      <c r="K287" s="140" t="s">
        <v>1236</v>
      </c>
      <c r="L287" s="141" t="s">
        <v>1237</v>
      </c>
      <c r="M287" s="97" t="str">
        <f t="shared" si="48"/>
        <v>0.53</v>
      </c>
      <c r="N287" s="97" t="str">
        <f t="shared" si="49"/>
        <v>5.83</v>
      </c>
      <c r="Q287" s="138">
        <v>20</v>
      </c>
      <c r="R287" s="18" t="s">
        <v>402</v>
      </c>
      <c r="S287" s="139">
        <v>2</v>
      </c>
      <c r="T287" s="139">
        <v>0</v>
      </c>
      <c r="U287" s="139">
        <v>0</v>
      </c>
      <c r="V287" s="139">
        <v>2</v>
      </c>
      <c r="W287" s="139">
        <v>0</v>
      </c>
      <c r="X287" s="139">
        <v>7</v>
      </c>
      <c r="Y287" s="139">
        <v>0</v>
      </c>
      <c r="Z287" s="140" t="s">
        <v>1174</v>
      </c>
      <c r="AA287" s="140" t="s">
        <v>1324</v>
      </c>
      <c r="AB287" s="141" t="s">
        <v>1325</v>
      </c>
      <c r="AC287" s="97" t="str">
        <f t="shared" si="50"/>
        <v>0.51</v>
      </c>
      <c r="AD287" s="97" t="str">
        <f t="shared" si="51"/>
        <v>7.58</v>
      </c>
    </row>
    <row r="288" spans="1:30" hidden="1" x14ac:dyDescent="0.3"/>
    <row r="289" spans="1:30" ht="15" hidden="1" thickBot="1" x14ac:dyDescent="0.35">
      <c r="A289" t="s">
        <v>1329</v>
      </c>
      <c r="B289" s="210" t="s">
        <v>1328</v>
      </c>
      <c r="C289" s="210"/>
      <c r="D289" s="210"/>
      <c r="E289" s="210"/>
      <c r="F289" s="210"/>
      <c r="Q289" t="s">
        <v>1330</v>
      </c>
    </row>
    <row r="290" spans="1:30" hidden="1" x14ac:dyDescent="0.3">
      <c r="A290" s="129" t="s">
        <v>0</v>
      </c>
      <c r="B290" s="130" t="s">
        <v>1</v>
      </c>
      <c r="C290" s="130" t="s">
        <v>2</v>
      </c>
      <c r="D290" s="130" t="s">
        <v>3</v>
      </c>
      <c r="E290" s="130" t="s">
        <v>4</v>
      </c>
      <c r="F290" s="130" t="s">
        <v>5</v>
      </c>
      <c r="G290" s="130" t="s">
        <v>6</v>
      </c>
      <c r="H290" s="130" t="s">
        <v>7</v>
      </c>
      <c r="I290" s="130" t="s">
        <v>8</v>
      </c>
      <c r="J290" s="130" t="s">
        <v>9</v>
      </c>
      <c r="K290" s="130" t="s">
        <v>10</v>
      </c>
      <c r="L290" s="131" t="s">
        <v>11</v>
      </c>
      <c r="Q290" s="129" t="s">
        <v>0</v>
      </c>
      <c r="R290" s="130" t="s">
        <v>1</v>
      </c>
      <c r="S290" s="130" t="s">
        <v>2</v>
      </c>
      <c r="T290" s="130" t="s">
        <v>3</v>
      </c>
      <c r="U290" s="130" t="s">
        <v>4</v>
      </c>
      <c r="V290" s="130" t="s">
        <v>5</v>
      </c>
      <c r="W290" s="130" t="s">
        <v>6</v>
      </c>
      <c r="X290" s="130" t="s">
        <v>7</v>
      </c>
      <c r="Y290" s="130" t="s">
        <v>8</v>
      </c>
      <c r="Z290" s="130" t="s">
        <v>9</v>
      </c>
      <c r="AA290" s="130" t="s">
        <v>10</v>
      </c>
      <c r="AB290" s="131" t="s">
        <v>11</v>
      </c>
    </row>
    <row r="291" spans="1:30" ht="15" hidden="1" thickBot="1" x14ac:dyDescent="0.35">
      <c r="A291" s="132" t="s">
        <v>0</v>
      </c>
      <c r="B291" s="124" t="s">
        <v>1</v>
      </c>
      <c r="C291" s="124" t="s">
        <v>2</v>
      </c>
      <c r="D291" s="124" t="s">
        <v>3</v>
      </c>
      <c r="E291" s="124" t="s">
        <v>4</v>
      </c>
      <c r="F291" s="124" t="s">
        <v>5</v>
      </c>
      <c r="G291" s="124" t="s">
        <v>6</v>
      </c>
      <c r="H291" s="124" t="s">
        <v>7</v>
      </c>
      <c r="I291" s="124" t="s">
        <v>8</v>
      </c>
      <c r="J291" s="124" t="s">
        <v>9</v>
      </c>
      <c r="K291" s="124" t="s">
        <v>10</v>
      </c>
      <c r="L291" s="133" t="s">
        <v>11</v>
      </c>
      <c r="M291" s="1" t="s">
        <v>9</v>
      </c>
      <c r="N291" s="1" t="s">
        <v>10</v>
      </c>
      <c r="Q291" s="132" t="s">
        <v>0</v>
      </c>
      <c r="R291" s="124" t="s">
        <v>1</v>
      </c>
      <c r="S291" s="124" t="s">
        <v>2</v>
      </c>
      <c r="T291" s="124" t="s">
        <v>3</v>
      </c>
      <c r="U291" s="124" t="s">
        <v>4</v>
      </c>
      <c r="V291" s="124" t="s">
        <v>5</v>
      </c>
      <c r="W291" s="124" t="s">
        <v>6</v>
      </c>
      <c r="X291" s="124" t="s">
        <v>7</v>
      </c>
      <c r="Y291" s="124" t="s">
        <v>8</v>
      </c>
      <c r="Z291" s="124" t="s">
        <v>9</v>
      </c>
      <c r="AA291" s="124" t="s">
        <v>10</v>
      </c>
      <c r="AB291" s="133" t="s">
        <v>11</v>
      </c>
      <c r="AC291" s="1" t="s">
        <v>9</v>
      </c>
      <c r="AD291" s="1" t="s">
        <v>10</v>
      </c>
    </row>
    <row r="292" spans="1:30" ht="29.4" hidden="1" thickBot="1" x14ac:dyDescent="0.35">
      <c r="A292" s="134">
        <v>1</v>
      </c>
      <c r="B292" s="3" t="s">
        <v>385</v>
      </c>
      <c r="C292" s="125">
        <v>3</v>
      </c>
      <c r="D292" s="125">
        <v>3</v>
      </c>
      <c r="E292" s="125">
        <v>0</v>
      </c>
      <c r="F292" s="125">
        <v>0</v>
      </c>
      <c r="G292" s="125">
        <v>5</v>
      </c>
      <c r="H292" s="125">
        <v>0</v>
      </c>
      <c r="I292" s="125">
        <v>9</v>
      </c>
      <c r="J292" s="126" t="s">
        <v>1331</v>
      </c>
      <c r="K292" s="126" t="s">
        <v>1332</v>
      </c>
      <c r="L292" s="135" t="s">
        <v>1333</v>
      </c>
      <c r="M292" s="97" t="str">
        <f>IF(ISNUMBER(SEARCH("-", J292)), LEFT(J292, SEARCH("-", J292)-1), LEFT(J292, SEARCH("+", J292)-1))</f>
        <v>6.12</v>
      </c>
      <c r="N292" s="97" t="str">
        <f>IF(ISNUMBER(SEARCH("-", K292)), LEFT(K292, SEARCH("-", K292)-1), LEFT(K292, SEARCH("+", K292)-1))</f>
        <v>3.65</v>
      </c>
      <c r="Q292" s="134">
        <v>1</v>
      </c>
      <c r="R292" s="3" t="s">
        <v>383</v>
      </c>
      <c r="S292" s="125">
        <v>3</v>
      </c>
      <c r="T292" s="125">
        <v>3</v>
      </c>
      <c r="U292" s="125">
        <v>0</v>
      </c>
      <c r="V292" s="125">
        <v>0</v>
      </c>
      <c r="W292" s="125">
        <v>11</v>
      </c>
      <c r="X292" s="125">
        <v>1</v>
      </c>
      <c r="Y292" s="125">
        <v>9</v>
      </c>
      <c r="Z292" s="126" t="s">
        <v>1358</v>
      </c>
      <c r="AA292" s="126" t="s">
        <v>1197</v>
      </c>
      <c r="AB292" s="135" t="s">
        <v>1359</v>
      </c>
      <c r="AC292" s="97" t="str">
        <f>IF(ISNUMBER(SEARCH("-", Z292)), LEFT(Z292, SEARCH("-", Z292)-1), LEFT(Z292, SEARCH("+", Z292)-1))</f>
        <v>9.39</v>
      </c>
      <c r="AD292" s="97" t="str">
        <f>IF(ISNUMBER(SEARCH("-", AA292)), LEFT(AA292, SEARCH("-", AA292)-1), LEFT(AA292, SEARCH("+", AA292)-1))</f>
        <v>1.88</v>
      </c>
    </row>
    <row r="293" spans="1:30" ht="29.4" hidden="1" thickBot="1" x14ac:dyDescent="0.35">
      <c r="A293" s="136">
        <v>2</v>
      </c>
      <c r="B293" s="6" t="s">
        <v>388</v>
      </c>
      <c r="C293" s="127">
        <v>3</v>
      </c>
      <c r="D293" s="127">
        <v>3</v>
      </c>
      <c r="E293" s="127">
        <v>0</v>
      </c>
      <c r="F293" s="127">
        <v>0</v>
      </c>
      <c r="G293" s="127">
        <v>6</v>
      </c>
      <c r="H293" s="127">
        <v>2</v>
      </c>
      <c r="I293" s="127">
        <v>9</v>
      </c>
      <c r="J293" s="128" t="s">
        <v>1268</v>
      </c>
      <c r="K293" s="128" t="s">
        <v>1269</v>
      </c>
      <c r="L293" s="137" t="s">
        <v>1270</v>
      </c>
      <c r="M293" s="97" t="str">
        <f t="shared" ref="M293:M311" si="52">IF(ISNUMBER(SEARCH("-", J293)), LEFT(J293, SEARCH("-", J293)-1), LEFT(J293, SEARCH("+", J293)-1))</f>
        <v>7.45</v>
      </c>
      <c r="N293" s="97" t="str">
        <f t="shared" ref="N293:N311" si="53">IF(ISNUMBER(SEARCH("-", K293)), LEFT(K293, SEARCH("-", K293)-1), LEFT(K293, SEARCH("+", K293)-1))</f>
        <v>2.16</v>
      </c>
      <c r="Q293" s="136">
        <v>2</v>
      </c>
      <c r="R293" s="6" t="s">
        <v>384</v>
      </c>
      <c r="S293" s="127">
        <v>3</v>
      </c>
      <c r="T293" s="127">
        <v>3</v>
      </c>
      <c r="U293" s="127">
        <v>0</v>
      </c>
      <c r="V293" s="127">
        <v>0</v>
      </c>
      <c r="W293" s="127">
        <v>9</v>
      </c>
      <c r="X293" s="127">
        <v>3</v>
      </c>
      <c r="Y293" s="127">
        <v>9</v>
      </c>
      <c r="Z293" s="128" t="s">
        <v>1238</v>
      </c>
      <c r="AA293" s="128" t="s">
        <v>1239</v>
      </c>
      <c r="AB293" s="137" t="s">
        <v>1240</v>
      </c>
      <c r="AC293" s="97" t="str">
        <f t="shared" ref="AC293:AC311" si="54">IF(ISNUMBER(SEARCH("-", Z293)), LEFT(Z293, SEARCH("-", Z293)-1), LEFT(Z293, SEARCH("+", Z293)-1))</f>
        <v>8.76</v>
      </c>
      <c r="AD293" s="97" t="str">
        <f t="shared" ref="AD293:AD311" si="55">IF(ISNUMBER(SEARCH("-", AA293)), LEFT(AA293, SEARCH("-", AA293)-1), LEFT(AA293, SEARCH("+", AA293)-1))</f>
        <v>3.75</v>
      </c>
    </row>
    <row r="294" spans="1:30" ht="29.4" hidden="1" thickBot="1" x14ac:dyDescent="0.35">
      <c r="A294" s="134">
        <v>3</v>
      </c>
      <c r="B294" s="3" t="s">
        <v>391</v>
      </c>
      <c r="C294" s="125">
        <v>3</v>
      </c>
      <c r="D294" s="125">
        <v>2</v>
      </c>
      <c r="E294" s="125">
        <v>0</v>
      </c>
      <c r="F294" s="125">
        <v>1</v>
      </c>
      <c r="G294" s="125">
        <v>6</v>
      </c>
      <c r="H294" s="125">
        <v>2</v>
      </c>
      <c r="I294" s="125">
        <v>6</v>
      </c>
      <c r="J294" s="126" t="s">
        <v>1271</v>
      </c>
      <c r="K294" s="126" t="s">
        <v>1272</v>
      </c>
      <c r="L294" s="135">
        <v>6</v>
      </c>
      <c r="M294" s="97" t="str">
        <f t="shared" si="52"/>
        <v>5.46</v>
      </c>
      <c r="N294" s="97" t="str">
        <f t="shared" si="53"/>
        <v>2.68</v>
      </c>
      <c r="Q294" s="134">
        <v>3</v>
      </c>
      <c r="R294" s="3" t="s">
        <v>395</v>
      </c>
      <c r="S294" s="125">
        <v>3</v>
      </c>
      <c r="T294" s="125">
        <v>2</v>
      </c>
      <c r="U294" s="125">
        <v>1</v>
      </c>
      <c r="V294" s="125">
        <v>0</v>
      </c>
      <c r="W294" s="125">
        <v>5</v>
      </c>
      <c r="X294" s="125">
        <v>1</v>
      </c>
      <c r="Y294" s="125">
        <v>7</v>
      </c>
      <c r="Z294" s="126" t="s">
        <v>1297</v>
      </c>
      <c r="AA294" s="126" t="s">
        <v>1298</v>
      </c>
      <c r="AB294" s="135" t="s">
        <v>1299</v>
      </c>
      <c r="AC294" s="97" t="str">
        <f t="shared" si="54"/>
        <v>5.71</v>
      </c>
      <c r="AD294" s="97" t="str">
        <f t="shared" si="55"/>
        <v>3.55</v>
      </c>
    </row>
    <row r="295" spans="1:30" ht="29.4" hidden="1" thickBot="1" x14ac:dyDescent="0.35">
      <c r="A295" s="136">
        <v>4</v>
      </c>
      <c r="B295" s="6" t="s">
        <v>384</v>
      </c>
      <c r="C295" s="127">
        <v>2</v>
      </c>
      <c r="D295" s="127">
        <v>2</v>
      </c>
      <c r="E295" s="127">
        <v>0</v>
      </c>
      <c r="F295" s="127">
        <v>0</v>
      </c>
      <c r="G295" s="127">
        <v>6</v>
      </c>
      <c r="H295" s="127">
        <v>2</v>
      </c>
      <c r="I295" s="127">
        <v>6</v>
      </c>
      <c r="J295" s="128" t="s">
        <v>1177</v>
      </c>
      <c r="K295" s="128" t="s">
        <v>1334</v>
      </c>
      <c r="L295" s="137" t="s">
        <v>1335</v>
      </c>
      <c r="M295" s="97" t="str">
        <f t="shared" si="52"/>
        <v>5.42</v>
      </c>
      <c r="N295" s="97" t="str">
        <f t="shared" si="53"/>
        <v>1.28</v>
      </c>
      <c r="Q295" s="136">
        <v>4</v>
      </c>
      <c r="R295" s="6" t="s">
        <v>392</v>
      </c>
      <c r="S295" s="127">
        <v>4</v>
      </c>
      <c r="T295" s="127">
        <v>2</v>
      </c>
      <c r="U295" s="127">
        <v>1</v>
      </c>
      <c r="V295" s="127">
        <v>1</v>
      </c>
      <c r="W295" s="127">
        <v>5</v>
      </c>
      <c r="X295" s="127">
        <v>1</v>
      </c>
      <c r="Y295" s="127">
        <v>7</v>
      </c>
      <c r="Z295" s="128" t="s">
        <v>1360</v>
      </c>
      <c r="AA295" s="128" t="s">
        <v>1361</v>
      </c>
      <c r="AB295" s="137" t="s">
        <v>1362</v>
      </c>
      <c r="AC295" s="97" t="str">
        <f t="shared" si="54"/>
        <v>6.95</v>
      </c>
      <c r="AD295" s="97" t="str">
        <f t="shared" si="55"/>
        <v>4.33</v>
      </c>
    </row>
    <row r="296" spans="1:30" ht="29.4" hidden="1" thickBot="1" x14ac:dyDescent="0.35">
      <c r="A296" s="134">
        <v>5</v>
      </c>
      <c r="B296" s="3" t="s">
        <v>394</v>
      </c>
      <c r="C296" s="125">
        <v>3</v>
      </c>
      <c r="D296" s="125">
        <v>2</v>
      </c>
      <c r="E296" s="125">
        <v>0</v>
      </c>
      <c r="F296" s="125">
        <v>1</v>
      </c>
      <c r="G296" s="125">
        <v>5</v>
      </c>
      <c r="H296" s="125">
        <v>3</v>
      </c>
      <c r="I296" s="125">
        <v>6</v>
      </c>
      <c r="J296" s="126" t="s">
        <v>1336</v>
      </c>
      <c r="K296" s="126" t="s">
        <v>1337</v>
      </c>
      <c r="L296" s="135" t="s">
        <v>1338</v>
      </c>
      <c r="M296" s="97" t="str">
        <f t="shared" si="52"/>
        <v>4.68</v>
      </c>
      <c r="N296" s="97" t="str">
        <f t="shared" si="53"/>
        <v>1.83</v>
      </c>
      <c r="Q296" s="134">
        <v>5</v>
      </c>
      <c r="R296" s="3" t="s">
        <v>386</v>
      </c>
      <c r="S296" s="125">
        <v>2</v>
      </c>
      <c r="T296" s="125">
        <v>2</v>
      </c>
      <c r="U296" s="125">
        <v>0</v>
      </c>
      <c r="V296" s="125">
        <v>0</v>
      </c>
      <c r="W296" s="125">
        <v>8</v>
      </c>
      <c r="X296" s="125">
        <v>1</v>
      </c>
      <c r="Y296" s="125">
        <v>6</v>
      </c>
      <c r="Z296" s="126" t="s">
        <v>1363</v>
      </c>
      <c r="AA296" s="126" t="s">
        <v>1364</v>
      </c>
      <c r="AB296" s="135" t="s">
        <v>1365</v>
      </c>
      <c r="AC296" s="97" t="str">
        <f t="shared" si="54"/>
        <v>6.43</v>
      </c>
      <c r="AD296" s="97" t="str">
        <f t="shared" si="55"/>
        <v>0.99</v>
      </c>
    </row>
    <row r="297" spans="1:30" ht="29.4" hidden="1" thickBot="1" x14ac:dyDescent="0.35">
      <c r="A297" s="136">
        <v>6</v>
      </c>
      <c r="B297" s="6" t="s">
        <v>383</v>
      </c>
      <c r="C297" s="127">
        <v>2</v>
      </c>
      <c r="D297" s="127">
        <v>1</v>
      </c>
      <c r="E297" s="127">
        <v>1</v>
      </c>
      <c r="F297" s="127">
        <v>0</v>
      </c>
      <c r="G297" s="127">
        <v>4</v>
      </c>
      <c r="H297" s="127">
        <v>0</v>
      </c>
      <c r="I297" s="127">
        <v>4</v>
      </c>
      <c r="J297" s="128" t="s">
        <v>1212</v>
      </c>
      <c r="K297" s="128" t="s">
        <v>1213</v>
      </c>
      <c r="L297" s="137" t="s">
        <v>1214</v>
      </c>
      <c r="M297" s="97" t="str">
        <f t="shared" si="52"/>
        <v>4.66</v>
      </c>
      <c r="N297" s="97" t="str">
        <f t="shared" si="53"/>
        <v>1.49</v>
      </c>
      <c r="Q297" s="136">
        <v>6</v>
      </c>
      <c r="R297" s="6" t="s">
        <v>390</v>
      </c>
      <c r="S297" s="127">
        <v>3</v>
      </c>
      <c r="T297" s="127">
        <v>2</v>
      </c>
      <c r="U297" s="127">
        <v>0</v>
      </c>
      <c r="V297" s="127">
        <v>1</v>
      </c>
      <c r="W297" s="127">
        <v>3</v>
      </c>
      <c r="X297" s="127">
        <v>2</v>
      </c>
      <c r="Y297" s="127">
        <v>6</v>
      </c>
      <c r="Z297" s="128" t="s">
        <v>1366</v>
      </c>
      <c r="AA297" s="128" t="s">
        <v>1367</v>
      </c>
      <c r="AB297" s="137" t="s">
        <v>1368</v>
      </c>
      <c r="AC297" s="97" t="str">
        <f t="shared" si="54"/>
        <v>5.78</v>
      </c>
      <c r="AD297" s="97" t="str">
        <f t="shared" si="55"/>
        <v>2.60</v>
      </c>
    </row>
    <row r="298" spans="1:30" ht="29.4" hidden="1" thickBot="1" x14ac:dyDescent="0.35">
      <c r="A298" s="134">
        <v>7</v>
      </c>
      <c r="B298" s="3" t="s">
        <v>396</v>
      </c>
      <c r="C298" s="125">
        <v>3</v>
      </c>
      <c r="D298" s="125">
        <v>1</v>
      </c>
      <c r="E298" s="125">
        <v>1</v>
      </c>
      <c r="F298" s="125">
        <v>1</v>
      </c>
      <c r="G298" s="125">
        <v>6</v>
      </c>
      <c r="H298" s="125">
        <v>6</v>
      </c>
      <c r="I298" s="125">
        <v>4</v>
      </c>
      <c r="J298" s="126" t="s">
        <v>1273</v>
      </c>
      <c r="K298" s="126" t="s">
        <v>1274</v>
      </c>
      <c r="L298" s="135" t="s">
        <v>1275</v>
      </c>
      <c r="M298" s="97" t="str">
        <f t="shared" si="52"/>
        <v>3.18</v>
      </c>
      <c r="N298" s="97" t="str">
        <f t="shared" si="53"/>
        <v>4.86</v>
      </c>
      <c r="Q298" s="134">
        <v>7</v>
      </c>
      <c r="R298" s="3" t="s">
        <v>400</v>
      </c>
      <c r="S298" s="125">
        <v>2</v>
      </c>
      <c r="T298" s="125">
        <v>1</v>
      </c>
      <c r="U298" s="125">
        <v>1</v>
      </c>
      <c r="V298" s="125">
        <v>0</v>
      </c>
      <c r="W298" s="125">
        <v>3</v>
      </c>
      <c r="X298" s="125">
        <v>2</v>
      </c>
      <c r="Y298" s="125">
        <v>4</v>
      </c>
      <c r="Z298" s="126" t="s">
        <v>1303</v>
      </c>
      <c r="AA298" s="126" t="s">
        <v>1304</v>
      </c>
      <c r="AB298" s="135" t="s">
        <v>1305</v>
      </c>
      <c r="AC298" s="97" t="str">
        <f t="shared" si="54"/>
        <v>2.15</v>
      </c>
      <c r="AD298" s="97" t="str">
        <f t="shared" si="55"/>
        <v>1.59</v>
      </c>
    </row>
    <row r="299" spans="1:30" ht="43.8" hidden="1" thickBot="1" x14ac:dyDescent="0.35">
      <c r="A299" s="136">
        <v>8</v>
      </c>
      <c r="B299" s="6" t="s">
        <v>386</v>
      </c>
      <c r="C299" s="127">
        <v>3</v>
      </c>
      <c r="D299" s="127">
        <v>1</v>
      </c>
      <c r="E299" s="127">
        <v>1</v>
      </c>
      <c r="F299" s="127">
        <v>1</v>
      </c>
      <c r="G299" s="127">
        <v>1</v>
      </c>
      <c r="H299" s="127">
        <v>1</v>
      </c>
      <c r="I299" s="127">
        <v>4</v>
      </c>
      <c r="J299" s="128" t="s">
        <v>1276</v>
      </c>
      <c r="K299" s="128" t="s">
        <v>1277</v>
      </c>
      <c r="L299" s="137" t="s">
        <v>1278</v>
      </c>
      <c r="M299" s="97" t="str">
        <f t="shared" si="52"/>
        <v>3.61</v>
      </c>
      <c r="N299" s="97" t="str">
        <f t="shared" si="53"/>
        <v>2.27</v>
      </c>
      <c r="Q299" s="136">
        <v>8</v>
      </c>
      <c r="R299" s="6" t="s">
        <v>389</v>
      </c>
      <c r="S299" s="127">
        <v>3</v>
      </c>
      <c r="T299" s="127">
        <v>1</v>
      </c>
      <c r="U299" s="127">
        <v>1</v>
      </c>
      <c r="V299" s="127">
        <v>1</v>
      </c>
      <c r="W299" s="127">
        <v>3</v>
      </c>
      <c r="X299" s="127">
        <v>2</v>
      </c>
      <c r="Y299" s="127">
        <v>4</v>
      </c>
      <c r="Z299" s="128" t="s">
        <v>1306</v>
      </c>
      <c r="AA299" s="128" t="s">
        <v>1307</v>
      </c>
      <c r="AB299" s="137" t="s">
        <v>1308</v>
      </c>
      <c r="AC299" s="97" t="str">
        <f t="shared" si="54"/>
        <v>2.65</v>
      </c>
      <c r="AD299" s="97" t="str">
        <f t="shared" si="55"/>
        <v>5.45</v>
      </c>
    </row>
    <row r="300" spans="1:30" ht="15" hidden="1" thickBot="1" x14ac:dyDescent="0.35">
      <c r="A300" s="134">
        <v>9</v>
      </c>
      <c r="B300" s="3" t="s">
        <v>397</v>
      </c>
      <c r="C300" s="125">
        <v>3</v>
      </c>
      <c r="D300" s="125">
        <v>1</v>
      </c>
      <c r="E300" s="125">
        <v>1</v>
      </c>
      <c r="F300" s="125">
        <v>1</v>
      </c>
      <c r="G300" s="125">
        <v>2</v>
      </c>
      <c r="H300" s="125">
        <v>4</v>
      </c>
      <c r="I300" s="125">
        <v>4</v>
      </c>
      <c r="J300" s="126" t="s">
        <v>1339</v>
      </c>
      <c r="K300" s="126" t="s">
        <v>1340</v>
      </c>
      <c r="L300" s="135" t="s">
        <v>1341</v>
      </c>
      <c r="M300" s="97" t="str">
        <f t="shared" si="52"/>
        <v>2.48</v>
      </c>
      <c r="N300" s="97" t="str">
        <f t="shared" si="53"/>
        <v>3.94</v>
      </c>
      <c r="Q300" s="134">
        <v>9</v>
      </c>
      <c r="R300" s="3" t="s">
        <v>398</v>
      </c>
      <c r="S300" s="125">
        <v>3</v>
      </c>
      <c r="T300" s="125">
        <v>1</v>
      </c>
      <c r="U300" s="125">
        <v>1</v>
      </c>
      <c r="V300" s="125">
        <v>1</v>
      </c>
      <c r="W300" s="125">
        <v>3</v>
      </c>
      <c r="X300" s="125">
        <v>4</v>
      </c>
      <c r="Y300" s="125">
        <v>4</v>
      </c>
      <c r="Z300" s="126" t="s">
        <v>1369</v>
      </c>
      <c r="AA300" s="126" t="s">
        <v>1370</v>
      </c>
      <c r="AB300" s="135" t="s">
        <v>1371</v>
      </c>
      <c r="AC300" s="97" t="str">
        <f t="shared" si="54"/>
        <v>2.28</v>
      </c>
      <c r="AD300" s="97" t="str">
        <f t="shared" si="55"/>
        <v>4.69</v>
      </c>
    </row>
    <row r="301" spans="1:30" ht="29.4" hidden="1" thickBot="1" x14ac:dyDescent="0.35">
      <c r="A301" s="136">
        <v>10</v>
      </c>
      <c r="B301" s="6" t="s">
        <v>392</v>
      </c>
      <c r="C301" s="127">
        <v>1</v>
      </c>
      <c r="D301" s="127">
        <v>1</v>
      </c>
      <c r="E301" s="127">
        <v>0</v>
      </c>
      <c r="F301" s="127">
        <v>0</v>
      </c>
      <c r="G301" s="127">
        <v>4</v>
      </c>
      <c r="H301" s="127">
        <v>0</v>
      </c>
      <c r="I301" s="127">
        <v>3</v>
      </c>
      <c r="J301" s="128" t="s">
        <v>1279</v>
      </c>
      <c r="K301" s="128" t="s">
        <v>1280</v>
      </c>
      <c r="L301" s="137" t="s">
        <v>1281</v>
      </c>
      <c r="M301" s="97" t="str">
        <f t="shared" si="52"/>
        <v>3.58</v>
      </c>
      <c r="N301" s="97" t="str">
        <f t="shared" si="53"/>
        <v>0.22</v>
      </c>
      <c r="Q301" s="136">
        <v>10</v>
      </c>
      <c r="R301" s="6" t="s">
        <v>385</v>
      </c>
      <c r="S301" s="127">
        <v>2</v>
      </c>
      <c r="T301" s="127">
        <v>1</v>
      </c>
      <c r="U301" s="127">
        <v>0</v>
      </c>
      <c r="V301" s="127">
        <v>1</v>
      </c>
      <c r="W301" s="127">
        <v>3</v>
      </c>
      <c r="X301" s="127">
        <v>3</v>
      </c>
      <c r="Y301" s="127">
        <v>3</v>
      </c>
      <c r="Z301" s="128" t="s">
        <v>1309</v>
      </c>
      <c r="AA301" s="128" t="s">
        <v>1310</v>
      </c>
      <c r="AB301" s="137" t="s">
        <v>1311</v>
      </c>
      <c r="AC301" s="97" t="str">
        <f t="shared" si="54"/>
        <v>2.55</v>
      </c>
      <c r="AD301" s="97" t="str">
        <f t="shared" si="55"/>
        <v>4.67</v>
      </c>
    </row>
    <row r="302" spans="1:30" ht="29.4" hidden="1" thickBot="1" x14ac:dyDescent="0.35">
      <c r="A302" s="134">
        <v>11</v>
      </c>
      <c r="B302" s="3" t="s">
        <v>395</v>
      </c>
      <c r="C302" s="125">
        <v>2</v>
      </c>
      <c r="D302" s="125">
        <v>1</v>
      </c>
      <c r="E302" s="125">
        <v>0</v>
      </c>
      <c r="F302" s="125">
        <v>1</v>
      </c>
      <c r="G302" s="125">
        <v>4</v>
      </c>
      <c r="H302" s="125">
        <v>3</v>
      </c>
      <c r="I302" s="125">
        <v>3</v>
      </c>
      <c r="J302" s="126" t="s">
        <v>1342</v>
      </c>
      <c r="K302" s="126" t="s">
        <v>1343</v>
      </c>
      <c r="L302" s="135" t="s">
        <v>1344</v>
      </c>
      <c r="M302" s="97" t="str">
        <f t="shared" si="52"/>
        <v>2.51</v>
      </c>
      <c r="N302" s="97" t="str">
        <f t="shared" si="53"/>
        <v>3.29</v>
      </c>
      <c r="Q302" s="134">
        <v>11</v>
      </c>
      <c r="R302" s="3" t="s">
        <v>388</v>
      </c>
      <c r="S302" s="125">
        <v>2</v>
      </c>
      <c r="T302" s="125">
        <v>1</v>
      </c>
      <c r="U302" s="125">
        <v>0</v>
      </c>
      <c r="V302" s="125">
        <v>1</v>
      </c>
      <c r="W302" s="125">
        <v>1</v>
      </c>
      <c r="X302" s="125">
        <v>1</v>
      </c>
      <c r="Y302" s="125">
        <v>3</v>
      </c>
      <c r="Z302" s="126" t="s">
        <v>1372</v>
      </c>
      <c r="AA302" s="126" t="s">
        <v>1373</v>
      </c>
      <c r="AB302" s="135" t="s">
        <v>1374</v>
      </c>
      <c r="AC302" s="97" t="str">
        <f t="shared" si="54"/>
        <v>3.05</v>
      </c>
      <c r="AD302" s="97" t="str">
        <f t="shared" si="55"/>
        <v>0.67</v>
      </c>
    </row>
    <row r="303" spans="1:30" ht="15" hidden="1" thickBot="1" x14ac:dyDescent="0.35">
      <c r="A303" s="136">
        <v>12</v>
      </c>
      <c r="B303" s="6" t="s">
        <v>387</v>
      </c>
      <c r="C303" s="127">
        <v>3</v>
      </c>
      <c r="D303" s="127">
        <v>1</v>
      </c>
      <c r="E303" s="127">
        <v>0</v>
      </c>
      <c r="F303" s="127">
        <v>2</v>
      </c>
      <c r="G303" s="127">
        <v>3</v>
      </c>
      <c r="H303" s="127">
        <v>4</v>
      </c>
      <c r="I303" s="127">
        <v>3</v>
      </c>
      <c r="J303" s="128" t="s">
        <v>1345</v>
      </c>
      <c r="K303" s="128" t="s">
        <v>1346</v>
      </c>
      <c r="L303" s="137" t="s">
        <v>1347</v>
      </c>
      <c r="M303" s="97" t="str">
        <f t="shared" si="52"/>
        <v>3.12</v>
      </c>
      <c r="N303" s="97" t="str">
        <f t="shared" si="53"/>
        <v>6.63</v>
      </c>
      <c r="Q303" s="136">
        <v>12</v>
      </c>
      <c r="R303" s="6" t="s">
        <v>401</v>
      </c>
      <c r="S303" s="127">
        <v>3</v>
      </c>
      <c r="T303" s="127">
        <v>1</v>
      </c>
      <c r="U303" s="127">
        <v>0</v>
      </c>
      <c r="V303" s="127">
        <v>2</v>
      </c>
      <c r="W303" s="127">
        <v>5</v>
      </c>
      <c r="X303" s="127">
        <v>6</v>
      </c>
      <c r="Y303" s="127">
        <v>3</v>
      </c>
      <c r="Z303" s="128" t="s">
        <v>1375</v>
      </c>
      <c r="AA303" s="128" t="s">
        <v>1376</v>
      </c>
      <c r="AB303" s="137" t="s">
        <v>1377</v>
      </c>
      <c r="AC303" s="97" t="str">
        <f t="shared" si="54"/>
        <v>4.66</v>
      </c>
      <c r="AD303" s="97" t="str">
        <f t="shared" si="55"/>
        <v>5.88</v>
      </c>
    </row>
    <row r="304" spans="1:30" ht="43.8" hidden="1" thickBot="1" x14ac:dyDescent="0.35">
      <c r="A304" s="134">
        <v>13</v>
      </c>
      <c r="B304" s="3" t="s">
        <v>389</v>
      </c>
      <c r="C304" s="125">
        <v>2</v>
      </c>
      <c r="D304" s="125">
        <v>1</v>
      </c>
      <c r="E304" s="125">
        <v>0</v>
      </c>
      <c r="F304" s="125">
        <v>1</v>
      </c>
      <c r="G304" s="125">
        <v>2</v>
      </c>
      <c r="H304" s="125">
        <v>3</v>
      </c>
      <c r="I304" s="125">
        <v>3</v>
      </c>
      <c r="J304" s="126" t="s">
        <v>1348</v>
      </c>
      <c r="K304" s="126" t="s">
        <v>1349</v>
      </c>
      <c r="L304" s="135" t="s">
        <v>1350</v>
      </c>
      <c r="M304" s="97" t="str">
        <f t="shared" si="52"/>
        <v>2.88</v>
      </c>
      <c r="N304" s="97" t="str">
        <f t="shared" si="53"/>
        <v>3.04</v>
      </c>
      <c r="Q304" s="134">
        <v>13</v>
      </c>
      <c r="R304" s="3" t="s">
        <v>396</v>
      </c>
      <c r="S304" s="125">
        <v>2</v>
      </c>
      <c r="T304" s="125">
        <v>1</v>
      </c>
      <c r="U304" s="125">
        <v>0</v>
      </c>
      <c r="V304" s="125">
        <v>1</v>
      </c>
      <c r="W304" s="125">
        <v>2</v>
      </c>
      <c r="X304" s="125">
        <v>4</v>
      </c>
      <c r="Y304" s="125">
        <v>3</v>
      </c>
      <c r="Z304" s="126" t="s">
        <v>1378</v>
      </c>
      <c r="AA304" s="126" t="s">
        <v>1379</v>
      </c>
      <c r="AB304" s="135" t="s">
        <v>1380</v>
      </c>
      <c r="AC304" s="97" t="str">
        <f t="shared" si="54"/>
        <v>1.93</v>
      </c>
      <c r="AD304" s="97" t="str">
        <f t="shared" si="55"/>
        <v>1.49</v>
      </c>
    </row>
    <row r="305" spans="1:30" ht="43.8" hidden="1" thickBot="1" x14ac:dyDescent="0.35">
      <c r="A305" s="136">
        <v>14</v>
      </c>
      <c r="B305" s="6" t="s">
        <v>393</v>
      </c>
      <c r="C305" s="127">
        <v>2</v>
      </c>
      <c r="D305" s="127">
        <v>1</v>
      </c>
      <c r="E305" s="127">
        <v>0</v>
      </c>
      <c r="F305" s="127">
        <v>1</v>
      </c>
      <c r="G305" s="127">
        <v>1</v>
      </c>
      <c r="H305" s="127">
        <v>3</v>
      </c>
      <c r="I305" s="127">
        <v>3</v>
      </c>
      <c r="J305" s="128" t="s">
        <v>1285</v>
      </c>
      <c r="K305" s="128" t="s">
        <v>1286</v>
      </c>
      <c r="L305" s="137" t="s">
        <v>1287</v>
      </c>
      <c r="M305" s="97" t="str">
        <f t="shared" si="52"/>
        <v>2.98</v>
      </c>
      <c r="N305" s="97" t="str">
        <f t="shared" si="53"/>
        <v>1.90</v>
      </c>
      <c r="Q305" s="136">
        <v>14</v>
      </c>
      <c r="R305" s="6" t="s">
        <v>387</v>
      </c>
      <c r="S305" s="127">
        <v>2</v>
      </c>
      <c r="T305" s="127">
        <v>0</v>
      </c>
      <c r="U305" s="127">
        <v>1</v>
      </c>
      <c r="V305" s="127">
        <v>1</v>
      </c>
      <c r="W305" s="127">
        <v>1</v>
      </c>
      <c r="X305" s="127">
        <v>2</v>
      </c>
      <c r="Y305" s="127">
        <v>1</v>
      </c>
      <c r="Z305" s="128" t="s">
        <v>1312</v>
      </c>
      <c r="AA305" s="128" t="s">
        <v>1313</v>
      </c>
      <c r="AB305" s="137" t="s">
        <v>1314</v>
      </c>
      <c r="AC305" s="97" t="str">
        <f t="shared" si="54"/>
        <v>1.48</v>
      </c>
      <c r="AD305" s="97" t="str">
        <f t="shared" si="55"/>
        <v>3.02</v>
      </c>
    </row>
    <row r="306" spans="1:30" ht="15" hidden="1" thickBot="1" x14ac:dyDescent="0.35">
      <c r="A306" s="134">
        <v>15</v>
      </c>
      <c r="B306" s="3" t="s">
        <v>398</v>
      </c>
      <c r="C306" s="125">
        <v>2</v>
      </c>
      <c r="D306" s="125">
        <v>0</v>
      </c>
      <c r="E306" s="125">
        <v>1</v>
      </c>
      <c r="F306" s="125">
        <v>1</v>
      </c>
      <c r="G306" s="125">
        <v>2</v>
      </c>
      <c r="H306" s="125">
        <v>3</v>
      </c>
      <c r="I306" s="125">
        <v>1</v>
      </c>
      <c r="J306" s="126" t="s">
        <v>1288</v>
      </c>
      <c r="K306" s="126" t="s">
        <v>1289</v>
      </c>
      <c r="L306" s="135" t="s">
        <v>1290</v>
      </c>
      <c r="M306" s="97" t="str">
        <f t="shared" si="52"/>
        <v>2.36</v>
      </c>
      <c r="N306" s="97" t="str">
        <f t="shared" si="53"/>
        <v>3.31</v>
      </c>
      <c r="Q306" s="134">
        <v>15</v>
      </c>
      <c r="R306" s="3" t="s">
        <v>394</v>
      </c>
      <c r="S306" s="125">
        <v>2</v>
      </c>
      <c r="T306" s="125">
        <v>0</v>
      </c>
      <c r="U306" s="125">
        <v>1</v>
      </c>
      <c r="V306" s="125">
        <v>1</v>
      </c>
      <c r="W306" s="125">
        <v>1</v>
      </c>
      <c r="X306" s="125">
        <v>2</v>
      </c>
      <c r="Y306" s="125">
        <v>1</v>
      </c>
      <c r="Z306" s="126" t="s">
        <v>1315</v>
      </c>
      <c r="AA306" s="126" t="s">
        <v>1316</v>
      </c>
      <c r="AB306" s="135" t="s">
        <v>1317</v>
      </c>
      <c r="AC306" s="97" t="str">
        <f t="shared" si="54"/>
        <v>1.23</v>
      </c>
      <c r="AD306" s="97" t="str">
        <f t="shared" si="55"/>
        <v>2.77</v>
      </c>
    </row>
    <row r="307" spans="1:30" ht="43.8" hidden="1" thickBot="1" x14ac:dyDescent="0.35">
      <c r="A307" s="136">
        <v>16</v>
      </c>
      <c r="B307" s="6" t="s">
        <v>390</v>
      </c>
      <c r="C307" s="127">
        <v>2</v>
      </c>
      <c r="D307" s="127">
        <v>0</v>
      </c>
      <c r="E307" s="127">
        <v>1</v>
      </c>
      <c r="F307" s="127">
        <v>1</v>
      </c>
      <c r="G307" s="127">
        <v>2</v>
      </c>
      <c r="H307" s="127">
        <v>5</v>
      </c>
      <c r="I307" s="127">
        <v>1</v>
      </c>
      <c r="J307" s="128" t="s">
        <v>1291</v>
      </c>
      <c r="K307" s="128" t="s">
        <v>1292</v>
      </c>
      <c r="L307" s="137" t="s">
        <v>1293</v>
      </c>
      <c r="M307" s="97" t="str">
        <f t="shared" si="52"/>
        <v>2.55</v>
      </c>
      <c r="N307" s="97" t="str">
        <f t="shared" si="53"/>
        <v>4.29</v>
      </c>
      <c r="Q307" s="136">
        <v>16</v>
      </c>
      <c r="R307" s="6" t="s">
        <v>393</v>
      </c>
      <c r="S307" s="127">
        <v>3</v>
      </c>
      <c r="T307" s="127">
        <v>0</v>
      </c>
      <c r="U307" s="127">
        <v>1</v>
      </c>
      <c r="V307" s="127">
        <v>2</v>
      </c>
      <c r="W307" s="127">
        <v>2</v>
      </c>
      <c r="X307" s="127">
        <v>7</v>
      </c>
      <c r="Y307" s="127">
        <v>1</v>
      </c>
      <c r="Z307" s="128" t="s">
        <v>1381</v>
      </c>
      <c r="AA307" s="128" t="s">
        <v>1382</v>
      </c>
      <c r="AB307" s="137" t="s">
        <v>1383</v>
      </c>
      <c r="AC307" s="97" t="str">
        <f t="shared" si="54"/>
        <v>1.79</v>
      </c>
      <c r="AD307" s="97" t="str">
        <f t="shared" si="55"/>
        <v>7.83</v>
      </c>
    </row>
    <row r="308" spans="1:30" ht="15" hidden="1" thickBot="1" x14ac:dyDescent="0.35">
      <c r="A308" s="134">
        <v>17</v>
      </c>
      <c r="B308" s="3" t="s">
        <v>401</v>
      </c>
      <c r="C308" s="125">
        <v>2</v>
      </c>
      <c r="D308" s="125">
        <v>0</v>
      </c>
      <c r="E308" s="125">
        <v>1</v>
      </c>
      <c r="F308" s="125">
        <v>1</v>
      </c>
      <c r="G308" s="125">
        <v>1</v>
      </c>
      <c r="H308" s="125">
        <v>4</v>
      </c>
      <c r="I308" s="125">
        <v>1</v>
      </c>
      <c r="J308" s="126" t="s">
        <v>1294</v>
      </c>
      <c r="K308" s="126" t="s">
        <v>1295</v>
      </c>
      <c r="L308" s="135" t="s">
        <v>1296</v>
      </c>
      <c r="M308" s="97" t="str">
        <f t="shared" si="52"/>
        <v>2.78</v>
      </c>
      <c r="N308" s="97" t="str">
        <f t="shared" si="53"/>
        <v>5.24</v>
      </c>
      <c r="Q308" s="134">
        <v>17</v>
      </c>
      <c r="R308" s="3" t="s">
        <v>391</v>
      </c>
      <c r="S308" s="125">
        <v>2</v>
      </c>
      <c r="T308" s="125">
        <v>0</v>
      </c>
      <c r="U308" s="125">
        <v>0</v>
      </c>
      <c r="V308" s="125">
        <v>2</v>
      </c>
      <c r="W308" s="125">
        <v>1</v>
      </c>
      <c r="X308" s="125">
        <v>3</v>
      </c>
      <c r="Y308" s="125">
        <v>0</v>
      </c>
      <c r="Z308" s="126" t="s">
        <v>1384</v>
      </c>
      <c r="AA308" s="126" t="s">
        <v>1385</v>
      </c>
      <c r="AB308" s="135" t="s">
        <v>1386</v>
      </c>
      <c r="AC308" s="97" t="str">
        <f t="shared" si="54"/>
        <v>2.86</v>
      </c>
      <c r="AD308" s="97" t="str">
        <f t="shared" si="55"/>
        <v>2.77</v>
      </c>
    </row>
    <row r="309" spans="1:30" ht="15" hidden="1" thickBot="1" x14ac:dyDescent="0.35">
      <c r="A309" s="136">
        <v>18</v>
      </c>
      <c r="B309" s="6" t="s">
        <v>402</v>
      </c>
      <c r="C309" s="127">
        <v>3</v>
      </c>
      <c r="D309" s="127">
        <v>0</v>
      </c>
      <c r="E309" s="127">
        <v>1</v>
      </c>
      <c r="F309" s="127">
        <v>2</v>
      </c>
      <c r="G309" s="127">
        <v>2</v>
      </c>
      <c r="H309" s="127">
        <v>6</v>
      </c>
      <c r="I309" s="127">
        <v>1</v>
      </c>
      <c r="J309" s="128" t="s">
        <v>1348</v>
      </c>
      <c r="K309" s="128" t="s">
        <v>1351</v>
      </c>
      <c r="L309" s="137" t="s">
        <v>1352</v>
      </c>
      <c r="M309" s="97" t="str">
        <f t="shared" si="52"/>
        <v>2.88</v>
      </c>
      <c r="N309" s="97" t="str">
        <f t="shared" si="53"/>
        <v>6.02</v>
      </c>
      <c r="Q309" s="136">
        <v>18</v>
      </c>
      <c r="R309" s="6" t="s">
        <v>399</v>
      </c>
      <c r="S309" s="127">
        <v>2</v>
      </c>
      <c r="T309" s="127">
        <v>0</v>
      </c>
      <c r="U309" s="127">
        <v>0</v>
      </c>
      <c r="V309" s="127">
        <v>2</v>
      </c>
      <c r="W309" s="127">
        <v>0</v>
      </c>
      <c r="X309" s="127">
        <v>5</v>
      </c>
      <c r="Y309" s="127">
        <v>0</v>
      </c>
      <c r="Z309" s="128" t="s">
        <v>1318</v>
      </c>
      <c r="AA309" s="128" t="s">
        <v>1319</v>
      </c>
      <c r="AB309" s="137" t="s">
        <v>1320</v>
      </c>
      <c r="AC309" s="97" t="str">
        <f t="shared" si="54"/>
        <v>1.25</v>
      </c>
      <c r="AD309" s="97" t="str">
        <f t="shared" si="55"/>
        <v>4.43</v>
      </c>
    </row>
    <row r="310" spans="1:30" ht="15" hidden="1" thickBot="1" x14ac:dyDescent="0.35">
      <c r="A310" s="134">
        <v>19</v>
      </c>
      <c r="B310" s="3" t="s">
        <v>400</v>
      </c>
      <c r="C310" s="125">
        <v>3</v>
      </c>
      <c r="D310" s="125">
        <v>0</v>
      </c>
      <c r="E310" s="125">
        <v>0</v>
      </c>
      <c r="F310" s="125">
        <v>3</v>
      </c>
      <c r="G310" s="125">
        <v>3</v>
      </c>
      <c r="H310" s="125">
        <v>8</v>
      </c>
      <c r="I310" s="125">
        <v>0</v>
      </c>
      <c r="J310" s="126" t="s">
        <v>1353</v>
      </c>
      <c r="K310" s="126" t="s">
        <v>1354</v>
      </c>
      <c r="L310" s="135" t="s">
        <v>1355</v>
      </c>
      <c r="M310" s="97" t="str">
        <f t="shared" si="52"/>
        <v>4.91</v>
      </c>
      <c r="N310" s="97" t="str">
        <f t="shared" si="53"/>
        <v>6.06</v>
      </c>
      <c r="Q310" s="134">
        <v>19</v>
      </c>
      <c r="R310" s="3" t="s">
        <v>397</v>
      </c>
      <c r="S310" s="125">
        <v>2</v>
      </c>
      <c r="T310" s="125">
        <v>0</v>
      </c>
      <c r="U310" s="125">
        <v>0</v>
      </c>
      <c r="V310" s="125">
        <v>2</v>
      </c>
      <c r="W310" s="125">
        <v>2</v>
      </c>
      <c r="X310" s="125">
        <v>8</v>
      </c>
      <c r="Y310" s="125">
        <v>0</v>
      </c>
      <c r="Z310" s="126" t="s">
        <v>1321</v>
      </c>
      <c r="AA310" s="126" t="s">
        <v>1322</v>
      </c>
      <c r="AB310" s="135" t="s">
        <v>1323</v>
      </c>
      <c r="AC310" s="97" t="str">
        <f t="shared" si="54"/>
        <v>1.27</v>
      </c>
      <c r="AD310" s="97" t="str">
        <f t="shared" si="55"/>
        <v>4.45</v>
      </c>
    </row>
    <row r="311" spans="1:30" ht="15" hidden="1" thickBot="1" x14ac:dyDescent="0.35">
      <c r="A311" s="138">
        <v>20</v>
      </c>
      <c r="B311" s="18" t="s">
        <v>399</v>
      </c>
      <c r="C311" s="139">
        <v>3</v>
      </c>
      <c r="D311" s="139">
        <v>0</v>
      </c>
      <c r="E311" s="139">
        <v>0</v>
      </c>
      <c r="F311" s="139">
        <v>3</v>
      </c>
      <c r="G311" s="139">
        <v>0</v>
      </c>
      <c r="H311" s="139">
        <v>9</v>
      </c>
      <c r="I311" s="139">
        <v>0</v>
      </c>
      <c r="J311" s="140" t="s">
        <v>1167</v>
      </c>
      <c r="K311" s="140" t="s">
        <v>1356</v>
      </c>
      <c r="L311" s="141" t="s">
        <v>1357</v>
      </c>
      <c r="M311" s="97" t="str">
        <f t="shared" si="52"/>
        <v>0.78</v>
      </c>
      <c r="N311" s="97" t="str">
        <f t="shared" si="53"/>
        <v>8.50</v>
      </c>
      <c r="Q311" s="138">
        <v>20</v>
      </c>
      <c r="R311" s="18" t="s">
        <v>402</v>
      </c>
      <c r="S311" s="139">
        <v>2</v>
      </c>
      <c r="T311" s="139">
        <v>0</v>
      </c>
      <c r="U311" s="139">
        <v>0</v>
      </c>
      <c r="V311" s="139">
        <v>2</v>
      </c>
      <c r="W311" s="139">
        <v>0</v>
      </c>
      <c r="X311" s="139">
        <v>7</v>
      </c>
      <c r="Y311" s="139">
        <v>0</v>
      </c>
      <c r="Z311" s="140" t="s">
        <v>1174</v>
      </c>
      <c r="AA311" s="140" t="s">
        <v>1324</v>
      </c>
      <c r="AB311" s="141" t="s">
        <v>1325</v>
      </c>
      <c r="AC311" s="97" t="str">
        <f t="shared" si="54"/>
        <v>0.51</v>
      </c>
      <c r="AD311" s="97" t="str">
        <f t="shared" si="55"/>
        <v>7.58</v>
      </c>
    </row>
    <row r="312" spans="1:30" hidden="1" x14ac:dyDescent="0.3"/>
    <row r="313" spans="1:30" ht="15" hidden="1" thickBot="1" x14ac:dyDescent="0.35">
      <c r="A313" t="s">
        <v>1419</v>
      </c>
      <c r="B313" s="210" t="s">
        <v>1387</v>
      </c>
      <c r="C313" s="210"/>
      <c r="D313" s="210"/>
      <c r="E313" s="210"/>
      <c r="F313" s="210"/>
      <c r="Q313" t="s">
        <v>1420</v>
      </c>
    </row>
    <row r="314" spans="1:30" hidden="1" x14ac:dyDescent="0.3">
      <c r="A314" s="129" t="s">
        <v>0</v>
      </c>
      <c r="B314" s="130" t="s">
        <v>1</v>
      </c>
      <c r="C314" s="130" t="s">
        <v>2</v>
      </c>
      <c r="D314" s="130" t="s">
        <v>3</v>
      </c>
      <c r="E314" s="130" t="s">
        <v>4</v>
      </c>
      <c r="F314" s="130" t="s">
        <v>5</v>
      </c>
      <c r="G314" s="130" t="s">
        <v>6</v>
      </c>
      <c r="H314" s="130" t="s">
        <v>7</v>
      </c>
      <c r="I314" s="130" t="s">
        <v>8</v>
      </c>
      <c r="J314" s="130" t="s">
        <v>9</v>
      </c>
      <c r="K314" s="130" t="s">
        <v>10</v>
      </c>
      <c r="L314" s="131" t="s">
        <v>11</v>
      </c>
      <c r="Q314" s="129" t="s">
        <v>0</v>
      </c>
      <c r="R314" s="130" t="s">
        <v>1</v>
      </c>
      <c r="S314" s="130" t="s">
        <v>2</v>
      </c>
      <c r="T314" s="130" t="s">
        <v>3</v>
      </c>
      <c r="U314" s="130" t="s">
        <v>4</v>
      </c>
      <c r="V314" s="130" t="s">
        <v>5</v>
      </c>
      <c r="W314" s="130" t="s">
        <v>6</v>
      </c>
      <c r="X314" s="130" t="s">
        <v>7</v>
      </c>
      <c r="Y314" s="130" t="s">
        <v>8</v>
      </c>
      <c r="Z314" s="130" t="s">
        <v>9</v>
      </c>
      <c r="AA314" s="130" t="s">
        <v>10</v>
      </c>
      <c r="AB314" s="131" t="s">
        <v>11</v>
      </c>
    </row>
    <row r="315" spans="1:30" ht="15" hidden="1" thickBot="1" x14ac:dyDescent="0.35">
      <c r="A315" s="132" t="s">
        <v>0</v>
      </c>
      <c r="B315" s="124" t="s">
        <v>1</v>
      </c>
      <c r="C315" s="124" t="s">
        <v>2</v>
      </c>
      <c r="D315" s="124" t="s">
        <v>3</v>
      </c>
      <c r="E315" s="124" t="s">
        <v>4</v>
      </c>
      <c r="F315" s="124" t="s">
        <v>5</v>
      </c>
      <c r="G315" s="124" t="s">
        <v>6</v>
      </c>
      <c r="H315" s="124" t="s">
        <v>7</v>
      </c>
      <c r="I315" s="124" t="s">
        <v>8</v>
      </c>
      <c r="J315" s="124" t="s">
        <v>9</v>
      </c>
      <c r="K315" s="124" t="s">
        <v>10</v>
      </c>
      <c r="L315" s="133" t="s">
        <v>11</v>
      </c>
      <c r="M315" s="1" t="s">
        <v>9</v>
      </c>
      <c r="N315" s="1" t="s">
        <v>10</v>
      </c>
      <c r="Q315" s="132" t="s">
        <v>0</v>
      </c>
      <c r="R315" s="124" t="s">
        <v>1</v>
      </c>
      <c r="S315" s="124" t="s">
        <v>2</v>
      </c>
      <c r="T315" s="124" t="s">
        <v>3</v>
      </c>
      <c r="U315" s="124" t="s">
        <v>4</v>
      </c>
      <c r="V315" s="124" t="s">
        <v>5</v>
      </c>
      <c r="W315" s="124" t="s">
        <v>6</v>
      </c>
      <c r="X315" s="124" t="s">
        <v>7</v>
      </c>
      <c r="Y315" s="124" t="s">
        <v>8</v>
      </c>
      <c r="Z315" s="124" t="s">
        <v>9</v>
      </c>
      <c r="AA315" s="124" t="s">
        <v>10</v>
      </c>
      <c r="AB315" s="133" t="s">
        <v>11</v>
      </c>
      <c r="AC315" s="1" t="s">
        <v>9</v>
      </c>
      <c r="AD315" s="1" t="s">
        <v>10</v>
      </c>
    </row>
    <row r="316" spans="1:30" ht="29.4" hidden="1" thickBot="1" x14ac:dyDescent="0.35">
      <c r="A316" s="134">
        <v>1</v>
      </c>
      <c r="B316" s="3" t="s">
        <v>385</v>
      </c>
      <c r="C316" s="125">
        <v>4</v>
      </c>
      <c r="D316" s="125">
        <v>4</v>
      </c>
      <c r="E316" s="125">
        <v>0</v>
      </c>
      <c r="F316" s="125">
        <v>0</v>
      </c>
      <c r="G316" s="125">
        <v>7</v>
      </c>
      <c r="H316" s="125">
        <v>1</v>
      </c>
      <c r="I316" s="125">
        <v>12</v>
      </c>
      <c r="J316" s="126" t="s">
        <v>1388</v>
      </c>
      <c r="K316" s="126" t="s">
        <v>1389</v>
      </c>
      <c r="L316" s="135" t="s">
        <v>1390</v>
      </c>
      <c r="M316" s="97" t="str">
        <f>IF(ISNUMBER(SEARCH("-", J316)), LEFT(J316, SEARCH("-", J316)-1), LEFT(J316, SEARCH("+", J316)-1))</f>
        <v>7.61</v>
      </c>
      <c r="N316" s="97" t="str">
        <f>IF(ISNUMBER(SEARCH("-", K316)), LEFT(K316, SEARCH("-", K316)-1), LEFT(K316, SEARCH("+", K316)-1))</f>
        <v>4.99</v>
      </c>
      <c r="Q316" s="134">
        <v>1</v>
      </c>
      <c r="R316" s="3" t="s">
        <v>384</v>
      </c>
      <c r="S316" s="125">
        <v>4</v>
      </c>
      <c r="T316" s="125">
        <v>4</v>
      </c>
      <c r="U316" s="125">
        <v>0</v>
      </c>
      <c r="V316" s="125">
        <v>0</v>
      </c>
      <c r="W316" s="125">
        <v>11</v>
      </c>
      <c r="X316" s="125">
        <v>4</v>
      </c>
      <c r="Y316" s="125">
        <v>12</v>
      </c>
      <c r="Z316" s="126" t="s">
        <v>1421</v>
      </c>
      <c r="AA316" s="126" t="s">
        <v>1422</v>
      </c>
      <c r="AB316" s="135" t="s">
        <v>1423</v>
      </c>
      <c r="AC316" s="97" t="str">
        <f>IF(ISNUMBER(SEARCH("-", Z316)), LEFT(Z316, SEARCH("-", Z316)-1), LEFT(Z316, SEARCH("+", Z316)-1))</f>
        <v>9.85</v>
      </c>
      <c r="AD316" s="97" t="str">
        <f>IF(ISNUMBER(SEARCH("-", AA316)), LEFT(AA316, SEARCH("-", AA316)-1), LEFT(AA316, SEARCH("+", AA316)-1))</f>
        <v>4.86</v>
      </c>
    </row>
    <row r="317" spans="1:30" ht="29.4" hidden="1" thickBot="1" x14ac:dyDescent="0.35">
      <c r="A317" s="136">
        <v>2</v>
      </c>
      <c r="B317" s="6" t="s">
        <v>391</v>
      </c>
      <c r="C317" s="127">
        <v>4</v>
      </c>
      <c r="D317" s="127">
        <v>3</v>
      </c>
      <c r="E317" s="127">
        <v>0</v>
      </c>
      <c r="F317" s="127">
        <v>1</v>
      </c>
      <c r="G317" s="127">
        <v>9</v>
      </c>
      <c r="H317" s="127">
        <v>2</v>
      </c>
      <c r="I317" s="127">
        <v>9</v>
      </c>
      <c r="J317" s="128" t="s">
        <v>1391</v>
      </c>
      <c r="K317" s="128" t="s">
        <v>1392</v>
      </c>
      <c r="L317" s="137" t="s">
        <v>1393</v>
      </c>
      <c r="M317" s="97" t="str">
        <f t="shared" ref="M317:M335" si="56">IF(ISNUMBER(SEARCH("-", J317)), LEFT(J317, SEARCH("-", J317)-1), LEFT(J317, SEARCH("+", J317)-1))</f>
        <v>7.37</v>
      </c>
      <c r="N317" s="97" t="str">
        <f t="shared" ref="N317:N335" si="57">IF(ISNUMBER(SEARCH("-", K317)), LEFT(K317, SEARCH("-", K317)-1), LEFT(K317, SEARCH("+", K317)-1))</f>
        <v>3.27</v>
      </c>
      <c r="Q317" s="136">
        <v>2</v>
      </c>
      <c r="R317" s="6" t="s">
        <v>383</v>
      </c>
      <c r="S317" s="127">
        <v>3</v>
      </c>
      <c r="T317" s="127">
        <v>3</v>
      </c>
      <c r="U317" s="127">
        <v>0</v>
      </c>
      <c r="V317" s="127">
        <v>0</v>
      </c>
      <c r="W317" s="127">
        <v>11</v>
      </c>
      <c r="X317" s="127">
        <v>1</v>
      </c>
      <c r="Y317" s="127">
        <v>9</v>
      </c>
      <c r="Z317" s="128" t="s">
        <v>1358</v>
      </c>
      <c r="AA317" s="128" t="s">
        <v>1197</v>
      </c>
      <c r="AB317" s="137" t="s">
        <v>1359</v>
      </c>
      <c r="AC317" s="97" t="str">
        <f t="shared" ref="AC317:AC335" si="58">IF(ISNUMBER(SEARCH("-", Z317)), LEFT(Z317, SEARCH("-", Z317)-1), LEFT(Z317, SEARCH("+", Z317)-1))</f>
        <v>9.39</v>
      </c>
      <c r="AD317" s="97" t="str">
        <f t="shared" ref="AD317:AD335" si="59">IF(ISNUMBER(SEARCH("-", AA317)), LEFT(AA317, SEARCH("-", AA317)-1), LEFT(AA317, SEARCH("+", AA317)-1))</f>
        <v>1.88</v>
      </c>
    </row>
    <row r="318" spans="1:30" ht="29.4" hidden="1" thickBot="1" x14ac:dyDescent="0.35">
      <c r="A318" s="134">
        <v>3</v>
      </c>
      <c r="B318" s="3" t="s">
        <v>388</v>
      </c>
      <c r="C318" s="125">
        <v>4</v>
      </c>
      <c r="D318" s="125">
        <v>3</v>
      </c>
      <c r="E318" s="125">
        <v>0</v>
      </c>
      <c r="F318" s="125">
        <v>1</v>
      </c>
      <c r="G318" s="125">
        <v>6</v>
      </c>
      <c r="H318" s="125">
        <v>4</v>
      </c>
      <c r="I318" s="125">
        <v>9</v>
      </c>
      <c r="J318" s="126" t="s">
        <v>1394</v>
      </c>
      <c r="K318" s="126" t="s">
        <v>1395</v>
      </c>
      <c r="L318" s="135" t="s">
        <v>1396</v>
      </c>
      <c r="M318" s="97" t="str">
        <f t="shared" si="56"/>
        <v>8.59</v>
      </c>
      <c r="N318" s="97" t="str">
        <f t="shared" si="57"/>
        <v>3.60</v>
      </c>
      <c r="Q318" s="134">
        <v>3</v>
      </c>
      <c r="R318" s="3" t="s">
        <v>395</v>
      </c>
      <c r="S318" s="125">
        <v>3</v>
      </c>
      <c r="T318" s="125">
        <v>2</v>
      </c>
      <c r="U318" s="125">
        <v>1</v>
      </c>
      <c r="V318" s="125">
        <v>0</v>
      </c>
      <c r="W318" s="125">
        <v>5</v>
      </c>
      <c r="X318" s="125">
        <v>1</v>
      </c>
      <c r="Y318" s="125">
        <v>7</v>
      </c>
      <c r="Z318" s="126" t="s">
        <v>1297</v>
      </c>
      <c r="AA318" s="126" t="s">
        <v>1298</v>
      </c>
      <c r="AB318" s="135" t="s">
        <v>1299</v>
      </c>
      <c r="AC318" s="97" t="str">
        <f t="shared" si="58"/>
        <v>5.71</v>
      </c>
      <c r="AD318" s="97" t="str">
        <f t="shared" si="59"/>
        <v>3.55</v>
      </c>
    </row>
    <row r="319" spans="1:30" ht="29.4" hidden="1" thickBot="1" x14ac:dyDescent="0.35">
      <c r="A319" s="136">
        <v>4</v>
      </c>
      <c r="B319" s="6" t="s">
        <v>383</v>
      </c>
      <c r="C319" s="127">
        <v>3</v>
      </c>
      <c r="D319" s="127">
        <v>2</v>
      </c>
      <c r="E319" s="127">
        <v>1</v>
      </c>
      <c r="F319" s="127">
        <v>0</v>
      </c>
      <c r="G319" s="127">
        <v>7</v>
      </c>
      <c r="H319" s="127">
        <v>0</v>
      </c>
      <c r="I319" s="127">
        <v>7</v>
      </c>
      <c r="J319" s="128" t="s">
        <v>1397</v>
      </c>
      <c r="K319" s="128" t="s">
        <v>1398</v>
      </c>
      <c r="L319" s="137" t="s">
        <v>1399</v>
      </c>
      <c r="M319" s="97" t="str">
        <f t="shared" si="56"/>
        <v>9.84</v>
      </c>
      <c r="N319" s="97" t="str">
        <f t="shared" si="57"/>
        <v>1.50</v>
      </c>
      <c r="Q319" s="136">
        <v>4</v>
      </c>
      <c r="R319" s="6" t="s">
        <v>392</v>
      </c>
      <c r="S319" s="127">
        <v>4</v>
      </c>
      <c r="T319" s="127">
        <v>2</v>
      </c>
      <c r="U319" s="127">
        <v>1</v>
      </c>
      <c r="V319" s="127">
        <v>1</v>
      </c>
      <c r="W319" s="127">
        <v>5</v>
      </c>
      <c r="X319" s="127">
        <v>1</v>
      </c>
      <c r="Y319" s="127">
        <v>7</v>
      </c>
      <c r="Z319" s="128" t="s">
        <v>1360</v>
      </c>
      <c r="AA319" s="128" t="s">
        <v>1361</v>
      </c>
      <c r="AB319" s="137" t="s">
        <v>1362</v>
      </c>
      <c r="AC319" s="97" t="str">
        <f t="shared" si="58"/>
        <v>6.95</v>
      </c>
      <c r="AD319" s="97" t="str">
        <f t="shared" si="59"/>
        <v>4.33</v>
      </c>
    </row>
    <row r="320" spans="1:30" ht="29.4" hidden="1" thickBot="1" x14ac:dyDescent="0.35">
      <c r="A320" s="134">
        <v>5</v>
      </c>
      <c r="B320" s="3" t="s">
        <v>386</v>
      </c>
      <c r="C320" s="125">
        <v>4</v>
      </c>
      <c r="D320" s="125">
        <v>2</v>
      </c>
      <c r="E320" s="125">
        <v>1</v>
      </c>
      <c r="F320" s="125">
        <v>1</v>
      </c>
      <c r="G320" s="125">
        <v>4</v>
      </c>
      <c r="H320" s="125">
        <v>3</v>
      </c>
      <c r="I320" s="125">
        <v>7</v>
      </c>
      <c r="J320" s="126" t="s">
        <v>1400</v>
      </c>
      <c r="K320" s="126" t="s">
        <v>1401</v>
      </c>
      <c r="L320" s="135" t="s">
        <v>1402</v>
      </c>
      <c r="M320" s="97" t="str">
        <f t="shared" si="56"/>
        <v>5.79</v>
      </c>
      <c r="N320" s="97" t="str">
        <f t="shared" si="57"/>
        <v>2.89</v>
      </c>
      <c r="Q320" s="134">
        <v>5</v>
      </c>
      <c r="R320" s="3" t="s">
        <v>386</v>
      </c>
      <c r="S320" s="125">
        <v>2</v>
      </c>
      <c r="T320" s="125">
        <v>2</v>
      </c>
      <c r="U320" s="125">
        <v>0</v>
      </c>
      <c r="V320" s="125">
        <v>0</v>
      </c>
      <c r="W320" s="125">
        <v>8</v>
      </c>
      <c r="X320" s="125">
        <v>1</v>
      </c>
      <c r="Y320" s="125">
        <v>6</v>
      </c>
      <c r="Z320" s="126" t="s">
        <v>1363</v>
      </c>
      <c r="AA320" s="126" t="s">
        <v>1364</v>
      </c>
      <c r="AB320" s="135" t="s">
        <v>1365</v>
      </c>
      <c r="AC320" s="97" t="str">
        <f t="shared" si="58"/>
        <v>6.43</v>
      </c>
      <c r="AD320" s="97" t="str">
        <f t="shared" si="59"/>
        <v>0.99</v>
      </c>
    </row>
    <row r="321" spans="1:30" ht="29.4" hidden="1" thickBot="1" x14ac:dyDescent="0.35">
      <c r="A321" s="136">
        <v>6</v>
      </c>
      <c r="B321" s="6" t="s">
        <v>384</v>
      </c>
      <c r="C321" s="127">
        <v>2</v>
      </c>
      <c r="D321" s="127">
        <v>2</v>
      </c>
      <c r="E321" s="127">
        <v>0</v>
      </c>
      <c r="F321" s="127">
        <v>0</v>
      </c>
      <c r="G321" s="127">
        <v>6</v>
      </c>
      <c r="H321" s="127">
        <v>2</v>
      </c>
      <c r="I321" s="127">
        <v>6</v>
      </c>
      <c r="J321" s="128" t="s">
        <v>1177</v>
      </c>
      <c r="K321" s="128" t="s">
        <v>1334</v>
      </c>
      <c r="L321" s="137" t="s">
        <v>1335</v>
      </c>
      <c r="M321" s="97" t="str">
        <f t="shared" si="56"/>
        <v>5.42</v>
      </c>
      <c r="N321" s="97" t="str">
        <f t="shared" si="57"/>
        <v>1.28</v>
      </c>
      <c r="Q321" s="136">
        <v>6</v>
      </c>
      <c r="R321" s="6" t="s">
        <v>390</v>
      </c>
      <c r="S321" s="127">
        <v>3</v>
      </c>
      <c r="T321" s="127">
        <v>2</v>
      </c>
      <c r="U321" s="127">
        <v>0</v>
      </c>
      <c r="V321" s="127">
        <v>1</v>
      </c>
      <c r="W321" s="127">
        <v>3</v>
      </c>
      <c r="X321" s="127">
        <v>2</v>
      </c>
      <c r="Y321" s="127">
        <v>6</v>
      </c>
      <c r="Z321" s="128" t="s">
        <v>1366</v>
      </c>
      <c r="AA321" s="128" t="s">
        <v>1367</v>
      </c>
      <c r="AB321" s="137" t="s">
        <v>1368</v>
      </c>
      <c r="AC321" s="97" t="str">
        <f t="shared" si="58"/>
        <v>5.78</v>
      </c>
      <c r="AD321" s="97" t="str">
        <f t="shared" si="59"/>
        <v>2.60</v>
      </c>
    </row>
    <row r="322" spans="1:30" ht="43.8" hidden="1" thickBot="1" x14ac:dyDescent="0.35">
      <c r="A322" s="134">
        <v>7</v>
      </c>
      <c r="B322" s="3" t="s">
        <v>394</v>
      </c>
      <c r="C322" s="125">
        <v>3</v>
      </c>
      <c r="D322" s="125">
        <v>2</v>
      </c>
      <c r="E322" s="125">
        <v>0</v>
      </c>
      <c r="F322" s="125">
        <v>1</v>
      </c>
      <c r="G322" s="125">
        <v>5</v>
      </c>
      <c r="H322" s="125">
        <v>3</v>
      </c>
      <c r="I322" s="125">
        <v>6</v>
      </c>
      <c r="J322" s="126" t="s">
        <v>1336</v>
      </c>
      <c r="K322" s="126" t="s">
        <v>1337</v>
      </c>
      <c r="L322" s="135" t="s">
        <v>1338</v>
      </c>
      <c r="M322" s="97" t="str">
        <f t="shared" si="56"/>
        <v>4.68</v>
      </c>
      <c r="N322" s="97" t="str">
        <f t="shared" si="57"/>
        <v>1.83</v>
      </c>
      <c r="Q322" s="134">
        <v>7</v>
      </c>
      <c r="R322" s="3" t="s">
        <v>389</v>
      </c>
      <c r="S322" s="125">
        <v>4</v>
      </c>
      <c r="T322" s="125">
        <v>1</v>
      </c>
      <c r="U322" s="125">
        <v>1</v>
      </c>
      <c r="V322" s="125">
        <v>2</v>
      </c>
      <c r="W322" s="125">
        <v>5</v>
      </c>
      <c r="X322" s="125">
        <v>5</v>
      </c>
      <c r="Y322" s="125">
        <v>4</v>
      </c>
      <c r="Z322" s="126" t="s">
        <v>1424</v>
      </c>
      <c r="AA322" s="126" t="s">
        <v>1425</v>
      </c>
      <c r="AB322" s="135" t="s">
        <v>1426</v>
      </c>
      <c r="AC322" s="97" t="str">
        <f t="shared" si="58"/>
        <v>3.27</v>
      </c>
      <c r="AD322" s="97" t="str">
        <f t="shared" si="59"/>
        <v>7.62</v>
      </c>
    </row>
    <row r="323" spans="1:30" ht="15" hidden="1" thickBot="1" x14ac:dyDescent="0.35">
      <c r="A323" s="136">
        <v>8</v>
      </c>
      <c r="B323" s="6" t="s">
        <v>392</v>
      </c>
      <c r="C323" s="127">
        <v>2</v>
      </c>
      <c r="D323" s="127">
        <v>1</v>
      </c>
      <c r="E323" s="127">
        <v>1</v>
      </c>
      <c r="F323" s="127">
        <v>0</v>
      </c>
      <c r="G323" s="127">
        <v>5</v>
      </c>
      <c r="H323" s="127">
        <v>1</v>
      </c>
      <c r="I323" s="127">
        <v>4</v>
      </c>
      <c r="J323" s="128" t="s">
        <v>1403</v>
      </c>
      <c r="K323" s="128" t="s">
        <v>1404</v>
      </c>
      <c r="L323" s="137" t="s">
        <v>1405</v>
      </c>
      <c r="M323" s="97" t="str">
        <f t="shared" si="56"/>
        <v>5.69</v>
      </c>
      <c r="N323" s="97" t="str">
        <f t="shared" si="57"/>
        <v>0.66</v>
      </c>
      <c r="Q323" s="136">
        <v>8</v>
      </c>
      <c r="R323" s="6" t="s">
        <v>400</v>
      </c>
      <c r="S323" s="127">
        <v>3</v>
      </c>
      <c r="T323" s="127">
        <v>1</v>
      </c>
      <c r="U323" s="127">
        <v>1</v>
      </c>
      <c r="V323" s="127">
        <v>1</v>
      </c>
      <c r="W323" s="127">
        <v>4</v>
      </c>
      <c r="X323" s="127">
        <v>4</v>
      </c>
      <c r="Y323" s="127">
        <v>4</v>
      </c>
      <c r="Z323" s="128" t="s">
        <v>1427</v>
      </c>
      <c r="AA323" s="128" t="s">
        <v>1428</v>
      </c>
      <c r="AB323" s="137">
        <v>4</v>
      </c>
      <c r="AC323" s="97" t="str">
        <f t="shared" si="58"/>
        <v>3.44</v>
      </c>
      <c r="AD323" s="97" t="str">
        <f t="shared" si="59"/>
        <v>3.95</v>
      </c>
    </row>
    <row r="324" spans="1:30" ht="29.4" hidden="1" thickBot="1" x14ac:dyDescent="0.35">
      <c r="A324" s="134">
        <v>9</v>
      </c>
      <c r="B324" s="3" t="s">
        <v>396</v>
      </c>
      <c r="C324" s="125">
        <v>3</v>
      </c>
      <c r="D324" s="125">
        <v>1</v>
      </c>
      <c r="E324" s="125">
        <v>1</v>
      </c>
      <c r="F324" s="125">
        <v>1</v>
      </c>
      <c r="G324" s="125">
        <v>6</v>
      </c>
      <c r="H324" s="125">
        <v>6</v>
      </c>
      <c r="I324" s="125">
        <v>4</v>
      </c>
      <c r="J324" s="126" t="s">
        <v>1273</v>
      </c>
      <c r="K324" s="126" t="s">
        <v>1274</v>
      </c>
      <c r="L324" s="135" t="s">
        <v>1275</v>
      </c>
      <c r="M324" s="97" t="str">
        <f t="shared" si="56"/>
        <v>3.18</v>
      </c>
      <c r="N324" s="97" t="str">
        <f t="shared" si="57"/>
        <v>4.86</v>
      </c>
      <c r="Q324" s="134">
        <v>9</v>
      </c>
      <c r="R324" s="3" t="s">
        <v>401</v>
      </c>
      <c r="S324" s="125">
        <v>4</v>
      </c>
      <c r="T324" s="125">
        <v>1</v>
      </c>
      <c r="U324" s="125">
        <v>1</v>
      </c>
      <c r="V324" s="125">
        <v>2</v>
      </c>
      <c r="W324" s="125">
        <v>6</v>
      </c>
      <c r="X324" s="125">
        <v>7</v>
      </c>
      <c r="Y324" s="125">
        <v>4</v>
      </c>
      <c r="Z324" s="126" t="s">
        <v>1429</v>
      </c>
      <c r="AA324" s="126" t="s">
        <v>1430</v>
      </c>
      <c r="AB324" s="135" t="s">
        <v>1431</v>
      </c>
      <c r="AC324" s="97" t="str">
        <f t="shared" si="58"/>
        <v>5.10</v>
      </c>
      <c r="AD324" s="97" t="str">
        <f t="shared" si="59"/>
        <v>7.98</v>
      </c>
    </row>
    <row r="325" spans="1:30" ht="15" hidden="1" thickBot="1" x14ac:dyDescent="0.35">
      <c r="A325" s="136">
        <v>10</v>
      </c>
      <c r="B325" s="6" t="s">
        <v>398</v>
      </c>
      <c r="C325" s="127">
        <v>3</v>
      </c>
      <c r="D325" s="127">
        <v>1</v>
      </c>
      <c r="E325" s="127">
        <v>1</v>
      </c>
      <c r="F325" s="127">
        <v>1</v>
      </c>
      <c r="G325" s="127">
        <v>3</v>
      </c>
      <c r="H325" s="127">
        <v>3</v>
      </c>
      <c r="I325" s="127">
        <v>4</v>
      </c>
      <c r="J325" s="128" t="s">
        <v>1406</v>
      </c>
      <c r="K325" s="128" t="s">
        <v>1407</v>
      </c>
      <c r="L325" s="137" t="s">
        <v>1408</v>
      </c>
      <c r="M325" s="97" t="str">
        <f t="shared" si="56"/>
        <v>3.33</v>
      </c>
      <c r="N325" s="97" t="str">
        <f t="shared" si="57"/>
        <v>3.61</v>
      </c>
      <c r="Q325" s="136">
        <v>10</v>
      </c>
      <c r="R325" s="6" t="s">
        <v>398</v>
      </c>
      <c r="S325" s="127">
        <v>3</v>
      </c>
      <c r="T325" s="127">
        <v>1</v>
      </c>
      <c r="U325" s="127">
        <v>1</v>
      </c>
      <c r="V325" s="127">
        <v>1</v>
      </c>
      <c r="W325" s="127">
        <v>3</v>
      </c>
      <c r="X325" s="127">
        <v>4</v>
      </c>
      <c r="Y325" s="127">
        <v>4</v>
      </c>
      <c r="Z325" s="128" t="s">
        <v>1369</v>
      </c>
      <c r="AA325" s="128" t="s">
        <v>1370</v>
      </c>
      <c r="AB325" s="137" t="s">
        <v>1371</v>
      </c>
      <c r="AC325" s="97" t="str">
        <f t="shared" si="58"/>
        <v>2.28</v>
      </c>
      <c r="AD325" s="97" t="str">
        <f t="shared" si="59"/>
        <v>4.69</v>
      </c>
    </row>
    <row r="326" spans="1:30" ht="29.4" hidden="1" thickBot="1" x14ac:dyDescent="0.35">
      <c r="A326" s="134">
        <v>11</v>
      </c>
      <c r="B326" s="3" t="s">
        <v>390</v>
      </c>
      <c r="C326" s="125">
        <v>3</v>
      </c>
      <c r="D326" s="125">
        <v>1</v>
      </c>
      <c r="E326" s="125">
        <v>1</v>
      </c>
      <c r="F326" s="125">
        <v>1</v>
      </c>
      <c r="G326" s="125">
        <v>4</v>
      </c>
      <c r="H326" s="125">
        <v>6</v>
      </c>
      <c r="I326" s="125">
        <v>4</v>
      </c>
      <c r="J326" s="126" t="s">
        <v>1409</v>
      </c>
      <c r="K326" s="126" t="s">
        <v>1410</v>
      </c>
      <c r="L326" s="135" t="s">
        <v>1411</v>
      </c>
      <c r="M326" s="97" t="str">
        <f t="shared" si="56"/>
        <v>4.91</v>
      </c>
      <c r="N326" s="97" t="str">
        <f t="shared" si="57"/>
        <v>5.58</v>
      </c>
      <c r="Q326" s="134">
        <v>11</v>
      </c>
      <c r="R326" s="3" t="s">
        <v>385</v>
      </c>
      <c r="S326" s="125">
        <v>2</v>
      </c>
      <c r="T326" s="125">
        <v>1</v>
      </c>
      <c r="U326" s="125">
        <v>0</v>
      </c>
      <c r="V326" s="125">
        <v>1</v>
      </c>
      <c r="W326" s="125">
        <v>3</v>
      </c>
      <c r="X326" s="125">
        <v>3</v>
      </c>
      <c r="Y326" s="125">
        <v>3</v>
      </c>
      <c r="Z326" s="126" t="s">
        <v>1309</v>
      </c>
      <c r="AA326" s="126" t="s">
        <v>1310</v>
      </c>
      <c r="AB326" s="135" t="s">
        <v>1311</v>
      </c>
      <c r="AC326" s="97" t="str">
        <f t="shared" si="58"/>
        <v>2.55</v>
      </c>
      <c r="AD326" s="97" t="str">
        <f t="shared" si="59"/>
        <v>4.67</v>
      </c>
    </row>
    <row r="327" spans="1:30" ht="15" hidden="1" thickBot="1" x14ac:dyDescent="0.35">
      <c r="A327" s="136">
        <v>12</v>
      </c>
      <c r="B327" s="6" t="s">
        <v>397</v>
      </c>
      <c r="C327" s="127">
        <v>3</v>
      </c>
      <c r="D327" s="127">
        <v>1</v>
      </c>
      <c r="E327" s="127">
        <v>1</v>
      </c>
      <c r="F327" s="127">
        <v>1</v>
      </c>
      <c r="G327" s="127">
        <v>2</v>
      </c>
      <c r="H327" s="127">
        <v>4</v>
      </c>
      <c r="I327" s="127">
        <v>4</v>
      </c>
      <c r="J327" s="128" t="s">
        <v>1339</v>
      </c>
      <c r="K327" s="128" t="s">
        <v>1340</v>
      </c>
      <c r="L327" s="137" t="s">
        <v>1341</v>
      </c>
      <c r="M327" s="97" t="str">
        <f t="shared" si="56"/>
        <v>2.48</v>
      </c>
      <c r="N327" s="97" t="str">
        <f t="shared" si="57"/>
        <v>3.94</v>
      </c>
      <c r="Q327" s="136">
        <v>12</v>
      </c>
      <c r="R327" s="6" t="s">
        <v>388</v>
      </c>
      <c r="S327" s="127">
        <v>2</v>
      </c>
      <c r="T327" s="127">
        <v>1</v>
      </c>
      <c r="U327" s="127">
        <v>0</v>
      </c>
      <c r="V327" s="127">
        <v>1</v>
      </c>
      <c r="W327" s="127">
        <v>1</v>
      </c>
      <c r="X327" s="127">
        <v>1</v>
      </c>
      <c r="Y327" s="127">
        <v>3</v>
      </c>
      <c r="Z327" s="128" t="s">
        <v>1372</v>
      </c>
      <c r="AA327" s="128" t="s">
        <v>1373</v>
      </c>
      <c r="AB327" s="137" t="s">
        <v>1374</v>
      </c>
      <c r="AC327" s="97" t="str">
        <f t="shared" si="58"/>
        <v>3.05</v>
      </c>
      <c r="AD327" s="97" t="str">
        <f t="shared" si="59"/>
        <v>0.67</v>
      </c>
    </row>
    <row r="328" spans="1:30" ht="29.4" hidden="1" thickBot="1" x14ac:dyDescent="0.35">
      <c r="A328" s="134">
        <v>13</v>
      </c>
      <c r="B328" s="3" t="s">
        <v>395</v>
      </c>
      <c r="C328" s="125">
        <v>3</v>
      </c>
      <c r="D328" s="125">
        <v>1</v>
      </c>
      <c r="E328" s="125">
        <v>0</v>
      </c>
      <c r="F328" s="125">
        <v>2</v>
      </c>
      <c r="G328" s="125">
        <v>5</v>
      </c>
      <c r="H328" s="125">
        <v>5</v>
      </c>
      <c r="I328" s="125">
        <v>3</v>
      </c>
      <c r="J328" s="126" t="s">
        <v>1412</v>
      </c>
      <c r="K328" s="126" t="s">
        <v>1413</v>
      </c>
      <c r="L328" s="135" t="s">
        <v>1414</v>
      </c>
      <c r="M328" s="97" t="str">
        <f t="shared" si="56"/>
        <v>3.61</v>
      </c>
      <c r="N328" s="97" t="str">
        <f t="shared" si="57"/>
        <v>4.38</v>
      </c>
      <c r="Q328" s="134">
        <v>13</v>
      </c>
      <c r="R328" s="3" t="s">
        <v>397</v>
      </c>
      <c r="S328" s="125">
        <v>3</v>
      </c>
      <c r="T328" s="125">
        <v>1</v>
      </c>
      <c r="U328" s="125">
        <v>0</v>
      </c>
      <c r="V328" s="125">
        <v>2</v>
      </c>
      <c r="W328" s="125">
        <v>4</v>
      </c>
      <c r="X328" s="125">
        <v>8</v>
      </c>
      <c r="Y328" s="125">
        <v>3</v>
      </c>
      <c r="Z328" s="126" t="s">
        <v>1432</v>
      </c>
      <c r="AA328" s="126" t="s">
        <v>1433</v>
      </c>
      <c r="AB328" s="135" t="s">
        <v>1434</v>
      </c>
      <c r="AC328" s="97" t="str">
        <f t="shared" si="58"/>
        <v>2.70</v>
      </c>
      <c r="AD328" s="97" t="str">
        <f t="shared" si="59"/>
        <v>5.58</v>
      </c>
    </row>
    <row r="329" spans="1:30" ht="15" hidden="1" thickBot="1" x14ac:dyDescent="0.35">
      <c r="A329" s="136">
        <v>14</v>
      </c>
      <c r="B329" s="6" t="s">
        <v>387</v>
      </c>
      <c r="C329" s="127">
        <v>3</v>
      </c>
      <c r="D329" s="127">
        <v>1</v>
      </c>
      <c r="E329" s="127">
        <v>0</v>
      </c>
      <c r="F329" s="127">
        <v>2</v>
      </c>
      <c r="G329" s="127">
        <v>3</v>
      </c>
      <c r="H329" s="127">
        <v>4</v>
      </c>
      <c r="I329" s="127">
        <v>3</v>
      </c>
      <c r="J329" s="128" t="s">
        <v>1345</v>
      </c>
      <c r="K329" s="128" t="s">
        <v>1346</v>
      </c>
      <c r="L329" s="137" t="s">
        <v>1347</v>
      </c>
      <c r="M329" s="97" t="str">
        <f t="shared" si="56"/>
        <v>3.12</v>
      </c>
      <c r="N329" s="97" t="str">
        <f t="shared" si="57"/>
        <v>6.63</v>
      </c>
      <c r="Q329" s="136">
        <v>14</v>
      </c>
      <c r="R329" s="6" t="s">
        <v>399</v>
      </c>
      <c r="S329" s="127">
        <v>3</v>
      </c>
      <c r="T329" s="127">
        <v>1</v>
      </c>
      <c r="U329" s="127">
        <v>0</v>
      </c>
      <c r="V329" s="127">
        <v>2</v>
      </c>
      <c r="W329" s="127">
        <v>1</v>
      </c>
      <c r="X329" s="127">
        <v>5</v>
      </c>
      <c r="Y329" s="127">
        <v>3</v>
      </c>
      <c r="Z329" s="128" t="s">
        <v>1435</v>
      </c>
      <c r="AA329" s="128" t="s">
        <v>1436</v>
      </c>
      <c r="AB329" s="137" t="s">
        <v>1437</v>
      </c>
      <c r="AC329" s="97" t="str">
        <f t="shared" si="58"/>
        <v>1.78</v>
      </c>
      <c r="AD329" s="97" t="str">
        <f t="shared" si="59"/>
        <v>6.42</v>
      </c>
    </row>
    <row r="330" spans="1:30" ht="43.8" hidden="1" thickBot="1" x14ac:dyDescent="0.35">
      <c r="A330" s="134">
        <v>15</v>
      </c>
      <c r="B330" s="3" t="s">
        <v>389</v>
      </c>
      <c r="C330" s="125">
        <v>2</v>
      </c>
      <c r="D330" s="125">
        <v>1</v>
      </c>
      <c r="E330" s="125">
        <v>0</v>
      </c>
      <c r="F330" s="125">
        <v>1</v>
      </c>
      <c r="G330" s="125">
        <v>2</v>
      </c>
      <c r="H330" s="125">
        <v>3</v>
      </c>
      <c r="I330" s="125">
        <v>3</v>
      </c>
      <c r="J330" s="126" t="s">
        <v>1348</v>
      </c>
      <c r="K330" s="126" t="s">
        <v>1349</v>
      </c>
      <c r="L330" s="135" t="s">
        <v>1350</v>
      </c>
      <c r="M330" s="97" t="str">
        <f t="shared" si="56"/>
        <v>2.88</v>
      </c>
      <c r="N330" s="97" t="str">
        <f t="shared" si="57"/>
        <v>3.04</v>
      </c>
      <c r="Q330" s="134">
        <v>15</v>
      </c>
      <c r="R330" s="3" t="s">
        <v>396</v>
      </c>
      <c r="S330" s="125">
        <v>3</v>
      </c>
      <c r="T330" s="125">
        <v>1</v>
      </c>
      <c r="U330" s="125">
        <v>0</v>
      </c>
      <c r="V330" s="125">
        <v>2</v>
      </c>
      <c r="W330" s="125">
        <v>2</v>
      </c>
      <c r="X330" s="125">
        <v>7</v>
      </c>
      <c r="Y330" s="125">
        <v>3</v>
      </c>
      <c r="Z330" s="126" t="s">
        <v>1438</v>
      </c>
      <c r="AA330" s="126" t="s">
        <v>1439</v>
      </c>
      <c r="AB330" s="135" t="s">
        <v>1440</v>
      </c>
      <c r="AC330" s="97" t="str">
        <f t="shared" si="58"/>
        <v>2.52</v>
      </c>
      <c r="AD330" s="97" t="str">
        <f t="shared" si="59"/>
        <v>3.40</v>
      </c>
    </row>
    <row r="331" spans="1:30" ht="43.8" hidden="1" thickBot="1" x14ac:dyDescent="0.35">
      <c r="A331" s="136">
        <v>16</v>
      </c>
      <c r="B331" s="6" t="s">
        <v>393</v>
      </c>
      <c r="C331" s="127">
        <v>3</v>
      </c>
      <c r="D331" s="127">
        <v>1</v>
      </c>
      <c r="E331" s="127">
        <v>0</v>
      </c>
      <c r="F331" s="127">
        <v>2</v>
      </c>
      <c r="G331" s="127">
        <v>1</v>
      </c>
      <c r="H331" s="127">
        <v>4</v>
      </c>
      <c r="I331" s="127">
        <v>3</v>
      </c>
      <c r="J331" s="128" t="s">
        <v>1415</v>
      </c>
      <c r="K331" s="128" t="s">
        <v>1416</v>
      </c>
      <c r="L331" s="137" t="s">
        <v>1417</v>
      </c>
      <c r="M331" s="97" t="str">
        <f t="shared" si="56"/>
        <v>4.97</v>
      </c>
      <c r="N331" s="97" t="str">
        <f t="shared" si="57"/>
        <v>2.42</v>
      </c>
      <c r="Q331" s="136">
        <v>16</v>
      </c>
      <c r="R331" s="6" t="s">
        <v>394</v>
      </c>
      <c r="S331" s="127">
        <v>3</v>
      </c>
      <c r="T331" s="127">
        <v>0</v>
      </c>
      <c r="U331" s="127">
        <v>1</v>
      </c>
      <c r="V331" s="127">
        <v>2</v>
      </c>
      <c r="W331" s="127">
        <v>2</v>
      </c>
      <c r="X331" s="127">
        <v>4</v>
      </c>
      <c r="Y331" s="127">
        <v>1</v>
      </c>
      <c r="Z331" s="128" t="s">
        <v>1441</v>
      </c>
      <c r="AA331" s="128" t="s">
        <v>1442</v>
      </c>
      <c r="AB331" s="137" t="s">
        <v>1443</v>
      </c>
      <c r="AC331" s="97" t="str">
        <f t="shared" si="58"/>
        <v>2.57</v>
      </c>
      <c r="AD331" s="97" t="str">
        <f t="shared" si="59"/>
        <v>4.27</v>
      </c>
    </row>
    <row r="332" spans="1:30" ht="15" hidden="1" thickBot="1" x14ac:dyDescent="0.35">
      <c r="A332" s="134">
        <v>17</v>
      </c>
      <c r="B332" s="3" t="s">
        <v>401</v>
      </c>
      <c r="C332" s="125">
        <v>2</v>
      </c>
      <c r="D332" s="125">
        <v>0</v>
      </c>
      <c r="E332" s="125">
        <v>1</v>
      </c>
      <c r="F332" s="125">
        <v>1</v>
      </c>
      <c r="G332" s="125">
        <v>1</v>
      </c>
      <c r="H332" s="125">
        <v>4</v>
      </c>
      <c r="I332" s="125">
        <v>1</v>
      </c>
      <c r="J332" s="126" t="s">
        <v>1294</v>
      </c>
      <c r="K332" s="126" t="s">
        <v>1295</v>
      </c>
      <c r="L332" s="135" t="s">
        <v>1296</v>
      </c>
      <c r="M332" s="97" t="str">
        <f t="shared" si="56"/>
        <v>2.78</v>
      </c>
      <c r="N332" s="97" t="str">
        <f t="shared" si="57"/>
        <v>5.24</v>
      </c>
      <c r="Q332" s="134">
        <v>17</v>
      </c>
      <c r="R332" s="3" t="s">
        <v>387</v>
      </c>
      <c r="S332" s="125">
        <v>3</v>
      </c>
      <c r="T332" s="125">
        <v>0</v>
      </c>
      <c r="U332" s="125">
        <v>1</v>
      </c>
      <c r="V332" s="125">
        <v>2</v>
      </c>
      <c r="W332" s="125">
        <v>1</v>
      </c>
      <c r="X332" s="125">
        <v>3</v>
      </c>
      <c r="Y332" s="125">
        <v>1</v>
      </c>
      <c r="Z332" s="126" t="s">
        <v>1444</v>
      </c>
      <c r="AA332" s="126" t="s">
        <v>1445</v>
      </c>
      <c r="AB332" s="135" t="s">
        <v>1446</v>
      </c>
      <c r="AC332" s="97" t="str">
        <f t="shared" si="58"/>
        <v>1.77</v>
      </c>
      <c r="AD332" s="97" t="str">
        <f t="shared" si="59"/>
        <v>3.99</v>
      </c>
    </row>
    <row r="333" spans="1:30" ht="43.8" hidden="1" thickBot="1" x14ac:dyDescent="0.35">
      <c r="A333" s="136">
        <v>18</v>
      </c>
      <c r="B333" s="6" t="s">
        <v>402</v>
      </c>
      <c r="C333" s="127">
        <v>3</v>
      </c>
      <c r="D333" s="127">
        <v>0</v>
      </c>
      <c r="E333" s="127">
        <v>1</v>
      </c>
      <c r="F333" s="127">
        <v>2</v>
      </c>
      <c r="G333" s="127">
        <v>2</v>
      </c>
      <c r="H333" s="127">
        <v>6</v>
      </c>
      <c r="I333" s="127">
        <v>1</v>
      </c>
      <c r="J333" s="128" t="s">
        <v>1348</v>
      </c>
      <c r="K333" s="128" t="s">
        <v>1351</v>
      </c>
      <c r="L333" s="137" t="s">
        <v>1352</v>
      </c>
      <c r="M333" s="97" t="str">
        <f t="shared" si="56"/>
        <v>2.88</v>
      </c>
      <c r="N333" s="97" t="str">
        <f t="shared" si="57"/>
        <v>6.02</v>
      </c>
      <c r="Q333" s="136">
        <v>18</v>
      </c>
      <c r="R333" s="6" t="s">
        <v>393</v>
      </c>
      <c r="S333" s="127">
        <v>3</v>
      </c>
      <c r="T333" s="127">
        <v>0</v>
      </c>
      <c r="U333" s="127">
        <v>1</v>
      </c>
      <c r="V333" s="127">
        <v>2</v>
      </c>
      <c r="W333" s="127">
        <v>2</v>
      </c>
      <c r="X333" s="127">
        <v>7</v>
      </c>
      <c r="Y333" s="127">
        <v>1</v>
      </c>
      <c r="Z333" s="128" t="s">
        <v>1381</v>
      </c>
      <c r="AA333" s="128" t="s">
        <v>1382</v>
      </c>
      <c r="AB333" s="137" t="s">
        <v>1383</v>
      </c>
      <c r="AC333" s="97" t="str">
        <f t="shared" si="58"/>
        <v>1.79</v>
      </c>
      <c r="AD333" s="97" t="str">
        <f t="shared" si="59"/>
        <v>7.83</v>
      </c>
    </row>
    <row r="334" spans="1:30" ht="15" hidden="1" thickBot="1" x14ac:dyDescent="0.35">
      <c r="A334" s="134">
        <v>19</v>
      </c>
      <c r="B334" s="3" t="s">
        <v>400</v>
      </c>
      <c r="C334" s="125">
        <v>3</v>
      </c>
      <c r="D334" s="125">
        <v>0</v>
      </c>
      <c r="E334" s="125">
        <v>0</v>
      </c>
      <c r="F334" s="125">
        <v>3</v>
      </c>
      <c r="G334" s="125">
        <v>3</v>
      </c>
      <c r="H334" s="125">
        <v>8</v>
      </c>
      <c r="I334" s="125">
        <v>0</v>
      </c>
      <c r="J334" s="126" t="s">
        <v>1353</v>
      </c>
      <c r="K334" s="126" t="s">
        <v>1354</v>
      </c>
      <c r="L334" s="135" t="s">
        <v>1355</v>
      </c>
      <c r="M334" s="97" t="str">
        <f t="shared" si="56"/>
        <v>4.91</v>
      </c>
      <c r="N334" s="97" t="str">
        <f t="shared" si="57"/>
        <v>6.06</v>
      </c>
      <c r="Q334" s="134">
        <v>19</v>
      </c>
      <c r="R334" s="3" t="s">
        <v>391</v>
      </c>
      <c r="S334" s="125">
        <v>2</v>
      </c>
      <c r="T334" s="125">
        <v>0</v>
      </c>
      <c r="U334" s="125">
        <v>0</v>
      </c>
      <c r="V334" s="125">
        <v>2</v>
      </c>
      <c r="W334" s="125">
        <v>1</v>
      </c>
      <c r="X334" s="125">
        <v>3</v>
      </c>
      <c r="Y334" s="125">
        <v>0</v>
      </c>
      <c r="Z334" s="126" t="s">
        <v>1384</v>
      </c>
      <c r="AA334" s="126" t="s">
        <v>1385</v>
      </c>
      <c r="AB334" s="135" t="s">
        <v>1386</v>
      </c>
      <c r="AC334" s="97" t="str">
        <f t="shared" si="58"/>
        <v>2.86</v>
      </c>
      <c r="AD334" s="97" t="str">
        <f t="shared" si="59"/>
        <v>2.77</v>
      </c>
    </row>
    <row r="335" spans="1:30" ht="15" hidden="1" thickBot="1" x14ac:dyDescent="0.35">
      <c r="A335" s="138">
        <v>20</v>
      </c>
      <c r="B335" s="18" t="s">
        <v>399</v>
      </c>
      <c r="C335" s="139">
        <v>3</v>
      </c>
      <c r="D335" s="139">
        <v>0</v>
      </c>
      <c r="E335" s="139">
        <v>0</v>
      </c>
      <c r="F335" s="139">
        <v>3</v>
      </c>
      <c r="G335" s="139">
        <v>0</v>
      </c>
      <c r="H335" s="139">
        <v>9</v>
      </c>
      <c r="I335" s="139">
        <v>0</v>
      </c>
      <c r="J335" s="140" t="s">
        <v>1167</v>
      </c>
      <c r="K335" s="140" t="s">
        <v>1356</v>
      </c>
      <c r="L335" s="141" t="s">
        <v>1418</v>
      </c>
      <c r="M335" s="97" t="str">
        <f t="shared" si="56"/>
        <v>0.78</v>
      </c>
      <c r="N335" s="97" t="str">
        <f t="shared" si="57"/>
        <v>8.50</v>
      </c>
      <c r="Q335" s="138">
        <v>20</v>
      </c>
      <c r="R335" s="18" t="s">
        <v>402</v>
      </c>
      <c r="S335" s="139">
        <v>3</v>
      </c>
      <c r="T335" s="139">
        <v>0</v>
      </c>
      <c r="U335" s="139">
        <v>0</v>
      </c>
      <c r="V335" s="139">
        <v>3</v>
      </c>
      <c r="W335" s="139">
        <v>0</v>
      </c>
      <c r="X335" s="139">
        <v>10</v>
      </c>
      <c r="Y335" s="139">
        <v>0</v>
      </c>
      <c r="Z335" s="140" t="s">
        <v>1235</v>
      </c>
      <c r="AA335" s="140" t="s">
        <v>1447</v>
      </c>
      <c r="AB335" s="141" t="s">
        <v>1325</v>
      </c>
      <c r="AC335" s="97" t="str">
        <f t="shared" si="58"/>
        <v>0.53</v>
      </c>
      <c r="AD335" s="97" t="str">
        <f t="shared" si="59"/>
        <v>12.76</v>
      </c>
    </row>
    <row r="336" spans="1:30" hidden="1" x14ac:dyDescent="0.3"/>
    <row r="337" spans="1:30" ht="15" hidden="1" thickBot="1" x14ac:dyDescent="0.35">
      <c r="A337" t="s">
        <v>1449</v>
      </c>
      <c r="B337" s="210" t="s">
        <v>1448</v>
      </c>
      <c r="C337" s="210"/>
      <c r="D337" s="210"/>
      <c r="E337" s="210"/>
      <c r="F337" s="210"/>
      <c r="Q337" t="s">
        <v>1420</v>
      </c>
    </row>
    <row r="338" spans="1:30" hidden="1" x14ac:dyDescent="0.3">
      <c r="A338" s="129" t="s">
        <v>0</v>
      </c>
      <c r="B338" s="130" t="s">
        <v>1</v>
      </c>
      <c r="C338" s="130" t="s">
        <v>2</v>
      </c>
      <c r="D338" s="130" t="s">
        <v>3</v>
      </c>
      <c r="E338" s="130" t="s">
        <v>4</v>
      </c>
      <c r="F338" s="130" t="s">
        <v>5</v>
      </c>
      <c r="G338" s="130" t="s">
        <v>6</v>
      </c>
      <c r="H338" s="130" t="s">
        <v>7</v>
      </c>
      <c r="I338" s="130" t="s">
        <v>8</v>
      </c>
      <c r="J338" s="130" t="s">
        <v>9</v>
      </c>
      <c r="K338" s="130" t="s">
        <v>10</v>
      </c>
      <c r="L338" s="131" t="s">
        <v>11</v>
      </c>
      <c r="Q338" s="129" t="s">
        <v>0</v>
      </c>
      <c r="R338" s="130" t="s">
        <v>1</v>
      </c>
      <c r="S338" s="130" t="s">
        <v>2</v>
      </c>
      <c r="T338" s="130" t="s">
        <v>3</v>
      </c>
      <c r="U338" s="130" t="s">
        <v>4</v>
      </c>
      <c r="V338" s="130" t="s">
        <v>5</v>
      </c>
      <c r="W338" s="130" t="s">
        <v>6</v>
      </c>
      <c r="X338" s="130" t="s">
        <v>7</v>
      </c>
      <c r="Y338" s="130" t="s">
        <v>8</v>
      </c>
      <c r="Z338" s="130" t="s">
        <v>9</v>
      </c>
      <c r="AA338" s="130" t="s">
        <v>10</v>
      </c>
      <c r="AB338" s="131" t="s">
        <v>11</v>
      </c>
    </row>
    <row r="339" spans="1:30" ht="15" hidden="1" thickBot="1" x14ac:dyDescent="0.35">
      <c r="A339" s="132" t="s">
        <v>0</v>
      </c>
      <c r="B339" s="124" t="s">
        <v>1</v>
      </c>
      <c r="C339" s="124" t="s">
        <v>2</v>
      </c>
      <c r="D339" s="124" t="s">
        <v>3</v>
      </c>
      <c r="E339" s="124" t="s">
        <v>4</v>
      </c>
      <c r="F339" s="124" t="s">
        <v>5</v>
      </c>
      <c r="G339" s="124" t="s">
        <v>6</v>
      </c>
      <c r="H339" s="124" t="s">
        <v>7</v>
      </c>
      <c r="I339" s="124" t="s">
        <v>8</v>
      </c>
      <c r="J339" s="124" t="s">
        <v>9</v>
      </c>
      <c r="K339" s="124" t="s">
        <v>10</v>
      </c>
      <c r="L339" s="133" t="s">
        <v>11</v>
      </c>
      <c r="M339" s="1" t="s">
        <v>9</v>
      </c>
      <c r="N339" s="1" t="s">
        <v>10</v>
      </c>
      <c r="Q339" s="132" t="s">
        <v>0</v>
      </c>
      <c r="R339" s="124" t="s">
        <v>1</v>
      </c>
      <c r="S339" s="124" t="s">
        <v>2</v>
      </c>
      <c r="T339" s="124" t="s">
        <v>3</v>
      </c>
      <c r="U339" s="124" t="s">
        <v>4</v>
      </c>
      <c r="V339" s="124" t="s">
        <v>5</v>
      </c>
      <c r="W339" s="124" t="s">
        <v>6</v>
      </c>
      <c r="X339" s="124" t="s">
        <v>7</v>
      </c>
      <c r="Y339" s="124" t="s">
        <v>8</v>
      </c>
      <c r="Z339" s="124" t="s">
        <v>9</v>
      </c>
      <c r="AA339" s="124" t="s">
        <v>10</v>
      </c>
      <c r="AB339" s="133" t="s">
        <v>11</v>
      </c>
      <c r="AC339" s="1" t="s">
        <v>9</v>
      </c>
      <c r="AD339" s="1" t="s">
        <v>10</v>
      </c>
    </row>
    <row r="340" spans="1:30" ht="29.4" hidden="1" thickBot="1" x14ac:dyDescent="0.35">
      <c r="A340" s="134">
        <v>1</v>
      </c>
      <c r="B340" s="3" t="s">
        <v>385</v>
      </c>
      <c r="C340" s="125">
        <v>4</v>
      </c>
      <c r="D340" s="125">
        <v>4</v>
      </c>
      <c r="E340" s="125">
        <v>0</v>
      </c>
      <c r="F340" s="125">
        <v>0</v>
      </c>
      <c r="G340" s="125">
        <v>7</v>
      </c>
      <c r="H340" s="125">
        <v>1</v>
      </c>
      <c r="I340" s="125">
        <v>12</v>
      </c>
      <c r="J340" s="126" t="s">
        <v>1388</v>
      </c>
      <c r="K340" s="126" t="s">
        <v>1389</v>
      </c>
      <c r="L340" s="135" t="s">
        <v>1390</v>
      </c>
      <c r="M340" s="97" t="str">
        <f>IF(ISNUMBER(SEARCH("-", J340)), LEFT(J340, SEARCH("-", J340)-1), LEFT(J340, SEARCH("+", J340)-1))</f>
        <v>7.61</v>
      </c>
      <c r="N340" s="97" t="str">
        <f>IF(ISNUMBER(SEARCH("-", K340)), LEFT(K340, SEARCH("-", K340)-1), LEFT(K340, SEARCH("+", K340)-1))</f>
        <v>4.99</v>
      </c>
      <c r="Q340" s="134">
        <v>1</v>
      </c>
      <c r="R340" s="3" t="s">
        <v>383</v>
      </c>
      <c r="S340" s="125">
        <v>4</v>
      </c>
      <c r="T340" s="125">
        <v>4</v>
      </c>
      <c r="U340" s="125">
        <v>0</v>
      </c>
      <c r="V340" s="125">
        <v>0</v>
      </c>
      <c r="W340" s="125">
        <v>12</v>
      </c>
      <c r="X340" s="125">
        <v>1</v>
      </c>
      <c r="Y340" s="125">
        <v>12</v>
      </c>
      <c r="Z340" s="126" t="s">
        <v>1478</v>
      </c>
      <c r="AA340" s="126" t="s">
        <v>1479</v>
      </c>
      <c r="AB340" s="135" t="s">
        <v>1480</v>
      </c>
      <c r="AC340" s="97" t="str">
        <f>IF(ISNUMBER(SEARCH("-", Z340)), LEFT(Z340, SEARCH("-", Z340)-1), LEFT(Z340, SEARCH("+", Z340)-1))</f>
        <v>10.02</v>
      </c>
      <c r="AD340" s="97" t="str">
        <f>IF(ISNUMBER(SEARCH("-", AA340)), LEFT(AA340, SEARCH("-", AA340)-1), LEFT(AA340, SEARCH("+", AA340)-1))</f>
        <v>2.80</v>
      </c>
    </row>
    <row r="341" spans="1:30" ht="29.4" hidden="1" thickBot="1" x14ac:dyDescent="0.35">
      <c r="A341" s="136">
        <v>2</v>
      </c>
      <c r="B341" s="6" t="s">
        <v>386</v>
      </c>
      <c r="C341" s="127">
        <v>5</v>
      </c>
      <c r="D341" s="127">
        <v>3</v>
      </c>
      <c r="E341" s="127">
        <v>1</v>
      </c>
      <c r="F341" s="127">
        <v>1</v>
      </c>
      <c r="G341" s="127">
        <v>8</v>
      </c>
      <c r="H341" s="127">
        <v>3</v>
      </c>
      <c r="I341" s="127">
        <v>10</v>
      </c>
      <c r="J341" s="128" t="s">
        <v>1450</v>
      </c>
      <c r="K341" s="128" t="s">
        <v>1289</v>
      </c>
      <c r="L341" s="137" t="s">
        <v>1451</v>
      </c>
      <c r="M341" s="97" t="str">
        <f t="shared" ref="M341:M359" si="60">IF(ISNUMBER(SEARCH("-", J341)), LEFT(J341, SEARCH("-", J341)-1), LEFT(J341, SEARCH("+", J341)-1))</f>
        <v>8.34</v>
      </c>
      <c r="N341" s="97" t="str">
        <f t="shared" ref="N341:N359" si="61">IF(ISNUMBER(SEARCH("-", K341)), LEFT(K341, SEARCH("-", K341)-1), LEFT(K341, SEARCH("+", K341)-1))</f>
        <v>3.31</v>
      </c>
      <c r="Q341" s="136">
        <v>2</v>
      </c>
      <c r="R341" s="6" t="s">
        <v>384</v>
      </c>
      <c r="S341" s="127">
        <v>4</v>
      </c>
      <c r="T341" s="127">
        <v>4</v>
      </c>
      <c r="U341" s="127">
        <v>0</v>
      </c>
      <c r="V341" s="127">
        <v>0</v>
      </c>
      <c r="W341" s="127">
        <v>11</v>
      </c>
      <c r="X341" s="127">
        <v>4</v>
      </c>
      <c r="Y341" s="127">
        <v>12</v>
      </c>
      <c r="Z341" s="128" t="s">
        <v>1421</v>
      </c>
      <c r="AA341" s="128" t="s">
        <v>1422</v>
      </c>
      <c r="AB341" s="137" t="s">
        <v>1423</v>
      </c>
      <c r="AC341" s="97" t="str">
        <f t="shared" ref="AC341:AC359" si="62">IF(ISNUMBER(SEARCH("-", Z341)), LEFT(Z341, SEARCH("-", Z341)-1), LEFT(Z341, SEARCH("+", Z341)-1))</f>
        <v>9.85</v>
      </c>
      <c r="AD341" s="97" t="str">
        <f t="shared" ref="AD341:AD359" si="63">IF(ISNUMBER(SEARCH("-", AA341)), LEFT(AA341, SEARCH("-", AA341)-1), LEFT(AA341, SEARCH("+", AA341)-1))</f>
        <v>4.86</v>
      </c>
    </row>
    <row r="342" spans="1:30" ht="29.4" hidden="1" thickBot="1" x14ac:dyDescent="0.35">
      <c r="A342" s="134">
        <v>3</v>
      </c>
      <c r="B342" s="3" t="s">
        <v>391</v>
      </c>
      <c r="C342" s="125">
        <v>4</v>
      </c>
      <c r="D342" s="125">
        <v>3</v>
      </c>
      <c r="E342" s="125">
        <v>0</v>
      </c>
      <c r="F342" s="125">
        <v>1</v>
      </c>
      <c r="G342" s="125">
        <v>9</v>
      </c>
      <c r="H342" s="125">
        <v>2</v>
      </c>
      <c r="I342" s="125">
        <v>9</v>
      </c>
      <c r="J342" s="126" t="s">
        <v>1391</v>
      </c>
      <c r="K342" s="126" t="s">
        <v>1392</v>
      </c>
      <c r="L342" s="135" t="s">
        <v>1393</v>
      </c>
      <c r="M342" s="97" t="str">
        <f t="shared" si="60"/>
        <v>7.37</v>
      </c>
      <c r="N342" s="97" t="str">
        <f t="shared" si="61"/>
        <v>3.27</v>
      </c>
      <c r="Q342" s="134">
        <v>3</v>
      </c>
      <c r="R342" s="3" t="s">
        <v>395</v>
      </c>
      <c r="S342" s="125">
        <v>4</v>
      </c>
      <c r="T342" s="125">
        <v>3</v>
      </c>
      <c r="U342" s="125">
        <v>1</v>
      </c>
      <c r="V342" s="125">
        <v>0</v>
      </c>
      <c r="W342" s="125">
        <v>7</v>
      </c>
      <c r="X342" s="125">
        <v>1</v>
      </c>
      <c r="Y342" s="125">
        <v>10</v>
      </c>
      <c r="Z342" s="126" t="s">
        <v>1481</v>
      </c>
      <c r="AA342" s="126" t="s">
        <v>1482</v>
      </c>
      <c r="AB342" s="135" t="s">
        <v>1483</v>
      </c>
      <c r="AC342" s="97" t="str">
        <f t="shared" si="62"/>
        <v>7.83</v>
      </c>
      <c r="AD342" s="97" t="str">
        <f t="shared" si="63"/>
        <v>3.91</v>
      </c>
    </row>
    <row r="343" spans="1:30" ht="29.4" hidden="1" thickBot="1" x14ac:dyDescent="0.35">
      <c r="A343" s="136">
        <v>4</v>
      </c>
      <c r="B343" s="6" t="s">
        <v>388</v>
      </c>
      <c r="C343" s="127">
        <v>4</v>
      </c>
      <c r="D343" s="127">
        <v>3</v>
      </c>
      <c r="E343" s="127">
        <v>0</v>
      </c>
      <c r="F343" s="127">
        <v>1</v>
      </c>
      <c r="G343" s="127">
        <v>6</v>
      </c>
      <c r="H343" s="127">
        <v>4</v>
      </c>
      <c r="I343" s="127">
        <v>9</v>
      </c>
      <c r="J343" s="128" t="s">
        <v>1394</v>
      </c>
      <c r="K343" s="128" t="s">
        <v>1395</v>
      </c>
      <c r="L343" s="137" t="s">
        <v>1396</v>
      </c>
      <c r="M343" s="97" t="str">
        <f t="shared" si="60"/>
        <v>8.59</v>
      </c>
      <c r="N343" s="97" t="str">
        <f t="shared" si="61"/>
        <v>3.60</v>
      </c>
      <c r="Q343" s="136">
        <v>4</v>
      </c>
      <c r="R343" s="6" t="s">
        <v>390</v>
      </c>
      <c r="S343" s="127">
        <v>4</v>
      </c>
      <c r="T343" s="127">
        <v>3</v>
      </c>
      <c r="U343" s="127">
        <v>0</v>
      </c>
      <c r="V343" s="127">
        <v>1</v>
      </c>
      <c r="W343" s="127">
        <v>8</v>
      </c>
      <c r="X343" s="127">
        <v>5</v>
      </c>
      <c r="Y343" s="127">
        <v>9</v>
      </c>
      <c r="Z343" s="128" t="s">
        <v>1484</v>
      </c>
      <c r="AA343" s="128" t="s">
        <v>1485</v>
      </c>
      <c r="AB343" s="137" t="s">
        <v>1486</v>
      </c>
      <c r="AC343" s="97" t="str">
        <f t="shared" si="62"/>
        <v>8.01</v>
      </c>
      <c r="AD343" s="97" t="str">
        <f t="shared" si="63"/>
        <v>3.53</v>
      </c>
    </row>
    <row r="344" spans="1:30" ht="29.4" hidden="1" thickBot="1" x14ac:dyDescent="0.35">
      <c r="A344" s="134">
        <v>5</v>
      </c>
      <c r="B344" s="3" t="s">
        <v>383</v>
      </c>
      <c r="C344" s="125">
        <v>3</v>
      </c>
      <c r="D344" s="125">
        <v>2</v>
      </c>
      <c r="E344" s="125">
        <v>1</v>
      </c>
      <c r="F344" s="125">
        <v>0</v>
      </c>
      <c r="G344" s="125">
        <v>7</v>
      </c>
      <c r="H344" s="125">
        <v>0</v>
      </c>
      <c r="I344" s="125">
        <v>7</v>
      </c>
      <c r="J344" s="126" t="s">
        <v>1397</v>
      </c>
      <c r="K344" s="126" t="s">
        <v>1398</v>
      </c>
      <c r="L344" s="135" t="s">
        <v>1399</v>
      </c>
      <c r="M344" s="97" t="str">
        <f t="shared" si="60"/>
        <v>9.84</v>
      </c>
      <c r="N344" s="97" t="str">
        <f t="shared" si="61"/>
        <v>1.50</v>
      </c>
      <c r="Q344" s="134">
        <v>5</v>
      </c>
      <c r="R344" s="3" t="s">
        <v>392</v>
      </c>
      <c r="S344" s="125">
        <v>5</v>
      </c>
      <c r="T344" s="125">
        <v>2</v>
      </c>
      <c r="U344" s="125">
        <v>2</v>
      </c>
      <c r="V344" s="125">
        <v>1</v>
      </c>
      <c r="W344" s="125">
        <v>5</v>
      </c>
      <c r="X344" s="125">
        <v>1</v>
      </c>
      <c r="Y344" s="125">
        <v>8</v>
      </c>
      <c r="Z344" s="126" t="s">
        <v>1487</v>
      </c>
      <c r="AA344" s="126" t="s">
        <v>1488</v>
      </c>
      <c r="AB344" s="135" t="s">
        <v>1489</v>
      </c>
      <c r="AC344" s="97" t="str">
        <f t="shared" si="62"/>
        <v>8.38</v>
      </c>
      <c r="AD344" s="97" t="str">
        <f t="shared" si="63"/>
        <v>5.39</v>
      </c>
    </row>
    <row r="345" spans="1:30" ht="29.4" hidden="1" thickBot="1" x14ac:dyDescent="0.35">
      <c r="A345" s="136">
        <v>6</v>
      </c>
      <c r="B345" s="6" t="s">
        <v>384</v>
      </c>
      <c r="C345" s="127">
        <v>3</v>
      </c>
      <c r="D345" s="127">
        <v>2</v>
      </c>
      <c r="E345" s="127">
        <v>1</v>
      </c>
      <c r="F345" s="127">
        <v>0</v>
      </c>
      <c r="G345" s="127">
        <v>7</v>
      </c>
      <c r="H345" s="127">
        <v>3</v>
      </c>
      <c r="I345" s="127">
        <v>7</v>
      </c>
      <c r="J345" s="128" t="s">
        <v>1452</v>
      </c>
      <c r="K345" s="128" t="s">
        <v>1453</v>
      </c>
      <c r="L345" s="137" t="s">
        <v>1454</v>
      </c>
      <c r="M345" s="97" t="str">
        <f t="shared" si="60"/>
        <v>7.99</v>
      </c>
      <c r="N345" s="97" t="str">
        <f t="shared" si="61"/>
        <v>1.75</v>
      </c>
      <c r="Q345" s="136">
        <v>6</v>
      </c>
      <c r="R345" s="6" t="s">
        <v>386</v>
      </c>
      <c r="S345" s="127">
        <v>2</v>
      </c>
      <c r="T345" s="127">
        <v>2</v>
      </c>
      <c r="U345" s="127">
        <v>0</v>
      </c>
      <c r="V345" s="127">
        <v>0</v>
      </c>
      <c r="W345" s="127">
        <v>8</v>
      </c>
      <c r="X345" s="127">
        <v>1</v>
      </c>
      <c r="Y345" s="127">
        <v>6</v>
      </c>
      <c r="Z345" s="128" t="s">
        <v>1363</v>
      </c>
      <c r="AA345" s="128" t="s">
        <v>1364</v>
      </c>
      <c r="AB345" s="137" t="s">
        <v>1365</v>
      </c>
      <c r="AC345" s="97" t="str">
        <f t="shared" si="62"/>
        <v>6.43</v>
      </c>
      <c r="AD345" s="97" t="str">
        <f t="shared" si="63"/>
        <v>0.99</v>
      </c>
    </row>
    <row r="346" spans="1:30" ht="43.8" hidden="1" thickBot="1" x14ac:dyDescent="0.35">
      <c r="A346" s="134">
        <v>7</v>
      </c>
      <c r="B346" s="3" t="s">
        <v>396</v>
      </c>
      <c r="C346" s="125">
        <v>4</v>
      </c>
      <c r="D346" s="125">
        <v>2</v>
      </c>
      <c r="E346" s="125">
        <v>1</v>
      </c>
      <c r="F346" s="125">
        <v>1</v>
      </c>
      <c r="G346" s="125">
        <v>7</v>
      </c>
      <c r="H346" s="125">
        <v>6</v>
      </c>
      <c r="I346" s="125">
        <v>7</v>
      </c>
      <c r="J346" s="126" t="s">
        <v>1455</v>
      </c>
      <c r="K346" s="126" t="s">
        <v>1456</v>
      </c>
      <c r="L346" s="135" t="s">
        <v>1457</v>
      </c>
      <c r="M346" s="97" t="str">
        <f t="shared" si="60"/>
        <v>4.07</v>
      </c>
      <c r="N346" s="97" t="str">
        <f t="shared" si="61"/>
        <v>5.97</v>
      </c>
      <c r="Q346" s="134">
        <v>7</v>
      </c>
      <c r="R346" s="3" t="s">
        <v>389</v>
      </c>
      <c r="S346" s="125">
        <v>4</v>
      </c>
      <c r="T346" s="125">
        <v>1</v>
      </c>
      <c r="U346" s="125">
        <v>1</v>
      </c>
      <c r="V346" s="125">
        <v>2</v>
      </c>
      <c r="W346" s="125">
        <v>5</v>
      </c>
      <c r="X346" s="125">
        <v>5</v>
      </c>
      <c r="Y346" s="125">
        <v>4</v>
      </c>
      <c r="Z346" s="126" t="s">
        <v>1424</v>
      </c>
      <c r="AA346" s="126" t="s">
        <v>1425</v>
      </c>
      <c r="AB346" s="135" t="s">
        <v>1426</v>
      </c>
      <c r="AC346" s="97" t="str">
        <f t="shared" si="62"/>
        <v>3.27</v>
      </c>
      <c r="AD346" s="97" t="str">
        <f t="shared" si="63"/>
        <v>7.62</v>
      </c>
    </row>
    <row r="347" spans="1:30" ht="15" hidden="1" thickBot="1" x14ac:dyDescent="0.35">
      <c r="A347" s="136">
        <v>8</v>
      </c>
      <c r="B347" s="6" t="s">
        <v>394</v>
      </c>
      <c r="C347" s="127">
        <v>4</v>
      </c>
      <c r="D347" s="127">
        <v>2</v>
      </c>
      <c r="E347" s="127">
        <v>0</v>
      </c>
      <c r="F347" s="127">
        <v>2</v>
      </c>
      <c r="G347" s="127">
        <v>8</v>
      </c>
      <c r="H347" s="127">
        <v>8</v>
      </c>
      <c r="I347" s="127">
        <v>6</v>
      </c>
      <c r="J347" s="128" t="s">
        <v>1458</v>
      </c>
      <c r="K347" s="128" t="s">
        <v>1459</v>
      </c>
      <c r="L347" s="137" t="s">
        <v>1460</v>
      </c>
      <c r="M347" s="97" t="str">
        <f t="shared" si="60"/>
        <v>5.61</v>
      </c>
      <c r="N347" s="97" t="str">
        <f t="shared" si="61"/>
        <v>4.07</v>
      </c>
      <c r="Q347" s="136">
        <v>8</v>
      </c>
      <c r="R347" s="6" t="s">
        <v>400</v>
      </c>
      <c r="S347" s="127">
        <v>3</v>
      </c>
      <c r="T347" s="127">
        <v>1</v>
      </c>
      <c r="U347" s="127">
        <v>1</v>
      </c>
      <c r="V347" s="127">
        <v>1</v>
      </c>
      <c r="W347" s="127">
        <v>4</v>
      </c>
      <c r="X347" s="127">
        <v>4</v>
      </c>
      <c r="Y347" s="127">
        <v>4</v>
      </c>
      <c r="Z347" s="128" t="s">
        <v>1427</v>
      </c>
      <c r="AA347" s="128" t="s">
        <v>1428</v>
      </c>
      <c r="AB347" s="137">
        <v>4</v>
      </c>
      <c r="AC347" s="97" t="str">
        <f t="shared" si="62"/>
        <v>3.44</v>
      </c>
      <c r="AD347" s="97" t="str">
        <f t="shared" si="63"/>
        <v>3.95</v>
      </c>
    </row>
    <row r="348" spans="1:30" ht="43.8" hidden="1" thickBot="1" x14ac:dyDescent="0.35">
      <c r="A348" s="134">
        <v>9</v>
      </c>
      <c r="B348" s="3" t="s">
        <v>389</v>
      </c>
      <c r="C348" s="125">
        <v>3</v>
      </c>
      <c r="D348" s="125">
        <v>2</v>
      </c>
      <c r="E348" s="125">
        <v>0</v>
      </c>
      <c r="F348" s="125">
        <v>1</v>
      </c>
      <c r="G348" s="125">
        <v>4</v>
      </c>
      <c r="H348" s="125">
        <v>4</v>
      </c>
      <c r="I348" s="125">
        <v>6</v>
      </c>
      <c r="J348" s="126" t="s">
        <v>1461</v>
      </c>
      <c r="K348" s="126" t="s">
        <v>1462</v>
      </c>
      <c r="L348" s="135" t="s">
        <v>1463</v>
      </c>
      <c r="M348" s="97" t="str">
        <f t="shared" si="60"/>
        <v>3.53</v>
      </c>
      <c r="N348" s="97" t="str">
        <f t="shared" si="61"/>
        <v>3.96</v>
      </c>
      <c r="Q348" s="134">
        <v>9</v>
      </c>
      <c r="R348" s="3" t="s">
        <v>388</v>
      </c>
      <c r="S348" s="125">
        <v>3</v>
      </c>
      <c r="T348" s="125">
        <v>1</v>
      </c>
      <c r="U348" s="125">
        <v>1</v>
      </c>
      <c r="V348" s="125">
        <v>1</v>
      </c>
      <c r="W348" s="125">
        <v>2</v>
      </c>
      <c r="X348" s="125">
        <v>2</v>
      </c>
      <c r="Y348" s="125">
        <v>4</v>
      </c>
      <c r="Z348" s="126" t="s">
        <v>1490</v>
      </c>
      <c r="AA348" s="126" t="s">
        <v>1491</v>
      </c>
      <c r="AB348" s="135" t="s">
        <v>1492</v>
      </c>
      <c r="AC348" s="97" t="str">
        <f t="shared" si="62"/>
        <v>3.52</v>
      </c>
      <c r="AD348" s="97" t="str">
        <f t="shared" si="63"/>
        <v>3.24</v>
      </c>
    </row>
    <row r="349" spans="1:30" ht="15" hidden="1" thickBot="1" x14ac:dyDescent="0.35">
      <c r="A349" s="136">
        <v>10</v>
      </c>
      <c r="B349" s="6" t="s">
        <v>392</v>
      </c>
      <c r="C349" s="127">
        <v>2</v>
      </c>
      <c r="D349" s="127">
        <v>1</v>
      </c>
      <c r="E349" s="127">
        <v>1</v>
      </c>
      <c r="F349" s="127">
        <v>0</v>
      </c>
      <c r="G349" s="127">
        <v>5</v>
      </c>
      <c r="H349" s="127">
        <v>1</v>
      </c>
      <c r="I349" s="127">
        <v>4</v>
      </c>
      <c r="J349" s="128" t="s">
        <v>1403</v>
      </c>
      <c r="K349" s="128" t="s">
        <v>1404</v>
      </c>
      <c r="L349" s="137" t="s">
        <v>1405</v>
      </c>
      <c r="M349" s="97" t="str">
        <f t="shared" si="60"/>
        <v>5.69</v>
      </c>
      <c r="N349" s="97" t="str">
        <f t="shared" si="61"/>
        <v>0.66</v>
      </c>
      <c r="Q349" s="136">
        <v>10</v>
      </c>
      <c r="R349" s="6" t="s">
        <v>401</v>
      </c>
      <c r="S349" s="127">
        <v>4</v>
      </c>
      <c r="T349" s="127">
        <v>1</v>
      </c>
      <c r="U349" s="127">
        <v>1</v>
      </c>
      <c r="V349" s="127">
        <v>2</v>
      </c>
      <c r="W349" s="127">
        <v>6</v>
      </c>
      <c r="X349" s="127">
        <v>7</v>
      </c>
      <c r="Y349" s="127">
        <v>4</v>
      </c>
      <c r="Z349" s="128" t="s">
        <v>1429</v>
      </c>
      <c r="AA349" s="128" t="s">
        <v>1430</v>
      </c>
      <c r="AB349" s="137" t="s">
        <v>1431</v>
      </c>
      <c r="AC349" s="97" t="str">
        <f t="shared" si="62"/>
        <v>5.10</v>
      </c>
      <c r="AD349" s="97" t="str">
        <f t="shared" si="63"/>
        <v>7.98</v>
      </c>
    </row>
    <row r="350" spans="1:30" ht="15" hidden="1" thickBot="1" x14ac:dyDescent="0.35">
      <c r="A350" s="134">
        <v>11</v>
      </c>
      <c r="B350" s="3" t="s">
        <v>398</v>
      </c>
      <c r="C350" s="125">
        <v>4</v>
      </c>
      <c r="D350" s="125">
        <v>1</v>
      </c>
      <c r="E350" s="125">
        <v>1</v>
      </c>
      <c r="F350" s="125">
        <v>2</v>
      </c>
      <c r="G350" s="125">
        <v>3</v>
      </c>
      <c r="H350" s="125">
        <v>4</v>
      </c>
      <c r="I350" s="125">
        <v>4</v>
      </c>
      <c r="J350" s="126" t="s">
        <v>1464</v>
      </c>
      <c r="K350" s="126" t="s">
        <v>1465</v>
      </c>
      <c r="L350" s="135" t="s">
        <v>1466</v>
      </c>
      <c r="M350" s="97" t="str">
        <f t="shared" si="60"/>
        <v>4.26</v>
      </c>
      <c r="N350" s="97" t="str">
        <f t="shared" si="61"/>
        <v>4.25</v>
      </c>
      <c r="Q350" s="134">
        <v>11</v>
      </c>
      <c r="R350" s="3" t="s">
        <v>398</v>
      </c>
      <c r="S350" s="125">
        <v>3</v>
      </c>
      <c r="T350" s="125">
        <v>1</v>
      </c>
      <c r="U350" s="125">
        <v>1</v>
      </c>
      <c r="V350" s="125">
        <v>1</v>
      </c>
      <c r="W350" s="125">
        <v>3</v>
      </c>
      <c r="X350" s="125">
        <v>4</v>
      </c>
      <c r="Y350" s="125">
        <v>4</v>
      </c>
      <c r="Z350" s="126" t="s">
        <v>1369</v>
      </c>
      <c r="AA350" s="126" t="s">
        <v>1370</v>
      </c>
      <c r="AB350" s="135" t="s">
        <v>1371</v>
      </c>
      <c r="AC350" s="97" t="str">
        <f t="shared" si="62"/>
        <v>2.28</v>
      </c>
      <c r="AD350" s="97" t="str">
        <f t="shared" si="63"/>
        <v>4.69</v>
      </c>
    </row>
    <row r="351" spans="1:30" ht="43.8" hidden="1" thickBot="1" x14ac:dyDescent="0.35">
      <c r="A351" s="136">
        <v>12</v>
      </c>
      <c r="B351" s="6" t="s">
        <v>390</v>
      </c>
      <c r="C351" s="127">
        <v>3</v>
      </c>
      <c r="D351" s="127">
        <v>1</v>
      </c>
      <c r="E351" s="127">
        <v>1</v>
      </c>
      <c r="F351" s="127">
        <v>1</v>
      </c>
      <c r="G351" s="127">
        <v>4</v>
      </c>
      <c r="H351" s="127">
        <v>6</v>
      </c>
      <c r="I351" s="127">
        <v>4</v>
      </c>
      <c r="J351" s="128" t="s">
        <v>1409</v>
      </c>
      <c r="K351" s="128" t="s">
        <v>1410</v>
      </c>
      <c r="L351" s="137" t="s">
        <v>1411</v>
      </c>
      <c r="M351" s="97" t="str">
        <f t="shared" si="60"/>
        <v>4.91</v>
      </c>
      <c r="N351" s="97" t="str">
        <f t="shared" si="61"/>
        <v>5.58</v>
      </c>
      <c r="Q351" s="136">
        <v>12</v>
      </c>
      <c r="R351" s="6" t="s">
        <v>393</v>
      </c>
      <c r="S351" s="127">
        <v>4</v>
      </c>
      <c r="T351" s="127">
        <v>1</v>
      </c>
      <c r="U351" s="127">
        <v>1</v>
      </c>
      <c r="V351" s="127">
        <v>2</v>
      </c>
      <c r="W351" s="127">
        <v>5</v>
      </c>
      <c r="X351" s="127">
        <v>9</v>
      </c>
      <c r="Y351" s="127">
        <v>4</v>
      </c>
      <c r="Z351" s="128" t="s">
        <v>1493</v>
      </c>
      <c r="AA351" s="128" t="s">
        <v>1494</v>
      </c>
      <c r="AB351" s="137" t="s">
        <v>1495</v>
      </c>
      <c r="AC351" s="97" t="str">
        <f t="shared" si="62"/>
        <v>3.11</v>
      </c>
      <c r="AD351" s="97" t="str">
        <f t="shared" si="63"/>
        <v>10.34</v>
      </c>
    </row>
    <row r="352" spans="1:30" ht="29.4" hidden="1" thickBot="1" x14ac:dyDescent="0.35">
      <c r="A352" s="134">
        <v>13</v>
      </c>
      <c r="B352" s="3" t="s">
        <v>397</v>
      </c>
      <c r="C352" s="125">
        <v>4</v>
      </c>
      <c r="D352" s="125">
        <v>1</v>
      </c>
      <c r="E352" s="125">
        <v>1</v>
      </c>
      <c r="F352" s="125">
        <v>2</v>
      </c>
      <c r="G352" s="125">
        <v>4</v>
      </c>
      <c r="H352" s="125">
        <v>7</v>
      </c>
      <c r="I352" s="125">
        <v>4</v>
      </c>
      <c r="J352" s="126" t="s">
        <v>1467</v>
      </c>
      <c r="K352" s="126" t="s">
        <v>1468</v>
      </c>
      <c r="L352" s="135" t="s">
        <v>1469</v>
      </c>
      <c r="M352" s="97" t="str">
        <f t="shared" si="60"/>
        <v>4.99</v>
      </c>
      <c r="N352" s="97" t="str">
        <f t="shared" si="61"/>
        <v>5.26</v>
      </c>
      <c r="Q352" s="134">
        <v>13</v>
      </c>
      <c r="R352" s="3" t="s">
        <v>385</v>
      </c>
      <c r="S352" s="125">
        <v>3</v>
      </c>
      <c r="T352" s="125">
        <v>1</v>
      </c>
      <c r="U352" s="125">
        <v>0</v>
      </c>
      <c r="V352" s="125">
        <v>2</v>
      </c>
      <c r="W352" s="125">
        <v>3</v>
      </c>
      <c r="X352" s="125">
        <v>4</v>
      </c>
      <c r="Y352" s="125">
        <v>3</v>
      </c>
      <c r="Z352" s="126" t="s">
        <v>1496</v>
      </c>
      <c r="AA352" s="126" t="s">
        <v>1497</v>
      </c>
      <c r="AB352" s="135" t="s">
        <v>1498</v>
      </c>
      <c r="AC352" s="97" t="str">
        <f t="shared" si="62"/>
        <v>3.66</v>
      </c>
      <c r="AD352" s="97" t="str">
        <f t="shared" si="63"/>
        <v>5.57</v>
      </c>
    </row>
    <row r="353" spans="1:30" ht="29.4" hidden="1" thickBot="1" x14ac:dyDescent="0.35">
      <c r="A353" s="136">
        <v>14</v>
      </c>
      <c r="B353" s="6" t="s">
        <v>395</v>
      </c>
      <c r="C353" s="127">
        <v>3</v>
      </c>
      <c r="D353" s="127">
        <v>1</v>
      </c>
      <c r="E353" s="127">
        <v>0</v>
      </c>
      <c r="F353" s="127">
        <v>2</v>
      </c>
      <c r="G353" s="127">
        <v>5</v>
      </c>
      <c r="H353" s="127">
        <v>5</v>
      </c>
      <c r="I353" s="127">
        <v>3</v>
      </c>
      <c r="J353" s="128" t="s">
        <v>1412</v>
      </c>
      <c r="K353" s="128" t="s">
        <v>1413</v>
      </c>
      <c r="L353" s="137" t="s">
        <v>1414</v>
      </c>
      <c r="M353" s="97" t="str">
        <f t="shared" si="60"/>
        <v>3.61</v>
      </c>
      <c r="N353" s="97" t="str">
        <f t="shared" si="61"/>
        <v>4.38</v>
      </c>
      <c r="Q353" s="136">
        <v>14</v>
      </c>
      <c r="R353" s="6" t="s">
        <v>397</v>
      </c>
      <c r="S353" s="127">
        <v>3</v>
      </c>
      <c r="T353" s="127">
        <v>1</v>
      </c>
      <c r="U353" s="127">
        <v>0</v>
      </c>
      <c r="V353" s="127">
        <v>2</v>
      </c>
      <c r="W353" s="127">
        <v>4</v>
      </c>
      <c r="X353" s="127">
        <v>8</v>
      </c>
      <c r="Y353" s="127">
        <v>3</v>
      </c>
      <c r="Z353" s="128" t="s">
        <v>1432</v>
      </c>
      <c r="AA353" s="128" t="s">
        <v>1433</v>
      </c>
      <c r="AB353" s="137" t="s">
        <v>1434</v>
      </c>
      <c r="AC353" s="97" t="str">
        <f t="shared" si="62"/>
        <v>2.70</v>
      </c>
      <c r="AD353" s="97" t="str">
        <f t="shared" si="63"/>
        <v>5.58</v>
      </c>
    </row>
    <row r="354" spans="1:30" ht="15" hidden="1" thickBot="1" x14ac:dyDescent="0.35">
      <c r="A354" s="134">
        <v>15</v>
      </c>
      <c r="B354" s="3" t="s">
        <v>387</v>
      </c>
      <c r="C354" s="125">
        <v>3</v>
      </c>
      <c r="D354" s="125">
        <v>1</v>
      </c>
      <c r="E354" s="125">
        <v>0</v>
      </c>
      <c r="F354" s="125">
        <v>2</v>
      </c>
      <c r="G354" s="125">
        <v>3</v>
      </c>
      <c r="H354" s="125">
        <v>4</v>
      </c>
      <c r="I354" s="125">
        <v>3</v>
      </c>
      <c r="J354" s="126" t="s">
        <v>1345</v>
      </c>
      <c r="K354" s="126" t="s">
        <v>1346</v>
      </c>
      <c r="L354" s="135" t="s">
        <v>1347</v>
      </c>
      <c r="M354" s="97" t="str">
        <f t="shared" si="60"/>
        <v>3.12</v>
      </c>
      <c r="N354" s="97" t="str">
        <f t="shared" si="61"/>
        <v>6.63</v>
      </c>
      <c r="Q354" s="134">
        <v>15</v>
      </c>
      <c r="R354" s="3" t="s">
        <v>399</v>
      </c>
      <c r="S354" s="125">
        <v>3</v>
      </c>
      <c r="T354" s="125">
        <v>1</v>
      </c>
      <c r="U354" s="125">
        <v>0</v>
      </c>
      <c r="V354" s="125">
        <v>2</v>
      </c>
      <c r="W354" s="125">
        <v>1</v>
      </c>
      <c r="X354" s="125">
        <v>5</v>
      </c>
      <c r="Y354" s="125">
        <v>3</v>
      </c>
      <c r="Z354" s="126" t="s">
        <v>1435</v>
      </c>
      <c r="AA354" s="126" t="s">
        <v>1436</v>
      </c>
      <c r="AB354" s="135" t="s">
        <v>1437</v>
      </c>
      <c r="AC354" s="97" t="str">
        <f t="shared" si="62"/>
        <v>1.78</v>
      </c>
      <c r="AD354" s="97" t="str">
        <f t="shared" si="63"/>
        <v>6.42</v>
      </c>
    </row>
    <row r="355" spans="1:30" ht="43.8" hidden="1" thickBot="1" x14ac:dyDescent="0.35">
      <c r="A355" s="136">
        <v>16</v>
      </c>
      <c r="B355" s="6" t="s">
        <v>393</v>
      </c>
      <c r="C355" s="127">
        <v>3</v>
      </c>
      <c r="D355" s="127">
        <v>1</v>
      </c>
      <c r="E355" s="127">
        <v>0</v>
      </c>
      <c r="F355" s="127">
        <v>2</v>
      </c>
      <c r="G355" s="127">
        <v>1</v>
      </c>
      <c r="H355" s="127">
        <v>4</v>
      </c>
      <c r="I355" s="127">
        <v>3</v>
      </c>
      <c r="J355" s="128" t="s">
        <v>1415</v>
      </c>
      <c r="K355" s="128" t="s">
        <v>1416</v>
      </c>
      <c r="L355" s="137" t="s">
        <v>1417</v>
      </c>
      <c r="M355" s="97" t="str">
        <f t="shared" si="60"/>
        <v>4.97</v>
      </c>
      <c r="N355" s="97" t="str">
        <f t="shared" si="61"/>
        <v>2.42</v>
      </c>
      <c r="Q355" s="136">
        <v>16</v>
      </c>
      <c r="R355" s="6" t="s">
        <v>396</v>
      </c>
      <c r="S355" s="127">
        <v>3</v>
      </c>
      <c r="T355" s="127">
        <v>1</v>
      </c>
      <c r="U355" s="127">
        <v>0</v>
      </c>
      <c r="V355" s="127">
        <v>2</v>
      </c>
      <c r="W355" s="127">
        <v>2</v>
      </c>
      <c r="X355" s="127">
        <v>7</v>
      </c>
      <c r="Y355" s="127">
        <v>3</v>
      </c>
      <c r="Z355" s="128" t="s">
        <v>1438</v>
      </c>
      <c r="AA355" s="128" t="s">
        <v>1439</v>
      </c>
      <c r="AB355" s="137" t="s">
        <v>1440</v>
      </c>
      <c r="AC355" s="97" t="str">
        <f t="shared" si="62"/>
        <v>2.52</v>
      </c>
      <c r="AD355" s="97" t="str">
        <f t="shared" si="63"/>
        <v>3.40</v>
      </c>
    </row>
    <row r="356" spans="1:30" ht="15" hidden="1" thickBot="1" x14ac:dyDescent="0.35">
      <c r="A356" s="134">
        <v>17</v>
      </c>
      <c r="B356" s="3" t="s">
        <v>402</v>
      </c>
      <c r="C356" s="125">
        <v>3</v>
      </c>
      <c r="D356" s="125">
        <v>0</v>
      </c>
      <c r="E356" s="125">
        <v>1</v>
      </c>
      <c r="F356" s="125">
        <v>2</v>
      </c>
      <c r="G356" s="125">
        <v>2</v>
      </c>
      <c r="H356" s="125">
        <v>6</v>
      </c>
      <c r="I356" s="125">
        <v>1</v>
      </c>
      <c r="J356" s="126" t="s">
        <v>1348</v>
      </c>
      <c r="K356" s="126" t="s">
        <v>1351</v>
      </c>
      <c r="L356" s="135" t="s">
        <v>1352</v>
      </c>
      <c r="M356" s="97" t="str">
        <f t="shared" si="60"/>
        <v>2.88</v>
      </c>
      <c r="N356" s="97" t="str">
        <f t="shared" si="61"/>
        <v>6.02</v>
      </c>
      <c r="Q356" s="134">
        <v>17</v>
      </c>
      <c r="R356" s="3" t="s">
        <v>391</v>
      </c>
      <c r="S356" s="125">
        <v>3</v>
      </c>
      <c r="T356" s="125">
        <v>0</v>
      </c>
      <c r="U356" s="125">
        <v>1</v>
      </c>
      <c r="V356" s="125">
        <v>2</v>
      </c>
      <c r="W356" s="125">
        <v>3</v>
      </c>
      <c r="X356" s="125">
        <v>5</v>
      </c>
      <c r="Y356" s="125">
        <v>1</v>
      </c>
      <c r="Z356" s="126" t="s">
        <v>1499</v>
      </c>
      <c r="AA356" s="126" t="s">
        <v>1500</v>
      </c>
      <c r="AB356" s="135" t="s">
        <v>1501</v>
      </c>
      <c r="AC356" s="97" t="str">
        <f t="shared" si="62"/>
        <v>4.21</v>
      </c>
      <c r="AD356" s="97" t="str">
        <f t="shared" si="63"/>
        <v>3.51</v>
      </c>
    </row>
    <row r="357" spans="1:30" ht="15" hidden="1" thickBot="1" x14ac:dyDescent="0.35">
      <c r="A357" s="136">
        <v>18</v>
      </c>
      <c r="B357" s="6" t="s">
        <v>400</v>
      </c>
      <c r="C357" s="127">
        <v>4</v>
      </c>
      <c r="D357" s="127">
        <v>0</v>
      </c>
      <c r="E357" s="127">
        <v>1</v>
      </c>
      <c r="F357" s="127">
        <v>3</v>
      </c>
      <c r="G357" s="127">
        <v>5</v>
      </c>
      <c r="H357" s="127">
        <v>10</v>
      </c>
      <c r="I357" s="127">
        <v>1</v>
      </c>
      <c r="J357" s="128" t="s">
        <v>1470</v>
      </c>
      <c r="K357" s="128" t="s">
        <v>1471</v>
      </c>
      <c r="L357" s="137" t="s">
        <v>1472</v>
      </c>
      <c r="M357" s="97" t="str">
        <f t="shared" si="60"/>
        <v>5.65</v>
      </c>
      <c r="N357" s="97" t="str">
        <f t="shared" si="61"/>
        <v>7.42</v>
      </c>
      <c r="Q357" s="136">
        <v>18</v>
      </c>
      <c r="R357" s="6" t="s">
        <v>394</v>
      </c>
      <c r="S357" s="127">
        <v>3</v>
      </c>
      <c r="T357" s="127">
        <v>0</v>
      </c>
      <c r="U357" s="127">
        <v>1</v>
      </c>
      <c r="V357" s="127">
        <v>2</v>
      </c>
      <c r="W357" s="127">
        <v>2</v>
      </c>
      <c r="X357" s="127">
        <v>4</v>
      </c>
      <c r="Y357" s="127">
        <v>1</v>
      </c>
      <c r="Z357" s="128" t="s">
        <v>1441</v>
      </c>
      <c r="AA357" s="128" t="s">
        <v>1442</v>
      </c>
      <c r="AB357" s="137" t="s">
        <v>1443</v>
      </c>
      <c r="AC357" s="97" t="str">
        <f t="shared" si="62"/>
        <v>2.57</v>
      </c>
      <c r="AD357" s="97" t="str">
        <f t="shared" si="63"/>
        <v>4.27</v>
      </c>
    </row>
    <row r="358" spans="1:30" ht="15" hidden="1" thickBot="1" x14ac:dyDescent="0.35">
      <c r="A358" s="134">
        <v>19</v>
      </c>
      <c r="B358" s="3" t="s">
        <v>401</v>
      </c>
      <c r="C358" s="125">
        <v>3</v>
      </c>
      <c r="D358" s="125">
        <v>0</v>
      </c>
      <c r="E358" s="125">
        <v>1</v>
      </c>
      <c r="F358" s="125">
        <v>2</v>
      </c>
      <c r="G358" s="125">
        <v>1</v>
      </c>
      <c r="H358" s="125">
        <v>6</v>
      </c>
      <c r="I358" s="125">
        <v>1</v>
      </c>
      <c r="J358" s="126" t="s">
        <v>1473</v>
      </c>
      <c r="K358" s="126" t="s">
        <v>1474</v>
      </c>
      <c r="L358" s="135" t="s">
        <v>1475</v>
      </c>
      <c r="M358" s="97" t="str">
        <f t="shared" si="60"/>
        <v>3.14</v>
      </c>
      <c r="N358" s="97" t="str">
        <f t="shared" si="61"/>
        <v>7.36</v>
      </c>
      <c r="Q358" s="134">
        <v>19</v>
      </c>
      <c r="R358" s="3" t="s">
        <v>387</v>
      </c>
      <c r="S358" s="125">
        <v>4</v>
      </c>
      <c r="T358" s="125">
        <v>0</v>
      </c>
      <c r="U358" s="125">
        <v>1</v>
      </c>
      <c r="V358" s="125">
        <v>3</v>
      </c>
      <c r="W358" s="125">
        <v>1</v>
      </c>
      <c r="X358" s="125">
        <v>7</v>
      </c>
      <c r="Y358" s="125">
        <v>1</v>
      </c>
      <c r="Z358" s="126" t="s">
        <v>1502</v>
      </c>
      <c r="AA358" s="126" t="s">
        <v>1503</v>
      </c>
      <c r="AB358" s="135" t="s">
        <v>1504</v>
      </c>
      <c r="AC358" s="97" t="str">
        <f t="shared" si="62"/>
        <v>2.20</v>
      </c>
      <c r="AD358" s="97" t="str">
        <f t="shared" si="63"/>
        <v>6.55</v>
      </c>
    </row>
    <row r="359" spans="1:30" ht="15" hidden="1" thickBot="1" x14ac:dyDescent="0.35">
      <c r="A359" s="138">
        <v>20</v>
      </c>
      <c r="B359" s="18" t="s">
        <v>399</v>
      </c>
      <c r="C359" s="139">
        <v>4</v>
      </c>
      <c r="D359" s="139">
        <v>0</v>
      </c>
      <c r="E359" s="139">
        <v>1</v>
      </c>
      <c r="F359" s="139">
        <v>3</v>
      </c>
      <c r="G359" s="139">
        <v>0</v>
      </c>
      <c r="H359" s="139">
        <v>9</v>
      </c>
      <c r="I359" s="139">
        <v>1</v>
      </c>
      <c r="J359" s="140" t="s">
        <v>1476</v>
      </c>
      <c r="K359" s="140" t="s">
        <v>1477</v>
      </c>
      <c r="L359" s="141" t="s">
        <v>1259</v>
      </c>
      <c r="M359" s="97" t="str">
        <f t="shared" si="60"/>
        <v>1.84</v>
      </c>
      <c r="N359" s="97" t="str">
        <f t="shared" si="61"/>
        <v>9.93</v>
      </c>
      <c r="Q359" s="138">
        <v>20</v>
      </c>
      <c r="R359" s="18" t="s">
        <v>402</v>
      </c>
      <c r="S359" s="139">
        <v>4</v>
      </c>
      <c r="T359" s="139">
        <v>0</v>
      </c>
      <c r="U359" s="139">
        <v>0</v>
      </c>
      <c r="V359" s="139">
        <v>4</v>
      </c>
      <c r="W359" s="139">
        <v>1</v>
      </c>
      <c r="X359" s="139">
        <v>12</v>
      </c>
      <c r="Y359" s="139">
        <v>0</v>
      </c>
      <c r="Z359" s="140" t="s">
        <v>1505</v>
      </c>
      <c r="AA359" s="140" t="s">
        <v>1506</v>
      </c>
      <c r="AB359" s="141" t="s">
        <v>1507</v>
      </c>
      <c r="AC359" s="97" t="str">
        <f t="shared" si="62"/>
        <v>1.45</v>
      </c>
      <c r="AD359" s="97" t="str">
        <f t="shared" si="63"/>
        <v>13.41</v>
      </c>
    </row>
    <row r="360" spans="1:30" hidden="1" x14ac:dyDescent="0.3"/>
    <row r="361" spans="1:30" ht="15" hidden="1" thickBot="1" x14ac:dyDescent="0.35">
      <c r="A361" t="s">
        <v>1509</v>
      </c>
      <c r="B361" s="210" t="s">
        <v>1508</v>
      </c>
      <c r="C361" s="210"/>
      <c r="D361" s="210"/>
      <c r="E361" s="210"/>
      <c r="F361" s="210"/>
    </row>
    <row r="362" spans="1:30" hidden="1" x14ac:dyDescent="0.3">
      <c r="A362" s="129" t="s">
        <v>0</v>
      </c>
      <c r="B362" s="130" t="s">
        <v>1</v>
      </c>
      <c r="C362" s="130" t="s">
        <v>2</v>
      </c>
      <c r="D362" s="130" t="s">
        <v>3</v>
      </c>
      <c r="E362" s="130" t="s">
        <v>4</v>
      </c>
      <c r="F362" s="130" t="s">
        <v>5</v>
      </c>
      <c r="G362" s="130" t="s">
        <v>6</v>
      </c>
      <c r="H362" s="130" t="s">
        <v>7</v>
      </c>
      <c r="I362" s="130" t="s">
        <v>8</v>
      </c>
      <c r="J362" s="130" t="s">
        <v>9</v>
      </c>
      <c r="K362" s="130" t="s">
        <v>10</v>
      </c>
      <c r="L362" s="131" t="s">
        <v>11</v>
      </c>
      <c r="Q362" s="129" t="s">
        <v>0</v>
      </c>
      <c r="R362" s="130" t="s">
        <v>1</v>
      </c>
      <c r="S362" s="130" t="s">
        <v>2</v>
      </c>
      <c r="T362" s="130" t="s">
        <v>3</v>
      </c>
      <c r="U362" s="130" t="s">
        <v>4</v>
      </c>
      <c r="V362" s="130" t="s">
        <v>5</v>
      </c>
      <c r="W362" s="130" t="s">
        <v>6</v>
      </c>
      <c r="X362" s="130" t="s">
        <v>7</v>
      </c>
      <c r="Y362" s="130" t="s">
        <v>8</v>
      </c>
      <c r="Z362" s="130" t="s">
        <v>9</v>
      </c>
      <c r="AA362" s="130" t="s">
        <v>10</v>
      </c>
      <c r="AB362" s="131" t="s">
        <v>11</v>
      </c>
    </row>
    <row r="363" spans="1:30" ht="15" hidden="1" thickBot="1" x14ac:dyDescent="0.35">
      <c r="A363" s="132" t="s">
        <v>0</v>
      </c>
      <c r="B363" s="124" t="s">
        <v>1</v>
      </c>
      <c r="C363" s="124" t="s">
        <v>2</v>
      </c>
      <c r="D363" s="124" t="s">
        <v>3</v>
      </c>
      <c r="E363" s="124" t="s">
        <v>4</v>
      </c>
      <c r="F363" s="124" t="s">
        <v>5</v>
      </c>
      <c r="G363" s="124" t="s">
        <v>6</v>
      </c>
      <c r="H363" s="124" t="s">
        <v>7</v>
      </c>
      <c r="I363" s="124" t="s">
        <v>8</v>
      </c>
      <c r="J363" s="124" t="s">
        <v>9</v>
      </c>
      <c r="K363" s="124" t="s">
        <v>10</v>
      </c>
      <c r="L363" s="133" t="s">
        <v>11</v>
      </c>
      <c r="M363" s="1" t="s">
        <v>9</v>
      </c>
      <c r="N363" s="1" t="s">
        <v>10</v>
      </c>
      <c r="Q363" s="132" t="s">
        <v>0</v>
      </c>
      <c r="R363" s="124" t="s">
        <v>1</v>
      </c>
      <c r="S363" s="124" t="s">
        <v>2</v>
      </c>
      <c r="T363" s="124" t="s">
        <v>3</v>
      </c>
      <c r="U363" s="124" t="s">
        <v>4</v>
      </c>
      <c r="V363" s="124" t="s">
        <v>5</v>
      </c>
      <c r="W363" s="124" t="s">
        <v>6</v>
      </c>
      <c r="X363" s="124" t="s">
        <v>7</v>
      </c>
      <c r="Y363" s="124" t="s">
        <v>8</v>
      </c>
      <c r="Z363" s="124" t="s">
        <v>9</v>
      </c>
      <c r="AA363" s="124" t="s">
        <v>10</v>
      </c>
      <c r="AB363" s="133" t="s">
        <v>11</v>
      </c>
      <c r="AC363" s="1" t="s">
        <v>9</v>
      </c>
      <c r="AD363" s="1" t="s">
        <v>10</v>
      </c>
    </row>
    <row r="364" spans="1:30" ht="29.4" hidden="1" thickBot="1" x14ac:dyDescent="0.35">
      <c r="A364" s="134">
        <v>1</v>
      </c>
      <c r="B364" s="3" t="s">
        <v>385</v>
      </c>
      <c r="C364" s="125">
        <v>4</v>
      </c>
      <c r="D364" s="125">
        <v>4</v>
      </c>
      <c r="E364" s="125">
        <v>0</v>
      </c>
      <c r="F364" s="125">
        <v>0</v>
      </c>
      <c r="G364" s="125">
        <v>7</v>
      </c>
      <c r="H364" s="125">
        <v>1</v>
      </c>
      <c r="I364" s="125">
        <v>12</v>
      </c>
      <c r="J364" s="126" t="s">
        <v>1388</v>
      </c>
      <c r="K364" s="126" t="s">
        <v>1389</v>
      </c>
      <c r="L364" s="135" t="s">
        <v>1390</v>
      </c>
      <c r="M364" s="97" t="str">
        <f>IF(ISNUMBER(SEARCH("-", J364)), LEFT(J364, SEARCH("-", J364)-1), LEFT(J364, SEARCH("+", J364)-1))</f>
        <v>7.61</v>
      </c>
      <c r="N364" s="97" t="str">
        <f>IF(ISNUMBER(SEARCH("-", K364)), LEFT(K364, SEARCH("-", K364)-1), LEFT(K364, SEARCH("+", K364)-1))</f>
        <v>4.99</v>
      </c>
      <c r="Q364" s="134">
        <v>1</v>
      </c>
      <c r="R364" s="3" t="s">
        <v>384</v>
      </c>
      <c r="S364" s="125">
        <v>5</v>
      </c>
      <c r="T364" s="125">
        <v>5</v>
      </c>
      <c r="U364" s="125">
        <v>0</v>
      </c>
      <c r="V364" s="125">
        <v>0</v>
      </c>
      <c r="W364" s="125">
        <v>12</v>
      </c>
      <c r="X364" s="125">
        <v>4</v>
      </c>
      <c r="Y364" s="125">
        <v>15</v>
      </c>
      <c r="Z364" s="126" t="s">
        <v>1539</v>
      </c>
      <c r="AA364" s="126" t="s">
        <v>1540</v>
      </c>
      <c r="AB364" s="135" t="s">
        <v>1541</v>
      </c>
      <c r="AC364" s="97" t="str">
        <f>IF(ISNUMBER(SEARCH("-", Z364)), LEFT(Z364, SEARCH("-", Z364)-1), LEFT(Z364, SEARCH("+", Z364)-1))</f>
        <v>11.33</v>
      </c>
      <c r="AD364" s="97" t="str">
        <f>IF(ISNUMBER(SEARCH("-", AA364)), LEFT(AA364, SEARCH("-", AA364)-1), LEFT(AA364, SEARCH("+", AA364)-1))</f>
        <v>5.12</v>
      </c>
    </row>
    <row r="365" spans="1:30" ht="29.4" hidden="1" thickBot="1" x14ac:dyDescent="0.35">
      <c r="A365" s="136">
        <v>2</v>
      </c>
      <c r="B365" s="6" t="s">
        <v>383</v>
      </c>
      <c r="C365" s="127">
        <v>4</v>
      </c>
      <c r="D365" s="127">
        <v>3</v>
      </c>
      <c r="E365" s="127">
        <v>1</v>
      </c>
      <c r="F365" s="127">
        <v>0</v>
      </c>
      <c r="G365" s="127">
        <v>8</v>
      </c>
      <c r="H365" s="127">
        <v>0</v>
      </c>
      <c r="I365" s="127">
        <v>10</v>
      </c>
      <c r="J365" s="128" t="s">
        <v>1510</v>
      </c>
      <c r="K365" s="128" t="s">
        <v>1511</v>
      </c>
      <c r="L365" s="137" t="s">
        <v>1512</v>
      </c>
      <c r="M365" s="97" t="str">
        <f t="shared" ref="M365:M383" si="64">IF(ISNUMBER(SEARCH("-", J365)), LEFT(J365, SEARCH("-", J365)-1), LEFT(J365, SEARCH("+", J365)-1))</f>
        <v>11.82</v>
      </c>
      <c r="N365" s="97" t="str">
        <f t="shared" ref="N365:N383" si="65">IF(ISNUMBER(SEARCH("-", K365)), LEFT(K365, SEARCH("-", K365)-1), LEFT(K365, SEARCH("+", K365)-1))</f>
        <v>2.85</v>
      </c>
      <c r="Q365" s="136">
        <v>2</v>
      </c>
      <c r="R365" s="6" t="s">
        <v>383</v>
      </c>
      <c r="S365" s="127">
        <v>4</v>
      </c>
      <c r="T365" s="127">
        <v>4</v>
      </c>
      <c r="U365" s="127">
        <v>0</v>
      </c>
      <c r="V365" s="127">
        <v>0</v>
      </c>
      <c r="W365" s="127">
        <v>12</v>
      </c>
      <c r="X365" s="127">
        <v>1</v>
      </c>
      <c r="Y365" s="127">
        <v>12</v>
      </c>
      <c r="Z365" s="128" t="s">
        <v>1478</v>
      </c>
      <c r="AA365" s="128" t="s">
        <v>1479</v>
      </c>
      <c r="AB365" s="137" t="s">
        <v>1480</v>
      </c>
      <c r="AC365" s="97" t="str">
        <f t="shared" ref="AC365:AC383" si="66">IF(ISNUMBER(SEARCH("-", Z365)), LEFT(Z365, SEARCH("-", Z365)-1), LEFT(Z365, SEARCH("+", Z365)-1))</f>
        <v>10.02</v>
      </c>
      <c r="AD365" s="97" t="str">
        <f t="shared" ref="AD365:AD383" si="67">IF(ISNUMBER(SEARCH("-", AA365)), LEFT(AA365, SEARCH("-", AA365)-1), LEFT(AA365, SEARCH("+", AA365)-1))</f>
        <v>2.80</v>
      </c>
    </row>
    <row r="366" spans="1:30" ht="29.4" hidden="1" thickBot="1" x14ac:dyDescent="0.35">
      <c r="A366" s="134">
        <v>3</v>
      </c>
      <c r="B366" s="3" t="s">
        <v>386</v>
      </c>
      <c r="C366" s="125">
        <v>5</v>
      </c>
      <c r="D366" s="125">
        <v>3</v>
      </c>
      <c r="E366" s="125">
        <v>1</v>
      </c>
      <c r="F366" s="125">
        <v>1</v>
      </c>
      <c r="G366" s="125">
        <v>8</v>
      </c>
      <c r="H366" s="125">
        <v>3</v>
      </c>
      <c r="I366" s="125">
        <v>10</v>
      </c>
      <c r="J366" s="126" t="s">
        <v>1450</v>
      </c>
      <c r="K366" s="126" t="s">
        <v>1289</v>
      </c>
      <c r="L366" s="135" t="s">
        <v>1451</v>
      </c>
      <c r="M366" s="97" t="str">
        <f t="shared" si="64"/>
        <v>8.34</v>
      </c>
      <c r="N366" s="97" t="str">
        <f t="shared" si="65"/>
        <v>3.31</v>
      </c>
      <c r="Q366" s="134">
        <v>3</v>
      </c>
      <c r="R366" s="3" t="s">
        <v>395</v>
      </c>
      <c r="S366" s="125">
        <v>4</v>
      </c>
      <c r="T366" s="125">
        <v>3</v>
      </c>
      <c r="U366" s="125">
        <v>1</v>
      </c>
      <c r="V366" s="125">
        <v>0</v>
      </c>
      <c r="W366" s="125">
        <v>7</v>
      </c>
      <c r="X366" s="125">
        <v>1</v>
      </c>
      <c r="Y366" s="125">
        <v>10</v>
      </c>
      <c r="Z366" s="126" t="s">
        <v>1481</v>
      </c>
      <c r="AA366" s="126" t="s">
        <v>1482</v>
      </c>
      <c r="AB366" s="135" t="s">
        <v>1483</v>
      </c>
      <c r="AC366" s="97" t="str">
        <f t="shared" si="66"/>
        <v>7.83</v>
      </c>
      <c r="AD366" s="97" t="str">
        <f t="shared" si="67"/>
        <v>3.91</v>
      </c>
    </row>
    <row r="367" spans="1:30" ht="29.4" hidden="1" thickBot="1" x14ac:dyDescent="0.35">
      <c r="A367" s="136">
        <v>4</v>
      </c>
      <c r="B367" s="6" t="s">
        <v>391</v>
      </c>
      <c r="C367" s="127">
        <v>4</v>
      </c>
      <c r="D367" s="127">
        <v>3</v>
      </c>
      <c r="E367" s="127">
        <v>0</v>
      </c>
      <c r="F367" s="127">
        <v>1</v>
      </c>
      <c r="G367" s="127">
        <v>9</v>
      </c>
      <c r="H367" s="127">
        <v>2</v>
      </c>
      <c r="I367" s="127">
        <v>9</v>
      </c>
      <c r="J367" s="128" t="s">
        <v>1391</v>
      </c>
      <c r="K367" s="128" t="s">
        <v>1392</v>
      </c>
      <c r="L367" s="137" t="s">
        <v>1393</v>
      </c>
      <c r="M367" s="97" t="str">
        <f t="shared" si="64"/>
        <v>7.37</v>
      </c>
      <c r="N367" s="97" t="str">
        <f t="shared" si="65"/>
        <v>3.27</v>
      </c>
      <c r="Q367" s="136">
        <v>4</v>
      </c>
      <c r="R367" s="6" t="s">
        <v>390</v>
      </c>
      <c r="S367" s="127">
        <v>4</v>
      </c>
      <c r="T367" s="127">
        <v>3</v>
      </c>
      <c r="U367" s="127">
        <v>0</v>
      </c>
      <c r="V367" s="127">
        <v>1</v>
      </c>
      <c r="W367" s="127">
        <v>8</v>
      </c>
      <c r="X367" s="127">
        <v>5</v>
      </c>
      <c r="Y367" s="127">
        <v>9</v>
      </c>
      <c r="Z367" s="128" t="s">
        <v>1484</v>
      </c>
      <c r="AA367" s="128" t="s">
        <v>1485</v>
      </c>
      <c r="AB367" s="137" t="s">
        <v>1486</v>
      </c>
      <c r="AC367" s="97" t="str">
        <f t="shared" si="66"/>
        <v>8.01</v>
      </c>
      <c r="AD367" s="97" t="str">
        <f t="shared" si="67"/>
        <v>3.53</v>
      </c>
    </row>
    <row r="368" spans="1:30" ht="15" hidden="1" thickBot="1" x14ac:dyDescent="0.35">
      <c r="A368" s="134">
        <v>5</v>
      </c>
      <c r="B368" s="3" t="s">
        <v>388</v>
      </c>
      <c r="C368" s="125">
        <v>5</v>
      </c>
      <c r="D368" s="125">
        <v>3</v>
      </c>
      <c r="E368" s="125">
        <v>0</v>
      </c>
      <c r="F368" s="125">
        <v>2</v>
      </c>
      <c r="G368" s="125">
        <v>7</v>
      </c>
      <c r="H368" s="125">
        <v>6</v>
      </c>
      <c r="I368" s="125">
        <v>9</v>
      </c>
      <c r="J368" s="126" t="s">
        <v>1513</v>
      </c>
      <c r="K368" s="126" t="s">
        <v>1514</v>
      </c>
      <c r="L368" s="135" t="s">
        <v>1515</v>
      </c>
      <c r="M368" s="97" t="str">
        <f t="shared" si="64"/>
        <v>10.55</v>
      </c>
      <c r="N368" s="97" t="str">
        <f t="shared" si="65"/>
        <v>6.33</v>
      </c>
      <c r="Q368" s="134">
        <v>5</v>
      </c>
      <c r="R368" s="3" t="s">
        <v>392</v>
      </c>
      <c r="S368" s="125">
        <v>6</v>
      </c>
      <c r="T368" s="125">
        <v>2</v>
      </c>
      <c r="U368" s="125">
        <v>2</v>
      </c>
      <c r="V368" s="125">
        <v>2</v>
      </c>
      <c r="W368" s="125">
        <v>5</v>
      </c>
      <c r="X368" s="125">
        <v>2</v>
      </c>
      <c r="Y368" s="125">
        <v>8</v>
      </c>
      <c r="Z368" s="126" t="s">
        <v>1542</v>
      </c>
      <c r="AA368" s="126" t="s">
        <v>1543</v>
      </c>
      <c r="AB368" s="135" t="s">
        <v>1544</v>
      </c>
      <c r="AC368" s="97" t="str">
        <f t="shared" si="66"/>
        <v>8.60</v>
      </c>
      <c r="AD368" s="97" t="str">
        <f t="shared" si="67"/>
        <v>7.77</v>
      </c>
    </row>
    <row r="369" spans="1:30" ht="29.4" hidden="1" thickBot="1" x14ac:dyDescent="0.35">
      <c r="A369" s="136">
        <v>6</v>
      </c>
      <c r="B369" s="6" t="s">
        <v>384</v>
      </c>
      <c r="C369" s="127">
        <v>3</v>
      </c>
      <c r="D369" s="127">
        <v>2</v>
      </c>
      <c r="E369" s="127">
        <v>1</v>
      </c>
      <c r="F369" s="127">
        <v>0</v>
      </c>
      <c r="G369" s="127">
        <v>7</v>
      </c>
      <c r="H369" s="127">
        <v>3</v>
      </c>
      <c r="I369" s="127">
        <v>7</v>
      </c>
      <c r="J369" s="128" t="s">
        <v>1452</v>
      </c>
      <c r="K369" s="128" t="s">
        <v>1453</v>
      </c>
      <c r="L369" s="137" t="s">
        <v>1454</v>
      </c>
      <c r="M369" s="97" t="str">
        <f t="shared" si="64"/>
        <v>7.99</v>
      </c>
      <c r="N369" s="97" t="str">
        <f t="shared" si="65"/>
        <v>1.75</v>
      </c>
      <c r="Q369" s="136">
        <v>6</v>
      </c>
      <c r="R369" s="6" t="s">
        <v>386</v>
      </c>
      <c r="S369" s="127">
        <v>3</v>
      </c>
      <c r="T369" s="127">
        <v>2</v>
      </c>
      <c r="U369" s="127">
        <v>1</v>
      </c>
      <c r="V369" s="127">
        <v>0</v>
      </c>
      <c r="W369" s="127">
        <v>9</v>
      </c>
      <c r="X369" s="127">
        <v>2</v>
      </c>
      <c r="Y369" s="127">
        <v>7</v>
      </c>
      <c r="Z369" s="128" t="s">
        <v>1545</v>
      </c>
      <c r="AA369" s="128" t="s">
        <v>1546</v>
      </c>
      <c r="AB369" s="137" t="s">
        <v>1547</v>
      </c>
      <c r="AC369" s="97" t="str">
        <f t="shared" si="66"/>
        <v>8.34</v>
      </c>
      <c r="AD369" s="97" t="str">
        <f t="shared" si="67"/>
        <v>2.34</v>
      </c>
    </row>
    <row r="370" spans="1:30" ht="29.4" hidden="1" thickBot="1" x14ac:dyDescent="0.35">
      <c r="A370" s="134">
        <v>7</v>
      </c>
      <c r="B370" s="3" t="s">
        <v>396</v>
      </c>
      <c r="C370" s="125">
        <v>4</v>
      </c>
      <c r="D370" s="125">
        <v>2</v>
      </c>
      <c r="E370" s="125">
        <v>1</v>
      </c>
      <c r="F370" s="125">
        <v>1</v>
      </c>
      <c r="G370" s="125">
        <v>7</v>
      </c>
      <c r="H370" s="125">
        <v>6</v>
      </c>
      <c r="I370" s="125">
        <v>7</v>
      </c>
      <c r="J370" s="126" t="s">
        <v>1455</v>
      </c>
      <c r="K370" s="126" t="s">
        <v>1456</v>
      </c>
      <c r="L370" s="135" t="s">
        <v>1457</v>
      </c>
      <c r="M370" s="97" t="str">
        <f t="shared" si="64"/>
        <v>4.07</v>
      </c>
      <c r="N370" s="97" t="str">
        <f t="shared" si="65"/>
        <v>5.97</v>
      </c>
      <c r="Q370" s="134">
        <v>7</v>
      </c>
      <c r="R370" s="3" t="s">
        <v>400</v>
      </c>
      <c r="S370" s="125">
        <v>4</v>
      </c>
      <c r="T370" s="125">
        <v>1</v>
      </c>
      <c r="U370" s="125">
        <v>2</v>
      </c>
      <c r="V370" s="125">
        <v>1</v>
      </c>
      <c r="W370" s="125">
        <v>6</v>
      </c>
      <c r="X370" s="125">
        <v>6</v>
      </c>
      <c r="Y370" s="125">
        <v>5</v>
      </c>
      <c r="Z370" s="126" t="s">
        <v>757</v>
      </c>
      <c r="AA370" s="126" t="s">
        <v>1548</v>
      </c>
      <c r="AB370" s="135" t="s">
        <v>1549</v>
      </c>
      <c r="AC370" s="97" t="str">
        <f t="shared" si="66"/>
        <v>4.91</v>
      </c>
      <c r="AD370" s="97" t="str">
        <f t="shared" si="67"/>
        <v>5.29</v>
      </c>
    </row>
    <row r="371" spans="1:30" ht="29.4" hidden="1" thickBot="1" x14ac:dyDescent="0.35">
      <c r="A371" s="136">
        <v>8</v>
      </c>
      <c r="B371" s="6" t="s">
        <v>390</v>
      </c>
      <c r="C371" s="127">
        <v>4</v>
      </c>
      <c r="D371" s="127">
        <v>2</v>
      </c>
      <c r="E371" s="127">
        <v>1</v>
      </c>
      <c r="F371" s="127">
        <v>1</v>
      </c>
      <c r="G371" s="127">
        <v>5</v>
      </c>
      <c r="H371" s="127">
        <v>6</v>
      </c>
      <c r="I371" s="127">
        <v>7</v>
      </c>
      <c r="J371" s="128" t="s">
        <v>1516</v>
      </c>
      <c r="K371" s="128" t="s">
        <v>1517</v>
      </c>
      <c r="L371" s="137" t="s">
        <v>1518</v>
      </c>
      <c r="M371" s="97" t="str">
        <f t="shared" si="64"/>
        <v>7.28</v>
      </c>
      <c r="N371" s="97" t="str">
        <f t="shared" si="65"/>
        <v>5.80</v>
      </c>
      <c r="Q371" s="136">
        <v>8</v>
      </c>
      <c r="R371" s="6" t="s">
        <v>398</v>
      </c>
      <c r="S371" s="127">
        <v>4</v>
      </c>
      <c r="T371" s="127">
        <v>1</v>
      </c>
      <c r="U371" s="127">
        <v>2</v>
      </c>
      <c r="V371" s="127">
        <v>1</v>
      </c>
      <c r="W371" s="127">
        <v>4</v>
      </c>
      <c r="X371" s="127">
        <v>5</v>
      </c>
      <c r="Y371" s="127">
        <v>5</v>
      </c>
      <c r="Z371" s="128" t="s">
        <v>1550</v>
      </c>
      <c r="AA371" s="128" t="s">
        <v>1551</v>
      </c>
      <c r="AB371" s="137" t="s">
        <v>1552</v>
      </c>
      <c r="AC371" s="97" t="str">
        <f t="shared" si="66"/>
        <v>4.98</v>
      </c>
      <c r="AD371" s="97" t="str">
        <f t="shared" si="67"/>
        <v>5.02</v>
      </c>
    </row>
    <row r="372" spans="1:30" ht="29.4" hidden="1" thickBot="1" x14ac:dyDescent="0.35">
      <c r="A372" s="134">
        <v>9</v>
      </c>
      <c r="B372" s="3" t="s">
        <v>395</v>
      </c>
      <c r="C372" s="125">
        <v>4</v>
      </c>
      <c r="D372" s="125">
        <v>2</v>
      </c>
      <c r="E372" s="125">
        <v>0</v>
      </c>
      <c r="F372" s="125">
        <v>2</v>
      </c>
      <c r="G372" s="125">
        <v>7</v>
      </c>
      <c r="H372" s="125">
        <v>6</v>
      </c>
      <c r="I372" s="125">
        <v>6</v>
      </c>
      <c r="J372" s="126" t="s">
        <v>1519</v>
      </c>
      <c r="K372" s="126" t="s">
        <v>1520</v>
      </c>
      <c r="L372" s="135" t="s">
        <v>1521</v>
      </c>
      <c r="M372" s="97" t="str">
        <f t="shared" si="64"/>
        <v>5.81</v>
      </c>
      <c r="N372" s="97" t="str">
        <f t="shared" si="65"/>
        <v>5.10</v>
      </c>
      <c r="Q372" s="134">
        <v>9</v>
      </c>
      <c r="R372" s="3" t="s">
        <v>388</v>
      </c>
      <c r="S372" s="125">
        <v>3</v>
      </c>
      <c r="T372" s="125">
        <v>1</v>
      </c>
      <c r="U372" s="125">
        <v>1</v>
      </c>
      <c r="V372" s="125">
        <v>1</v>
      </c>
      <c r="W372" s="125">
        <v>2</v>
      </c>
      <c r="X372" s="125">
        <v>2</v>
      </c>
      <c r="Y372" s="125">
        <v>4</v>
      </c>
      <c r="Z372" s="126" t="s">
        <v>1490</v>
      </c>
      <c r="AA372" s="126" t="s">
        <v>1491</v>
      </c>
      <c r="AB372" s="135" t="s">
        <v>1492</v>
      </c>
      <c r="AC372" s="97" t="str">
        <f t="shared" si="66"/>
        <v>3.52</v>
      </c>
      <c r="AD372" s="97" t="str">
        <f t="shared" si="67"/>
        <v>3.24</v>
      </c>
    </row>
    <row r="373" spans="1:30" ht="15" hidden="1" thickBot="1" x14ac:dyDescent="0.35">
      <c r="A373" s="136">
        <v>10</v>
      </c>
      <c r="B373" s="6" t="s">
        <v>387</v>
      </c>
      <c r="C373" s="127">
        <v>4</v>
      </c>
      <c r="D373" s="127">
        <v>2</v>
      </c>
      <c r="E373" s="127">
        <v>0</v>
      </c>
      <c r="F373" s="127">
        <v>2</v>
      </c>
      <c r="G373" s="127">
        <v>6</v>
      </c>
      <c r="H373" s="127">
        <v>5</v>
      </c>
      <c r="I373" s="127">
        <v>6</v>
      </c>
      <c r="J373" s="128" t="s">
        <v>1522</v>
      </c>
      <c r="K373" s="128" t="s">
        <v>1523</v>
      </c>
      <c r="L373" s="137" t="s">
        <v>1524</v>
      </c>
      <c r="M373" s="97" t="str">
        <f t="shared" si="64"/>
        <v>4.18</v>
      </c>
      <c r="N373" s="97" t="str">
        <f t="shared" si="65"/>
        <v>7.53</v>
      </c>
      <c r="Q373" s="136">
        <v>10</v>
      </c>
      <c r="R373" s="6" t="s">
        <v>401</v>
      </c>
      <c r="S373" s="127">
        <v>4</v>
      </c>
      <c r="T373" s="127">
        <v>1</v>
      </c>
      <c r="U373" s="127">
        <v>1</v>
      </c>
      <c r="V373" s="127">
        <v>2</v>
      </c>
      <c r="W373" s="127">
        <v>6</v>
      </c>
      <c r="X373" s="127">
        <v>7</v>
      </c>
      <c r="Y373" s="127">
        <v>4</v>
      </c>
      <c r="Z373" s="128" t="s">
        <v>1429</v>
      </c>
      <c r="AA373" s="128" t="s">
        <v>1430</v>
      </c>
      <c r="AB373" s="137" t="s">
        <v>1431</v>
      </c>
      <c r="AC373" s="97" t="str">
        <f t="shared" si="66"/>
        <v>5.10</v>
      </c>
      <c r="AD373" s="97" t="str">
        <f t="shared" si="67"/>
        <v>7.98</v>
      </c>
    </row>
    <row r="374" spans="1:30" ht="15" hidden="1" thickBot="1" x14ac:dyDescent="0.35">
      <c r="A374" s="134">
        <v>11</v>
      </c>
      <c r="B374" s="3" t="s">
        <v>394</v>
      </c>
      <c r="C374" s="125">
        <v>4</v>
      </c>
      <c r="D374" s="125">
        <v>2</v>
      </c>
      <c r="E374" s="125">
        <v>0</v>
      </c>
      <c r="F374" s="125">
        <v>2</v>
      </c>
      <c r="G374" s="125">
        <v>8</v>
      </c>
      <c r="H374" s="125">
        <v>8</v>
      </c>
      <c r="I374" s="125">
        <v>6</v>
      </c>
      <c r="J374" s="126" t="s">
        <v>1458</v>
      </c>
      <c r="K374" s="126" t="s">
        <v>1459</v>
      </c>
      <c r="L374" s="135" t="s">
        <v>1460</v>
      </c>
      <c r="M374" s="97" t="str">
        <f t="shared" si="64"/>
        <v>5.61</v>
      </c>
      <c r="N374" s="97" t="str">
        <f t="shared" si="65"/>
        <v>4.07</v>
      </c>
      <c r="Q374" s="134">
        <v>11</v>
      </c>
      <c r="R374" s="3" t="s">
        <v>391</v>
      </c>
      <c r="S374" s="125">
        <v>4</v>
      </c>
      <c r="T374" s="125">
        <v>1</v>
      </c>
      <c r="U374" s="125">
        <v>1</v>
      </c>
      <c r="V374" s="125">
        <v>2</v>
      </c>
      <c r="W374" s="125">
        <v>5</v>
      </c>
      <c r="X374" s="125">
        <v>6</v>
      </c>
      <c r="Y374" s="125">
        <v>4</v>
      </c>
      <c r="Z374" s="126" t="s">
        <v>1360</v>
      </c>
      <c r="AA374" s="126" t="s">
        <v>1553</v>
      </c>
      <c r="AB374" s="135" t="s">
        <v>1554</v>
      </c>
      <c r="AC374" s="97" t="str">
        <f t="shared" si="66"/>
        <v>6.95</v>
      </c>
      <c r="AD374" s="97" t="str">
        <f t="shared" si="67"/>
        <v>5.47</v>
      </c>
    </row>
    <row r="375" spans="1:30" ht="43.8" hidden="1" thickBot="1" x14ac:dyDescent="0.35">
      <c r="A375" s="136">
        <v>12</v>
      </c>
      <c r="B375" s="6" t="s">
        <v>389</v>
      </c>
      <c r="C375" s="127">
        <v>3</v>
      </c>
      <c r="D375" s="127">
        <v>2</v>
      </c>
      <c r="E375" s="127">
        <v>0</v>
      </c>
      <c r="F375" s="127">
        <v>1</v>
      </c>
      <c r="G375" s="127">
        <v>4</v>
      </c>
      <c r="H375" s="127">
        <v>4</v>
      </c>
      <c r="I375" s="127">
        <v>6</v>
      </c>
      <c r="J375" s="128" t="s">
        <v>1461</v>
      </c>
      <c r="K375" s="128" t="s">
        <v>1462</v>
      </c>
      <c r="L375" s="137" t="s">
        <v>1463</v>
      </c>
      <c r="M375" s="97" t="str">
        <f t="shared" si="64"/>
        <v>3.53</v>
      </c>
      <c r="N375" s="97" t="str">
        <f t="shared" si="65"/>
        <v>3.96</v>
      </c>
      <c r="Q375" s="136">
        <v>12</v>
      </c>
      <c r="R375" s="6" t="s">
        <v>385</v>
      </c>
      <c r="S375" s="127">
        <v>4</v>
      </c>
      <c r="T375" s="127">
        <v>1</v>
      </c>
      <c r="U375" s="127">
        <v>1</v>
      </c>
      <c r="V375" s="127">
        <v>2</v>
      </c>
      <c r="W375" s="127">
        <v>3</v>
      </c>
      <c r="X375" s="127">
        <v>4</v>
      </c>
      <c r="Y375" s="127">
        <v>4</v>
      </c>
      <c r="Z375" s="128" t="s">
        <v>1555</v>
      </c>
      <c r="AA375" s="128" t="s">
        <v>1556</v>
      </c>
      <c r="AB375" s="137" t="s">
        <v>1557</v>
      </c>
      <c r="AC375" s="97" t="str">
        <f t="shared" si="66"/>
        <v>4.20</v>
      </c>
      <c r="AD375" s="97" t="str">
        <f t="shared" si="67"/>
        <v>6.23</v>
      </c>
    </row>
    <row r="376" spans="1:30" ht="43.8" hidden="1" thickBot="1" x14ac:dyDescent="0.35">
      <c r="A376" s="134">
        <v>13</v>
      </c>
      <c r="B376" s="3" t="s">
        <v>392</v>
      </c>
      <c r="C376" s="125">
        <v>2</v>
      </c>
      <c r="D376" s="125">
        <v>1</v>
      </c>
      <c r="E376" s="125">
        <v>1</v>
      </c>
      <c r="F376" s="125">
        <v>0</v>
      </c>
      <c r="G376" s="125">
        <v>5</v>
      </c>
      <c r="H376" s="125">
        <v>1</v>
      </c>
      <c r="I376" s="125">
        <v>4</v>
      </c>
      <c r="J376" s="126" t="s">
        <v>1403</v>
      </c>
      <c r="K376" s="126" t="s">
        <v>1404</v>
      </c>
      <c r="L376" s="135" t="s">
        <v>1405</v>
      </c>
      <c r="M376" s="97" t="str">
        <f t="shared" si="64"/>
        <v>5.69</v>
      </c>
      <c r="N376" s="97" t="str">
        <f t="shared" si="65"/>
        <v>0.66</v>
      </c>
      <c r="Q376" s="134">
        <v>13</v>
      </c>
      <c r="R376" s="3" t="s">
        <v>389</v>
      </c>
      <c r="S376" s="125">
        <v>5</v>
      </c>
      <c r="T376" s="125">
        <v>1</v>
      </c>
      <c r="U376" s="125">
        <v>1</v>
      </c>
      <c r="V376" s="125">
        <v>3</v>
      </c>
      <c r="W376" s="125">
        <v>6</v>
      </c>
      <c r="X376" s="125">
        <v>8</v>
      </c>
      <c r="Y376" s="125">
        <v>4</v>
      </c>
      <c r="Z376" s="126" t="s">
        <v>1558</v>
      </c>
      <c r="AA376" s="126" t="s">
        <v>1559</v>
      </c>
      <c r="AB376" s="135" t="s">
        <v>1560</v>
      </c>
      <c r="AC376" s="97" t="str">
        <f t="shared" si="66"/>
        <v>4.16</v>
      </c>
      <c r="AD376" s="97" t="str">
        <f t="shared" si="67"/>
        <v>8.68</v>
      </c>
    </row>
    <row r="377" spans="1:30" ht="43.8" hidden="1" thickBot="1" x14ac:dyDescent="0.35">
      <c r="A377" s="136">
        <v>14</v>
      </c>
      <c r="B377" s="6" t="s">
        <v>398</v>
      </c>
      <c r="C377" s="127">
        <v>4</v>
      </c>
      <c r="D377" s="127">
        <v>1</v>
      </c>
      <c r="E377" s="127">
        <v>1</v>
      </c>
      <c r="F377" s="127">
        <v>2</v>
      </c>
      <c r="G377" s="127">
        <v>3</v>
      </c>
      <c r="H377" s="127">
        <v>4</v>
      </c>
      <c r="I377" s="127">
        <v>4</v>
      </c>
      <c r="J377" s="128" t="s">
        <v>1464</v>
      </c>
      <c r="K377" s="128" t="s">
        <v>1465</v>
      </c>
      <c r="L377" s="137" t="s">
        <v>1466</v>
      </c>
      <c r="M377" s="97" t="str">
        <f t="shared" si="64"/>
        <v>4.26</v>
      </c>
      <c r="N377" s="97" t="str">
        <f t="shared" si="65"/>
        <v>4.25</v>
      </c>
      <c r="Q377" s="136">
        <v>14</v>
      </c>
      <c r="R377" s="6" t="s">
        <v>393</v>
      </c>
      <c r="S377" s="127">
        <v>4</v>
      </c>
      <c r="T377" s="127">
        <v>1</v>
      </c>
      <c r="U377" s="127">
        <v>1</v>
      </c>
      <c r="V377" s="127">
        <v>2</v>
      </c>
      <c r="W377" s="127">
        <v>5</v>
      </c>
      <c r="X377" s="127">
        <v>9</v>
      </c>
      <c r="Y377" s="127">
        <v>4</v>
      </c>
      <c r="Z377" s="128" t="s">
        <v>1493</v>
      </c>
      <c r="AA377" s="128" t="s">
        <v>1494</v>
      </c>
      <c r="AB377" s="137" t="s">
        <v>1495</v>
      </c>
      <c r="AC377" s="97" t="str">
        <f t="shared" si="66"/>
        <v>3.11</v>
      </c>
      <c r="AD377" s="97" t="str">
        <f t="shared" si="67"/>
        <v>10.34</v>
      </c>
    </row>
    <row r="378" spans="1:30" ht="43.8" hidden="1" thickBot="1" x14ac:dyDescent="0.35">
      <c r="A378" s="134">
        <v>15</v>
      </c>
      <c r="B378" s="3" t="s">
        <v>393</v>
      </c>
      <c r="C378" s="125">
        <v>4</v>
      </c>
      <c r="D378" s="125">
        <v>1</v>
      </c>
      <c r="E378" s="125">
        <v>1</v>
      </c>
      <c r="F378" s="125">
        <v>2</v>
      </c>
      <c r="G378" s="125">
        <v>1</v>
      </c>
      <c r="H378" s="125">
        <v>4</v>
      </c>
      <c r="I378" s="125">
        <v>4</v>
      </c>
      <c r="J378" s="126" t="s">
        <v>1525</v>
      </c>
      <c r="K378" s="126" t="s">
        <v>1526</v>
      </c>
      <c r="L378" s="135" t="s">
        <v>1527</v>
      </c>
      <c r="M378" s="97" t="str">
        <f t="shared" si="64"/>
        <v>5.63</v>
      </c>
      <c r="N378" s="97" t="str">
        <f t="shared" si="65"/>
        <v>2.97</v>
      </c>
      <c r="Q378" s="134">
        <v>15</v>
      </c>
      <c r="R378" s="3" t="s">
        <v>397</v>
      </c>
      <c r="S378" s="125">
        <v>3</v>
      </c>
      <c r="T378" s="125">
        <v>1</v>
      </c>
      <c r="U378" s="125">
        <v>0</v>
      </c>
      <c r="V378" s="125">
        <v>2</v>
      </c>
      <c r="W378" s="125">
        <v>4</v>
      </c>
      <c r="X378" s="125">
        <v>8</v>
      </c>
      <c r="Y378" s="125">
        <v>3</v>
      </c>
      <c r="Z378" s="126" t="s">
        <v>1432</v>
      </c>
      <c r="AA378" s="126" t="s">
        <v>1433</v>
      </c>
      <c r="AB378" s="135" t="s">
        <v>1434</v>
      </c>
      <c r="AC378" s="97" t="str">
        <f t="shared" si="66"/>
        <v>2.70</v>
      </c>
      <c r="AD378" s="97" t="str">
        <f t="shared" si="67"/>
        <v>5.58</v>
      </c>
    </row>
    <row r="379" spans="1:30" ht="15" hidden="1" thickBot="1" x14ac:dyDescent="0.35">
      <c r="A379" s="136">
        <v>16</v>
      </c>
      <c r="B379" s="6" t="s">
        <v>397</v>
      </c>
      <c r="C379" s="127">
        <v>5</v>
      </c>
      <c r="D379" s="127">
        <v>1</v>
      </c>
      <c r="E379" s="127">
        <v>1</v>
      </c>
      <c r="F379" s="127">
        <v>3</v>
      </c>
      <c r="G379" s="127">
        <v>4</v>
      </c>
      <c r="H379" s="127">
        <v>8</v>
      </c>
      <c r="I379" s="127">
        <v>4</v>
      </c>
      <c r="J379" s="128" t="s">
        <v>1528</v>
      </c>
      <c r="K379" s="128" t="s">
        <v>1529</v>
      </c>
      <c r="L379" s="137" t="s">
        <v>1530</v>
      </c>
      <c r="M379" s="97" t="str">
        <f t="shared" si="64"/>
        <v>5.25</v>
      </c>
      <c r="N379" s="97" t="str">
        <f t="shared" si="65"/>
        <v>6.74</v>
      </c>
      <c r="Q379" s="136">
        <v>16</v>
      </c>
      <c r="R379" s="6" t="s">
        <v>399</v>
      </c>
      <c r="S379" s="127">
        <v>3</v>
      </c>
      <c r="T379" s="127">
        <v>1</v>
      </c>
      <c r="U379" s="127">
        <v>0</v>
      </c>
      <c r="V379" s="127">
        <v>2</v>
      </c>
      <c r="W379" s="127">
        <v>1</v>
      </c>
      <c r="X379" s="127">
        <v>5</v>
      </c>
      <c r="Y379" s="127">
        <v>3</v>
      </c>
      <c r="Z379" s="128" t="s">
        <v>1435</v>
      </c>
      <c r="AA379" s="128" t="s">
        <v>1436</v>
      </c>
      <c r="AB379" s="137" t="s">
        <v>1437</v>
      </c>
      <c r="AC379" s="97" t="str">
        <f t="shared" si="66"/>
        <v>1.78</v>
      </c>
      <c r="AD379" s="97" t="str">
        <f t="shared" si="67"/>
        <v>6.42</v>
      </c>
    </row>
    <row r="380" spans="1:30" ht="29.4" hidden="1" thickBot="1" x14ac:dyDescent="0.35">
      <c r="A380" s="134">
        <v>17</v>
      </c>
      <c r="B380" s="3" t="s">
        <v>402</v>
      </c>
      <c r="C380" s="125">
        <v>4</v>
      </c>
      <c r="D380" s="125">
        <v>0</v>
      </c>
      <c r="E380" s="125">
        <v>2</v>
      </c>
      <c r="F380" s="125">
        <v>2</v>
      </c>
      <c r="G380" s="125">
        <v>3</v>
      </c>
      <c r="H380" s="125">
        <v>7</v>
      </c>
      <c r="I380" s="125">
        <v>2</v>
      </c>
      <c r="J380" s="126" t="s">
        <v>1531</v>
      </c>
      <c r="K380" s="126" t="s">
        <v>1532</v>
      </c>
      <c r="L380" s="135" t="s">
        <v>1288</v>
      </c>
      <c r="M380" s="97" t="str">
        <f t="shared" si="64"/>
        <v>3.22</v>
      </c>
      <c r="N380" s="97" t="str">
        <f t="shared" si="65"/>
        <v>8.72</v>
      </c>
      <c r="Q380" s="134">
        <v>17</v>
      </c>
      <c r="R380" s="3" t="s">
        <v>396</v>
      </c>
      <c r="S380" s="125">
        <v>4</v>
      </c>
      <c r="T380" s="125">
        <v>1</v>
      </c>
      <c r="U380" s="125">
        <v>0</v>
      </c>
      <c r="V380" s="125">
        <v>3</v>
      </c>
      <c r="W380" s="125">
        <v>2</v>
      </c>
      <c r="X380" s="125">
        <v>8</v>
      </c>
      <c r="Y380" s="125">
        <v>3</v>
      </c>
      <c r="Z380" s="126" t="s">
        <v>1561</v>
      </c>
      <c r="AA380" s="126" t="s">
        <v>1562</v>
      </c>
      <c r="AB380" s="135" t="s">
        <v>1563</v>
      </c>
      <c r="AC380" s="97" t="str">
        <f t="shared" si="66"/>
        <v>3.87</v>
      </c>
      <c r="AD380" s="97" t="str">
        <f t="shared" si="67"/>
        <v>5.39</v>
      </c>
    </row>
    <row r="381" spans="1:30" ht="15" hidden="1" thickBot="1" x14ac:dyDescent="0.35">
      <c r="A381" s="136">
        <v>18</v>
      </c>
      <c r="B381" s="6" t="s">
        <v>401</v>
      </c>
      <c r="C381" s="127">
        <v>4</v>
      </c>
      <c r="D381" s="127">
        <v>0</v>
      </c>
      <c r="E381" s="127">
        <v>2</v>
      </c>
      <c r="F381" s="127">
        <v>2</v>
      </c>
      <c r="G381" s="127">
        <v>2</v>
      </c>
      <c r="H381" s="127">
        <v>7</v>
      </c>
      <c r="I381" s="127">
        <v>2</v>
      </c>
      <c r="J381" s="128" t="s">
        <v>1533</v>
      </c>
      <c r="K381" s="128" t="s">
        <v>1534</v>
      </c>
      <c r="L381" s="137" t="s">
        <v>1535</v>
      </c>
      <c r="M381" s="97" t="str">
        <f t="shared" si="64"/>
        <v>4.50</v>
      </c>
      <c r="N381" s="97" t="str">
        <f t="shared" si="65"/>
        <v>9.28</v>
      </c>
      <c r="Q381" s="136">
        <v>18</v>
      </c>
      <c r="R381" s="6" t="s">
        <v>394</v>
      </c>
      <c r="S381" s="127">
        <v>4</v>
      </c>
      <c r="T381" s="127">
        <v>0</v>
      </c>
      <c r="U381" s="127">
        <v>1</v>
      </c>
      <c r="V381" s="127">
        <v>3</v>
      </c>
      <c r="W381" s="127">
        <v>3</v>
      </c>
      <c r="X381" s="127">
        <v>6</v>
      </c>
      <c r="Y381" s="127">
        <v>1</v>
      </c>
      <c r="Z381" s="128" t="s">
        <v>1217</v>
      </c>
      <c r="AA381" s="128" t="s">
        <v>1564</v>
      </c>
      <c r="AB381" s="137" t="s">
        <v>1565</v>
      </c>
      <c r="AC381" s="97" t="str">
        <f t="shared" si="66"/>
        <v>3.30</v>
      </c>
      <c r="AD381" s="97" t="str">
        <f t="shared" si="67"/>
        <v>6.46</v>
      </c>
    </row>
    <row r="382" spans="1:30" ht="15" hidden="1" thickBot="1" x14ac:dyDescent="0.35">
      <c r="A382" s="134">
        <v>19</v>
      </c>
      <c r="B382" s="3" t="s">
        <v>399</v>
      </c>
      <c r="C382" s="125">
        <v>5</v>
      </c>
      <c r="D382" s="125">
        <v>0</v>
      </c>
      <c r="E382" s="125">
        <v>2</v>
      </c>
      <c r="F382" s="125">
        <v>3</v>
      </c>
      <c r="G382" s="125">
        <v>2</v>
      </c>
      <c r="H382" s="125">
        <v>11</v>
      </c>
      <c r="I382" s="125">
        <v>2</v>
      </c>
      <c r="J382" s="126" t="s">
        <v>1536</v>
      </c>
      <c r="K382" s="126" t="s">
        <v>1537</v>
      </c>
      <c r="L382" s="135" t="s">
        <v>1538</v>
      </c>
      <c r="M382" s="97" t="str">
        <f t="shared" si="64"/>
        <v>3.18</v>
      </c>
      <c r="N382" s="97" t="str">
        <f t="shared" si="65"/>
        <v>11.40</v>
      </c>
      <c r="Q382" s="134">
        <v>19</v>
      </c>
      <c r="R382" s="3" t="s">
        <v>387</v>
      </c>
      <c r="S382" s="125">
        <v>4</v>
      </c>
      <c r="T382" s="125">
        <v>0</v>
      </c>
      <c r="U382" s="125">
        <v>1</v>
      </c>
      <c r="V382" s="125">
        <v>3</v>
      </c>
      <c r="W382" s="125">
        <v>1</v>
      </c>
      <c r="X382" s="125">
        <v>7</v>
      </c>
      <c r="Y382" s="125">
        <v>1</v>
      </c>
      <c r="Z382" s="126" t="s">
        <v>1502</v>
      </c>
      <c r="AA382" s="126" t="s">
        <v>1503</v>
      </c>
      <c r="AB382" s="135" t="s">
        <v>1504</v>
      </c>
      <c r="AC382" s="97" t="str">
        <f t="shared" si="66"/>
        <v>2.20</v>
      </c>
      <c r="AD382" s="97" t="str">
        <f t="shared" si="67"/>
        <v>6.55</v>
      </c>
    </row>
    <row r="383" spans="1:30" ht="15" hidden="1" thickBot="1" x14ac:dyDescent="0.35">
      <c r="A383" s="138">
        <v>20</v>
      </c>
      <c r="B383" s="18" t="s">
        <v>400</v>
      </c>
      <c r="C383" s="139">
        <v>4</v>
      </c>
      <c r="D383" s="139">
        <v>0</v>
      </c>
      <c r="E383" s="139">
        <v>1</v>
      </c>
      <c r="F383" s="139">
        <v>3</v>
      </c>
      <c r="G383" s="139">
        <v>5</v>
      </c>
      <c r="H383" s="139">
        <v>10</v>
      </c>
      <c r="I383" s="139">
        <v>1</v>
      </c>
      <c r="J383" s="140" t="s">
        <v>1470</v>
      </c>
      <c r="K383" s="140" t="s">
        <v>1471</v>
      </c>
      <c r="L383" s="141" t="s">
        <v>1472</v>
      </c>
      <c r="M383" s="97" t="str">
        <f t="shared" si="64"/>
        <v>5.65</v>
      </c>
      <c r="N383" s="97" t="str">
        <f t="shared" si="65"/>
        <v>7.42</v>
      </c>
      <c r="Q383" s="138">
        <v>20</v>
      </c>
      <c r="R383" s="18" t="s">
        <v>402</v>
      </c>
      <c r="S383" s="139">
        <v>4</v>
      </c>
      <c r="T383" s="139">
        <v>0</v>
      </c>
      <c r="U383" s="139">
        <v>0</v>
      </c>
      <c r="V383" s="139">
        <v>4</v>
      </c>
      <c r="W383" s="139">
        <v>1</v>
      </c>
      <c r="X383" s="139">
        <v>12</v>
      </c>
      <c r="Y383" s="139">
        <v>0</v>
      </c>
      <c r="Z383" s="140" t="s">
        <v>1505</v>
      </c>
      <c r="AA383" s="140" t="s">
        <v>1506</v>
      </c>
      <c r="AB383" s="141" t="s">
        <v>1507</v>
      </c>
      <c r="AC383" s="97" t="str">
        <f t="shared" si="66"/>
        <v>1.45</v>
      </c>
      <c r="AD383" s="97" t="str">
        <f t="shared" si="67"/>
        <v>13.41</v>
      </c>
    </row>
    <row r="385" spans="1:30" ht="15" thickBot="1" x14ac:dyDescent="0.35">
      <c r="A385" t="s">
        <v>1567</v>
      </c>
      <c r="B385" s="210" t="s">
        <v>1566</v>
      </c>
      <c r="C385" s="210"/>
      <c r="D385" s="210"/>
      <c r="E385" s="210"/>
      <c r="F385" s="210"/>
    </row>
    <row r="386" spans="1:30" x14ac:dyDescent="0.3">
      <c r="A386" s="129" t="s">
        <v>0</v>
      </c>
      <c r="B386" s="130" t="s">
        <v>1</v>
      </c>
      <c r="C386" s="130" t="s">
        <v>2</v>
      </c>
      <c r="D386" s="130" t="s">
        <v>3</v>
      </c>
      <c r="E386" s="130" t="s">
        <v>4</v>
      </c>
      <c r="F386" s="130" t="s">
        <v>5</v>
      </c>
      <c r="G386" s="130" t="s">
        <v>6</v>
      </c>
      <c r="H386" s="130" t="s">
        <v>7</v>
      </c>
      <c r="I386" s="130" t="s">
        <v>8</v>
      </c>
      <c r="J386" s="130" t="s">
        <v>9</v>
      </c>
      <c r="K386" s="130" t="s">
        <v>10</v>
      </c>
      <c r="L386" s="131" t="s">
        <v>11</v>
      </c>
      <c r="Q386" s="129" t="s">
        <v>0</v>
      </c>
      <c r="R386" s="130" t="s">
        <v>1</v>
      </c>
      <c r="S386" s="130" t="s">
        <v>2</v>
      </c>
      <c r="T386" s="130" t="s">
        <v>3</v>
      </c>
      <c r="U386" s="130" t="s">
        <v>4</v>
      </c>
      <c r="V386" s="130" t="s">
        <v>5</v>
      </c>
      <c r="W386" s="130" t="s">
        <v>6</v>
      </c>
      <c r="X386" s="130" t="s">
        <v>7</v>
      </c>
      <c r="Y386" s="130" t="s">
        <v>8</v>
      </c>
      <c r="Z386" s="130" t="s">
        <v>9</v>
      </c>
      <c r="AA386" s="130" t="s">
        <v>10</v>
      </c>
      <c r="AB386" s="131" t="s">
        <v>11</v>
      </c>
    </row>
    <row r="387" spans="1:30" ht="15" thickBot="1" x14ac:dyDescent="0.35">
      <c r="A387" s="132" t="s">
        <v>0</v>
      </c>
      <c r="B387" s="124" t="s">
        <v>1</v>
      </c>
      <c r="C387" s="124" t="s">
        <v>2</v>
      </c>
      <c r="D387" s="124" t="s">
        <v>3</v>
      </c>
      <c r="E387" s="124" t="s">
        <v>4</v>
      </c>
      <c r="F387" s="124" t="s">
        <v>5</v>
      </c>
      <c r="G387" s="124" t="s">
        <v>6</v>
      </c>
      <c r="H387" s="124" t="s">
        <v>7</v>
      </c>
      <c r="I387" s="124" t="s">
        <v>8</v>
      </c>
      <c r="J387" s="124" t="s">
        <v>9</v>
      </c>
      <c r="K387" s="124" t="s">
        <v>10</v>
      </c>
      <c r="L387" s="133" t="s">
        <v>11</v>
      </c>
      <c r="M387" s="1" t="s">
        <v>9</v>
      </c>
      <c r="N387" s="1" t="s">
        <v>10</v>
      </c>
      <c r="Q387" s="132" t="s">
        <v>0</v>
      </c>
      <c r="R387" s="124" t="s">
        <v>1</v>
      </c>
      <c r="S387" s="124" t="s">
        <v>2</v>
      </c>
      <c r="T387" s="124" t="s">
        <v>3</v>
      </c>
      <c r="U387" s="124" t="s">
        <v>4</v>
      </c>
      <c r="V387" s="124" t="s">
        <v>5</v>
      </c>
      <c r="W387" s="124" t="s">
        <v>6</v>
      </c>
      <c r="X387" s="124" t="s">
        <v>7</v>
      </c>
      <c r="Y387" s="124" t="s">
        <v>8</v>
      </c>
      <c r="Z387" s="124" t="s">
        <v>9</v>
      </c>
      <c r="AA387" s="124" t="s">
        <v>10</v>
      </c>
      <c r="AB387" s="133" t="s">
        <v>11</v>
      </c>
      <c r="AC387" s="1" t="s">
        <v>9</v>
      </c>
      <c r="AD387" s="1" t="s">
        <v>10</v>
      </c>
    </row>
    <row r="388" spans="1:30" ht="29.4" thickBot="1" x14ac:dyDescent="0.35">
      <c r="A388" s="134">
        <v>1</v>
      </c>
      <c r="B388" s="3" t="s">
        <v>385</v>
      </c>
      <c r="C388" s="125">
        <v>5</v>
      </c>
      <c r="D388" s="125">
        <v>5</v>
      </c>
      <c r="E388" s="125">
        <v>0</v>
      </c>
      <c r="F388" s="125">
        <v>0</v>
      </c>
      <c r="G388" s="125">
        <v>10</v>
      </c>
      <c r="H388" s="125">
        <v>2</v>
      </c>
      <c r="I388" s="125">
        <v>15</v>
      </c>
      <c r="J388" s="126" t="s">
        <v>1568</v>
      </c>
      <c r="K388" s="126" t="s">
        <v>1569</v>
      </c>
      <c r="L388" s="135" t="s">
        <v>1570</v>
      </c>
      <c r="M388" s="97" t="str">
        <f>IF(ISNUMBER(SEARCH("-", J388)), LEFT(J388, SEARCH("-", J388)-1), LEFT(J388, SEARCH("+", J388)-1))</f>
        <v>10.80</v>
      </c>
      <c r="N388" s="97" t="str">
        <f>IF(ISNUMBER(SEARCH("-", K388)), LEFT(K388, SEARCH("-", K388)-1), LEFT(K388, SEARCH("+", K388)-1))</f>
        <v>6.11</v>
      </c>
      <c r="Q388" s="134">
        <v>1</v>
      </c>
      <c r="R388" s="3" t="s">
        <v>384</v>
      </c>
      <c r="S388" s="125">
        <v>5</v>
      </c>
      <c r="T388" s="125">
        <v>5</v>
      </c>
      <c r="U388" s="125">
        <v>0</v>
      </c>
      <c r="V388" s="125">
        <v>0</v>
      </c>
      <c r="W388" s="125">
        <v>12</v>
      </c>
      <c r="X388" s="125">
        <v>4</v>
      </c>
      <c r="Y388" s="125">
        <v>15</v>
      </c>
      <c r="Z388" s="126" t="s">
        <v>1539</v>
      </c>
      <c r="AA388" s="126" t="s">
        <v>1540</v>
      </c>
      <c r="AB388" s="135" t="s">
        <v>1541</v>
      </c>
      <c r="AC388" s="97" t="str">
        <f>IF(ISNUMBER(SEARCH("-", Z388)), LEFT(Z388, SEARCH("-", Z388)-1), LEFT(Z388, SEARCH("+", Z388)-1))</f>
        <v>11.33</v>
      </c>
      <c r="AD388" s="97" t="str">
        <f>IF(ISNUMBER(SEARCH("-", AA388)), LEFT(AA388, SEARCH("-", AA388)-1), LEFT(AA388, SEARCH("+", AA388)-1))</f>
        <v>5.12</v>
      </c>
    </row>
    <row r="389" spans="1:30" ht="29.4" thickBot="1" x14ac:dyDescent="0.35">
      <c r="A389" s="136">
        <v>2</v>
      </c>
      <c r="B389" s="6" t="s">
        <v>383</v>
      </c>
      <c r="C389" s="127">
        <v>4</v>
      </c>
      <c r="D389" s="127">
        <v>3</v>
      </c>
      <c r="E389" s="127">
        <v>1</v>
      </c>
      <c r="F389" s="127">
        <v>0</v>
      </c>
      <c r="G389" s="127">
        <v>8</v>
      </c>
      <c r="H389" s="127">
        <v>0</v>
      </c>
      <c r="I389" s="127">
        <v>10</v>
      </c>
      <c r="J389" s="128" t="s">
        <v>1510</v>
      </c>
      <c r="K389" s="128" t="s">
        <v>1511</v>
      </c>
      <c r="L389" s="137" t="s">
        <v>1512</v>
      </c>
      <c r="M389" s="97" t="str">
        <f t="shared" ref="M389:M407" si="68">IF(ISNUMBER(SEARCH("-", J389)), LEFT(J389, SEARCH("-", J389)-1), LEFT(J389, SEARCH("+", J389)-1))</f>
        <v>11.82</v>
      </c>
      <c r="N389" s="97" t="str">
        <f t="shared" ref="N389:N407" si="69">IF(ISNUMBER(SEARCH("-", K389)), LEFT(K389, SEARCH("-", K389)-1), LEFT(K389, SEARCH("+", K389)-1))</f>
        <v>2.85</v>
      </c>
      <c r="Q389" s="136">
        <v>2</v>
      </c>
      <c r="R389" s="6" t="s">
        <v>395</v>
      </c>
      <c r="S389" s="127">
        <v>5</v>
      </c>
      <c r="T389" s="127">
        <v>4</v>
      </c>
      <c r="U389" s="127">
        <v>1</v>
      </c>
      <c r="V389" s="127">
        <v>0</v>
      </c>
      <c r="W389" s="127">
        <v>8</v>
      </c>
      <c r="X389" s="127">
        <v>1</v>
      </c>
      <c r="Y389" s="127">
        <v>13</v>
      </c>
      <c r="Z389" s="128" t="s">
        <v>1595</v>
      </c>
      <c r="AA389" s="128" t="s">
        <v>1596</v>
      </c>
      <c r="AB389" s="137" t="s">
        <v>1597</v>
      </c>
      <c r="AC389" s="97" t="str">
        <f t="shared" ref="AC389:AC407" si="70">IF(ISNUMBER(SEARCH("-", Z389)), LEFT(Z389, SEARCH("-", Z389)-1), LEFT(Z389, SEARCH("+", Z389)-1))</f>
        <v>8.29</v>
      </c>
      <c r="AD389" s="97" t="str">
        <f t="shared" ref="AD389:AD407" si="71">IF(ISNUMBER(SEARCH("-", AA389)), LEFT(AA389, SEARCH("-", AA389)-1), LEFT(AA389, SEARCH("+", AA389)-1))</f>
        <v>5.24</v>
      </c>
    </row>
    <row r="390" spans="1:30" ht="29.4" thickBot="1" x14ac:dyDescent="0.35">
      <c r="A390" s="134">
        <v>3</v>
      </c>
      <c r="B390" s="3" t="s">
        <v>391</v>
      </c>
      <c r="C390" s="125">
        <v>5</v>
      </c>
      <c r="D390" s="125">
        <v>3</v>
      </c>
      <c r="E390" s="125">
        <v>1</v>
      </c>
      <c r="F390" s="125">
        <v>1</v>
      </c>
      <c r="G390" s="125">
        <v>11</v>
      </c>
      <c r="H390" s="125">
        <v>4</v>
      </c>
      <c r="I390" s="125">
        <v>10</v>
      </c>
      <c r="J390" s="126" t="s">
        <v>1571</v>
      </c>
      <c r="K390" s="126" t="s">
        <v>1572</v>
      </c>
      <c r="L390" s="135" t="s">
        <v>1573</v>
      </c>
      <c r="M390" s="97" t="str">
        <f t="shared" si="68"/>
        <v>10.41</v>
      </c>
      <c r="N390" s="97" t="str">
        <f t="shared" si="69"/>
        <v>4.57</v>
      </c>
      <c r="Q390" s="134">
        <v>3</v>
      </c>
      <c r="R390" s="3" t="s">
        <v>383</v>
      </c>
      <c r="S390" s="125">
        <v>5</v>
      </c>
      <c r="T390" s="125">
        <v>4</v>
      </c>
      <c r="U390" s="125">
        <v>0</v>
      </c>
      <c r="V390" s="125">
        <v>1</v>
      </c>
      <c r="W390" s="125">
        <v>13</v>
      </c>
      <c r="X390" s="125">
        <v>4</v>
      </c>
      <c r="Y390" s="125">
        <v>12</v>
      </c>
      <c r="Z390" s="126" t="s">
        <v>1598</v>
      </c>
      <c r="AA390" s="126" t="s">
        <v>1442</v>
      </c>
      <c r="AB390" s="135" t="s">
        <v>1599</v>
      </c>
      <c r="AC390" s="97" t="str">
        <f t="shared" si="70"/>
        <v>11.69</v>
      </c>
      <c r="AD390" s="97" t="str">
        <f t="shared" si="71"/>
        <v>4.27</v>
      </c>
    </row>
    <row r="391" spans="1:30" ht="29.4" thickBot="1" x14ac:dyDescent="0.35">
      <c r="A391" s="136">
        <v>4</v>
      </c>
      <c r="B391" s="6" t="s">
        <v>384</v>
      </c>
      <c r="C391" s="127">
        <v>4</v>
      </c>
      <c r="D391" s="127">
        <v>3</v>
      </c>
      <c r="E391" s="127">
        <v>1</v>
      </c>
      <c r="F391" s="127">
        <v>0</v>
      </c>
      <c r="G391" s="127">
        <v>10</v>
      </c>
      <c r="H391" s="127">
        <v>4</v>
      </c>
      <c r="I391" s="127">
        <v>10</v>
      </c>
      <c r="J391" s="128" t="s">
        <v>1574</v>
      </c>
      <c r="K391" s="128" t="s">
        <v>1575</v>
      </c>
      <c r="L391" s="137" t="s">
        <v>1576</v>
      </c>
      <c r="M391" s="97" t="str">
        <f t="shared" si="68"/>
        <v>9.46</v>
      </c>
      <c r="N391" s="97" t="str">
        <f t="shared" si="69"/>
        <v>3.42</v>
      </c>
      <c r="Q391" s="136">
        <v>4</v>
      </c>
      <c r="R391" s="6" t="s">
        <v>390</v>
      </c>
      <c r="S391" s="127">
        <v>5</v>
      </c>
      <c r="T391" s="127">
        <v>4</v>
      </c>
      <c r="U391" s="127">
        <v>0</v>
      </c>
      <c r="V391" s="127">
        <v>1</v>
      </c>
      <c r="W391" s="127">
        <v>10</v>
      </c>
      <c r="X391" s="127">
        <v>6</v>
      </c>
      <c r="Y391" s="127">
        <v>12</v>
      </c>
      <c r="Z391" s="128" t="s">
        <v>1600</v>
      </c>
      <c r="AA391" s="128" t="s">
        <v>1601</v>
      </c>
      <c r="AB391" s="137" t="s">
        <v>1602</v>
      </c>
      <c r="AC391" s="97" t="str">
        <f t="shared" si="70"/>
        <v>9.19</v>
      </c>
      <c r="AD391" s="97" t="str">
        <f t="shared" si="71"/>
        <v>4.01</v>
      </c>
    </row>
    <row r="392" spans="1:30" ht="29.4" thickBot="1" x14ac:dyDescent="0.35">
      <c r="A392" s="134">
        <v>5</v>
      </c>
      <c r="B392" s="3" t="s">
        <v>386</v>
      </c>
      <c r="C392" s="125">
        <v>6</v>
      </c>
      <c r="D392" s="125">
        <v>3</v>
      </c>
      <c r="E392" s="125">
        <v>1</v>
      </c>
      <c r="F392" s="125">
        <v>2</v>
      </c>
      <c r="G392" s="125">
        <v>8</v>
      </c>
      <c r="H392" s="125">
        <v>4</v>
      </c>
      <c r="I392" s="125">
        <v>10</v>
      </c>
      <c r="J392" s="126" t="s">
        <v>1577</v>
      </c>
      <c r="K392" s="126" t="s">
        <v>1578</v>
      </c>
      <c r="L392" s="135" t="s">
        <v>1579</v>
      </c>
      <c r="M392" s="97" t="str">
        <f t="shared" si="68"/>
        <v>9.67</v>
      </c>
      <c r="N392" s="97" t="str">
        <f t="shared" si="69"/>
        <v>3.78</v>
      </c>
      <c r="Q392" s="134">
        <v>5</v>
      </c>
      <c r="R392" s="3" t="s">
        <v>392</v>
      </c>
      <c r="S392" s="125">
        <v>6</v>
      </c>
      <c r="T392" s="125">
        <v>2</v>
      </c>
      <c r="U392" s="125">
        <v>2</v>
      </c>
      <c r="V392" s="125">
        <v>2</v>
      </c>
      <c r="W392" s="125">
        <v>5</v>
      </c>
      <c r="X392" s="125">
        <v>2</v>
      </c>
      <c r="Y392" s="125">
        <v>8</v>
      </c>
      <c r="Z392" s="126" t="s">
        <v>1542</v>
      </c>
      <c r="AA392" s="126" t="s">
        <v>1543</v>
      </c>
      <c r="AB392" s="135" t="s">
        <v>1544</v>
      </c>
      <c r="AC392" s="97" t="str">
        <f t="shared" si="70"/>
        <v>8.60</v>
      </c>
      <c r="AD392" s="97" t="str">
        <f t="shared" si="71"/>
        <v>7.77</v>
      </c>
    </row>
    <row r="393" spans="1:30" ht="29.4" thickBot="1" x14ac:dyDescent="0.35">
      <c r="A393" s="136">
        <v>6</v>
      </c>
      <c r="B393" s="6" t="s">
        <v>388</v>
      </c>
      <c r="C393" s="127">
        <v>5</v>
      </c>
      <c r="D393" s="127">
        <v>3</v>
      </c>
      <c r="E393" s="127">
        <v>0</v>
      </c>
      <c r="F393" s="127">
        <v>2</v>
      </c>
      <c r="G393" s="127">
        <v>7</v>
      </c>
      <c r="H393" s="127">
        <v>6</v>
      </c>
      <c r="I393" s="127">
        <v>9</v>
      </c>
      <c r="J393" s="128" t="s">
        <v>1513</v>
      </c>
      <c r="K393" s="128" t="s">
        <v>1514</v>
      </c>
      <c r="L393" s="137" t="s">
        <v>1515</v>
      </c>
      <c r="M393" s="97" t="str">
        <f t="shared" si="68"/>
        <v>10.55</v>
      </c>
      <c r="N393" s="97" t="str">
        <f t="shared" si="69"/>
        <v>6.33</v>
      </c>
      <c r="Q393" s="136">
        <v>6</v>
      </c>
      <c r="R393" s="6" t="s">
        <v>386</v>
      </c>
      <c r="S393" s="127">
        <v>3</v>
      </c>
      <c r="T393" s="127">
        <v>2</v>
      </c>
      <c r="U393" s="127">
        <v>1</v>
      </c>
      <c r="V393" s="127">
        <v>0</v>
      </c>
      <c r="W393" s="127">
        <v>9</v>
      </c>
      <c r="X393" s="127">
        <v>2</v>
      </c>
      <c r="Y393" s="127">
        <v>7</v>
      </c>
      <c r="Z393" s="128" t="s">
        <v>1545</v>
      </c>
      <c r="AA393" s="128" t="s">
        <v>1546</v>
      </c>
      <c r="AB393" s="137" t="s">
        <v>1547</v>
      </c>
      <c r="AC393" s="97" t="str">
        <f t="shared" si="70"/>
        <v>8.34</v>
      </c>
      <c r="AD393" s="97" t="str">
        <f t="shared" si="71"/>
        <v>2.34</v>
      </c>
    </row>
    <row r="394" spans="1:30" ht="15" thickBot="1" x14ac:dyDescent="0.35">
      <c r="A394" s="134">
        <v>7</v>
      </c>
      <c r="B394" s="3" t="s">
        <v>394</v>
      </c>
      <c r="C394" s="125">
        <v>5</v>
      </c>
      <c r="D394" s="125">
        <v>2</v>
      </c>
      <c r="E394" s="125">
        <v>1</v>
      </c>
      <c r="F394" s="125">
        <v>2</v>
      </c>
      <c r="G394" s="125">
        <v>9</v>
      </c>
      <c r="H394" s="125">
        <v>9</v>
      </c>
      <c r="I394" s="125">
        <v>7</v>
      </c>
      <c r="J394" s="126" t="s">
        <v>1580</v>
      </c>
      <c r="K394" s="126" t="s">
        <v>1581</v>
      </c>
      <c r="L394" s="135" t="s">
        <v>1582</v>
      </c>
      <c r="M394" s="97" t="str">
        <f t="shared" si="68"/>
        <v>7.97</v>
      </c>
      <c r="N394" s="97" t="str">
        <f t="shared" si="69"/>
        <v>5.41</v>
      </c>
      <c r="Q394" s="134">
        <v>7</v>
      </c>
      <c r="R394" s="3" t="s">
        <v>401</v>
      </c>
      <c r="S394" s="125">
        <v>5</v>
      </c>
      <c r="T394" s="125">
        <v>2</v>
      </c>
      <c r="U394" s="125">
        <v>1</v>
      </c>
      <c r="V394" s="125">
        <v>2</v>
      </c>
      <c r="W394" s="125">
        <v>7</v>
      </c>
      <c r="X394" s="125">
        <v>7</v>
      </c>
      <c r="Y394" s="125">
        <v>7</v>
      </c>
      <c r="Z394" s="126" t="s">
        <v>1603</v>
      </c>
      <c r="AA394" s="126" t="s">
        <v>1604</v>
      </c>
      <c r="AB394" s="135" t="s">
        <v>1605</v>
      </c>
      <c r="AC394" s="97" t="str">
        <f t="shared" si="70"/>
        <v>5.28</v>
      </c>
      <c r="AD394" s="97" t="str">
        <f t="shared" si="71"/>
        <v>9.39</v>
      </c>
    </row>
    <row r="395" spans="1:30" ht="29.4" thickBot="1" x14ac:dyDescent="0.35">
      <c r="A395" s="136">
        <v>8</v>
      </c>
      <c r="B395" s="6" t="s">
        <v>396</v>
      </c>
      <c r="C395" s="127">
        <v>5</v>
      </c>
      <c r="D395" s="127">
        <v>2</v>
      </c>
      <c r="E395" s="127">
        <v>1</v>
      </c>
      <c r="F395" s="127">
        <v>2</v>
      </c>
      <c r="G395" s="127">
        <v>8</v>
      </c>
      <c r="H395" s="127">
        <v>8</v>
      </c>
      <c r="I395" s="127">
        <v>7</v>
      </c>
      <c r="J395" s="128" t="s">
        <v>1583</v>
      </c>
      <c r="K395" s="128" t="s">
        <v>1584</v>
      </c>
      <c r="L395" s="137" t="s">
        <v>1585</v>
      </c>
      <c r="M395" s="97" t="str">
        <f t="shared" si="68"/>
        <v>4.55</v>
      </c>
      <c r="N395" s="97" t="str">
        <f t="shared" si="69"/>
        <v>7.15</v>
      </c>
      <c r="Q395" s="136">
        <v>8</v>
      </c>
      <c r="R395" s="6" t="s">
        <v>400</v>
      </c>
      <c r="S395" s="127">
        <v>4</v>
      </c>
      <c r="T395" s="127">
        <v>1</v>
      </c>
      <c r="U395" s="127">
        <v>2</v>
      </c>
      <c r="V395" s="127">
        <v>1</v>
      </c>
      <c r="W395" s="127">
        <v>6</v>
      </c>
      <c r="X395" s="127">
        <v>6</v>
      </c>
      <c r="Y395" s="127">
        <v>5</v>
      </c>
      <c r="Z395" s="128" t="s">
        <v>757</v>
      </c>
      <c r="AA395" s="128" t="s">
        <v>1548</v>
      </c>
      <c r="AB395" s="137" t="s">
        <v>1549</v>
      </c>
      <c r="AC395" s="97" t="str">
        <f t="shared" si="70"/>
        <v>4.91</v>
      </c>
      <c r="AD395" s="97" t="str">
        <f t="shared" si="71"/>
        <v>5.29</v>
      </c>
    </row>
    <row r="396" spans="1:30" ht="43.8" thickBot="1" x14ac:dyDescent="0.35">
      <c r="A396" s="134">
        <v>9</v>
      </c>
      <c r="B396" s="3" t="s">
        <v>389</v>
      </c>
      <c r="C396" s="125">
        <v>4</v>
      </c>
      <c r="D396" s="125">
        <v>2</v>
      </c>
      <c r="E396" s="125">
        <v>1</v>
      </c>
      <c r="F396" s="125">
        <v>1</v>
      </c>
      <c r="G396" s="125">
        <v>4</v>
      </c>
      <c r="H396" s="125">
        <v>4</v>
      </c>
      <c r="I396" s="125">
        <v>7</v>
      </c>
      <c r="J396" s="126" t="s">
        <v>1586</v>
      </c>
      <c r="K396" s="126" t="s">
        <v>1587</v>
      </c>
      <c r="L396" s="135" t="s">
        <v>1588</v>
      </c>
      <c r="M396" s="97" t="str">
        <f t="shared" si="68"/>
        <v>4.65</v>
      </c>
      <c r="N396" s="97" t="str">
        <f t="shared" si="69"/>
        <v>4.36</v>
      </c>
      <c r="Q396" s="134">
        <v>9</v>
      </c>
      <c r="R396" s="3" t="s">
        <v>398</v>
      </c>
      <c r="S396" s="125">
        <v>4</v>
      </c>
      <c r="T396" s="125">
        <v>1</v>
      </c>
      <c r="U396" s="125">
        <v>2</v>
      </c>
      <c r="V396" s="125">
        <v>1</v>
      </c>
      <c r="W396" s="125">
        <v>4</v>
      </c>
      <c r="X396" s="125">
        <v>5</v>
      </c>
      <c r="Y396" s="125">
        <v>5</v>
      </c>
      <c r="Z396" s="126" t="s">
        <v>1550</v>
      </c>
      <c r="AA396" s="126" t="s">
        <v>1551</v>
      </c>
      <c r="AB396" s="135" t="s">
        <v>1552</v>
      </c>
      <c r="AC396" s="97" t="str">
        <f t="shared" si="70"/>
        <v>4.98</v>
      </c>
      <c r="AD396" s="97" t="str">
        <f t="shared" si="71"/>
        <v>5.02</v>
      </c>
    </row>
    <row r="397" spans="1:30" ht="29.4" thickBot="1" x14ac:dyDescent="0.35">
      <c r="A397" s="136">
        <v>10</v>
      </c>
      <c r="B397" s="6" t="s">
        <v>390</v>
      </c>
      <c r="C397" s="127">
        <v>4</v>
      </c>
      <c r="D397" s="127">
        <v>2</v>
      </c>
      <c r="E397" s="127">
        <v>1</v>
      </c>
      <c r="F397" s="127">
        <v>1</v>
      </c>
      <c r="G397" s="127">
        <v>5</v>
      </c>
      <c r="H397" s="127">
        <v>6</v>
      </c>
      <c r="I397" s="127">
        <v>7</v>
      </c>
      <c r="J397" s="128" t="s">
        <v>1516</v>
      </c>
      <c r="K397" s="128" t="s">
        <v>1517</v>
      </c>
      <c r="L397" s="137" t="s">
        <v>1518</v>
      </c>
      <c r="M397" s="97" t="str">
        <f t="shared" si="68"/>
        <v>7.28</v>
      </c>
      <c r="N397" s="97" t="str">
        <f t="shared" si="69"/>
        <v>5.80</v>
      </c>
      <c r="Q397" s="136">
        <v>10</v>
      </c>
      <c r="R397" s="6" t="s">
        <v>388</v>
      </c>
      <c r="S397" s="127">
        <v>3</v>
      </c>
      <c r="T397" s="127">
        <v>1</v>
      </c>
      <c r="U397" s="127">
        <v>1</v>
      </c>
      <c r="V397" s="127">
        <v>1</v>
      </c>
      <c r="W397" s="127">
        <v>2</v>
      </c>
      <c r="X397" s="127">
        <v>2</v>
      </c>
      <c r="Y397" s="127">
        <v>4</v>
      </c>
      <c r="Z397" s="128" t="s">
        <v>1490</v>
      </c>
      <c r="AA397" s="128" t="s">
        <v>1491</v>
      </c>
      <c r="AB397" s="137" t="s">
        <v>1492</v>
      </c>
      <c r="AC397" s="97" t="str">
        <f t="shared" si="70"/>
        <v>3.52</v>
      </c>
      <c r="AD397" s="97" t="str">
        <f t="shared" si="71"/>
        <v>3.24</v>
      </c>
    </row>
    <row r="398" spans="1:30" ht="29.4" thickBot="1" x14ac:dyDescent="0.35">
      <c r="A398" s="134">
        <v>11</v>
      </c>
      <c r="B398" s="3" t="s">
        <v>395</v>
      </c>
      <c r="C398" s="125">
        <v>4</v>
      </c>
      <c r="D398" s="125">
        <v>2</v>
      </c>
      <c r="E398" s="125">
        <v>0</v>
      </c>
      <c r="F398" s="125">
        <v>2</v>
      </c>
      <c r="G398" s="125">
        <v>7</v>
      </c>
      <c r="H398" s="125">
        <v>6</v>
      </c>
      <c r="I398" s="125">
        <v>6</v>
      </c>
      <c r="J398" s="126" t="s">
        <v>1519</v>
      </c>
      <c r="K398" s="126" t="s">
        <v>1520</v>
      </c>
      <c r="L398" s="135" t="s">
        <v>1521</v>
      </c>
      <c r="M398" s="97" t="str">
        <f t="shared" si="68"/>
        <v>5.81</v>
      </c>
      <c r="N398" s="97" t="str">
        <f t="shared" si="69"/>
        <v>5.10</v>
      </c>
      <c r="Q398" s="134">
        <v>11</v>
      </c>
      <c r="R398" s="3" t="s">
        <v>391</v>
      </c>
      <c r="S398" s="125">
        <v>4</v>
      </c>
      <c r="T398" s="125">
        <v>1</v>
      </c>
      <c r="U398" s="125">
        <v>1</v>
      </c>
      <c r="V398" s="125">
        <v>2</v>
      </c>
      <c r="W398" s="125">
        <v>5</v>
      </c>
      <c r="X398" s="125">
        <v>6</v>
      </c>
      <c r="Y398" s="125">
        <v>4</v>
      </c>
      <c r="Z398" s="126" t="s">
        <v>1360</v>
      </c>
      <c r="AA398" s="126" t="s">
        <v>1553</v>
      </c>
      <c r="AB398" s="135" t="s">
        <v>1554</v>
      </c>
      <c r="AC398" s="97" t="str">
        <f t="shared" si="70"/>
        <v>6.95</v>
      </c>
      <c r="AD398" s="97" t="str">
        <f t="shared" si="71"/>
        <v>5.47</v>
      </c>
    </row>
    <row r="399" spans="1:30" ht="29.4" thickBot="1" x14ac:dyDescent="0.35">
      <c r="A399" s="136">
        <v>12</v>
      </c>
      <c r="B399" s="6" t="s">
        <v>387</v>
      </c>
      <c r="C399" s="127">
        <v>4</v>
      </c>
      <c r="D399" s="127">
        <v>2</v>
      </c>
      <c r="E399" s="127">
        <v>0</v>
      </c>
      <c r="F399" s="127">
        <v>2</v>
      </c>
      <c r="G399" s="127">
        <v>6</v>
      </c>
      <c r="H399" s="127">
        <v>5</v>
      </c>
      <c r="I399" s="127">
        <v>6</v>
      </c>
      <c r="J399" s="128" t="s">
        <v>1522</v>
      </c>
      <c r="K399" s="128" t="s">
        <v>1523</v>
      </c>
      <c r="L399" s="137" t="s">
        <v>1524</v>
      </c>
      <c r="M399" s="97" t="str">
        <f t="shared" si="68"/>
        <v>4.18</v>
      </c>
      <c r="N399" s="97" t="str">
        <f t="shared" si="69"/>
        <v>7.53</v>
      </c>
      <c r="Q399" s="136">
        <v>12</v>
      </c>
      <c r="R399" s="6" t="s">
        <v>385</v>
      </c>
      <c r="S399" s="127">
        <v>4</v>
      </c>
      <c r="T399" s="127">
        <v>1</v>
      </c>
      <c r="U399" s="127">
        <v>1</v>
      </c>
      <c r="V399" s="127">
        <v>2</v>
      </c>
      <c r="W399" s="127">
        <v>3</v>
      </c>
      <c r="X399" s="127">
        <v>4</v>
      </c>
      <c r="Y399" s="127">
        <v>4</v>
      </c>
      <c r="Z399" s="128" t="s">
        <v>1555</v>
      </c>
      <c r="AA399" s="128" t="s">
        <v>1556</v>
      </c>
      <c r="AB399" s="137" t="s">
        <v>1557</v>
      </c>
      <c r="AC399" s="97" t="str">
        <f t="shared" si="70"/>
        <v>4.20</v>
      </c>
      <c r="AD399" s="97" t="str">
        <f t="shared" si="71"/>
        <v>6.23</v>
      </c>
    </row>
    <row r="400" spans="1:30" ht="43.8" thickBot="1" x14ac:dyDescent="0.35">
      <c r="A400" s="134">
        <v>13</v>
      </c>
      <c r="B400" s="3" t="s">
        <v>392</v>
      </c>
      <c r="C400" s="125">
        <v>2</v>
      </c>
      <c r="D400" s="125">
        <v>1</v>
      </c>
      <c r="E400" s="125">
        <v>1</v>
      </c>
      <c r="F400" s="125">
        <v>0</v>
      </c>
      <c r="G400" s="125">
        <v>5</v>
      </c>
      <c r="H400" s="125">
        <v>1</v>
      </c>
      <c r="I400" s="125">
        <v>4</v>
      </c>
      <c r="J400" s="126" t="s">
        <v>1403</v>
      </c>
      <c r="K400" s="126" t="s">
        <v>1404</v>
      </c>
      <c r="L400" s="135" t="s">
        <v>1405</v>
      </c>
      <c r="M400" s="97" t="str">
        <f t="shared" si="68"/>
        <v>5.69</v>
      </c>
      <c r="N400" s="97" t="str">
        <f t="shared" si="69"/>
        <v>0.66</v>
      </c>
      <c r="Q400" s="134">
        <v>13</v>
      </c>
      <c r="R400" s="3" t="s">
        <v>389</v>
      </c>
      <c r="S400" s="125">
        <v>5</v>
      </c>
      <c r="T400" s="125">
        <v>1</v>
      </c>
      <c r="U400" s="125">
        <v>1</v>
      </c>
      <c r="V400" s="125">
        <v>3</v>
      </c>
      <c r="W400" s="125">
        <v>6</v>
      </c>
      <c r="X400" s="125">
        <v>8</v>
      </c>
      <c r="Y400" s="125">
        <v>4</v>
      </c>
      <c r="Z400" s="126" t="s">
        <v>1558</v>
      </c>
      <c r="AA400" s="126" t="s">
        <v>1559</v>
      </c>
      <c r="AB400" s="135" t="s">
        <v>1560</v>
      </c>
      <c r="AC400" s="97" t="str">
        <f t="shared" si="70"/>
        <v>4.16</v>
      </c>
      <c r="AD400" s="97" t="str">
        <f t="shared" si="71"/>
        <v>8.68</v>
      </c>
    </row>
    <row r="401" spans="1:30" ht="15" thickBot="1" x14ac:dyDescent="0.35">
      <c r="A401" s="136">
        <v>14</v>
      </c>
      <c r="B401" s="6" t="s">
        <v>398</v>
      </c>
      <c r="C401" s="127">
        <v>5</v>
      </c>
      <c r="D401" s="127">
        <v>1</v>
      </c>
      <c r="E401" s="127">
        <v>1</v>
      </c>
      <c r="F401" s="127">
        <v>3</v>
      </c>
      <c r="G401" s="127">
        <v>3</v>
      </c>
      <c r="H401" s="127">
        <v>5</v>
      </c>
      <c r="I401" s="127">
        <v>4</v>
      </c>
      <c r="J401" s="128" t="s">
        <v>1589</v>
      </c>
      <c r="K401" s="128" t="s">
        <v>1590</v>
      </c>
      <c r="L401" s="137" t="s">
        <v>1591</v>
      </c>
      <c r="M401" s="97" t="str">
        <f t="shared" si="68"/>
        <v>5.67</v>
      </c>
      <c r="N401" s="97" t="str">
        <f t="shared" si="69"/>
        <v>4.42</v>
      </c>
      <c r="Q401" s="136">
        <v>14</v>
      </c>
      <c r="R401" s="6" t="s">
        <v>397</v>
      </c>
      <c r="S401" s="127">
        <v>4</v>
      </c>
      <c r="T401" s="127">
        <v>1</v>
      </c>
      <c r="U401" s="127">
        <v>1</v>
      </c>
      <c r="V401" s="127">
        <v>2</v>
      </c>
      <c r="W401" s="127">
        <v>4</v>
      </c>
      <c r="X401" s="127">
        <v>8</v>
      </c>
      <c r="Y401" s="127">
        <v>4</v>
      </c>
      <c r="Z401" s="128" t="s">
        <v>1606</v>
      </c>
      <c r="AA401" s="128" t="s">
        <v>1607</v>
      </c>
      <c r="AB401" s="137" t="s">
        <v>1608</v>
      </c>
      <c r="AC401" s="97" t="str">
        <f t="shared" si="70"/>
        <v>3.09</v>
      </c>
      <c r="AD401" s="97" t="str">
        <f t="shared" si="71"/>
        <v>6.70</v>
      </c>
    </row>
    <row r="402" spans="1:30" ht="43.8" thickBot="1" x14ac:dyDescent="0.35">
      <c r="A402" s="134">
        <v>15</v>
      </c>
      <c r="B402" s="3" t="s">
        <v>393</v>
      </c>
      <c r="C402" s="125">
        <v>4</v>
      </c>
      <c r="D402" s="125">
        <v>1</v>
      </c>
      <c r="E402" s="125">
        <v>1</v>
      </c>
      <c r="F402" s="125">
        <v>2</v>
      </c>
      <c r="G402" s="125">
        <v>1</v>
      </c>
      <c r="H402" s="125">
        <v>4</v>
      </c>
      <c r="I402" s="125">
        <v>4</v>
      </c>
      <c r="J402" s="126" t="s">
        <v>1525</v>
      </c>
      <c r="K402" s="126" t="s">
        <v>1526</v>
      </c>
      <c r="L402" s="135" t="s">
        <v>1527</v>
      </c>
      <c r="M402" s="97" t="str">
        <f t="shared" si="68"/>
        <v>5.63</v>
      </c>
      <c r="N402" s="97" t="str">
        <f t="shared" si="69"/>
        <v>2.97</v>
      </c>
      <c r="Q402" s="134">
        <v>15</v>
      </c>
      <c r="R402" s="3" t="s">
        <v>399</v>
      </c>
      <c r="S402" s="125">
        <v>4</v>
      </c>
      <c r="T402" s="125">
        <v>1</v>
      </c>
      <c r="U402" s="125">
        <v>1</v>
      </c>
      <c r="V402" s="125">
        <v>2</v>
      </c>
      <c r="W402" s="125">
        <v>2</v>
      </c>
      <c r="X402" s="125">
        <v>6</v>
      </c>
      <c r="Y402" s="125">
        <v>4</v>
      </c>
      <c r="Z402" s="126" t="s">
        <v>1609</v>
      </c>
      <c r="AA402" s="126" t="s">
        <v>1610</v>
      </c>
      <c r="AB402" s="135" t="s">
        <v>1611</v>
      </c>
      <c r="AC402" s="97" t="str">
        <f t="shared" si="70"/>
        <v>3.12</v>
      </c>
      <c r="AD402" s="97" t="str">
        <f t="shared" si="71"/>
        <v>8.78</v>
      </c>
    </row>
    <row r="403" spans="1:30" ht="43.8" thickBot="1" x14ac:dyDescent="0.35">
      <c r="A403" s="136">
        <v>16</v>
      </c>
      <c r="B403" s="6" t="s">
        <v>400</v>
      </c>
      <c r="C403" s="127">
        <v>5</v>
      </c>
      <c r="D403" s="127">
        <v>1</v>
      </c>
      <c r="E403" s="127">
        <v>1</v>
      </c>
      <c r="F403" s="127">
        <v>3</v>
      </c>
      <c r="G403" s="127">
        <v>6</v>
      </c>
      <c r="H403" s="127">
        <v>10</v>
      </c>
      <c r="I403" s="127">
        <v>4</v>
      </c>
      <c r="J403" s="128" t="s">
        <v>1592</v>
      </c>
      <c r="K403" s="128" t="s">
        <v>1593</v>
      </c>
      <c r="L403" s="137" t="s">
        <v>1594</v>
      </c>
      <c r="M403" s="97" t="str">
        <f t="shared" si="68"/>
        <v>7.28</v>
      </c>
      <c r="N403" s="97" t="str">
        <f t="shared" si="69"/>
        <v>7.97</v>
      </c>
      <c r="Q403" s="136">
        <v>16</v>
      </c>
      <c r="R403" s="6" t="s">
        <v>393</v>
      </c>
      <c r="S403" s="127">
        <v>5</v>
      </c>
      <c r="T403" s="127">
        <v>1</v>
      </c>
      <c r="U403" s="127">
        <v>1</v>
      </c>
      <c r="V403" s="127">
        <v>3</v>
      </c>
      <c r="W403" s="127">
        <v>5</v>
      </c>
      <c r="X403" s="127">
        <v>10</v>
      </c>
      <c r="Y403" s="127">
        <v>4</v>
      </c>
      <c r="Z403" s="128" t="s">
        <v>1612</v>
      </c>
      <c r="AA403" s="128" t="s">
        <v>1613</v>
      </c>
      <c r="AB403" s="137" t="s">
        <v>1614</v>
      </c>
      <c r="AC403" s="97" t="str">
        <f t="shared" si="70"/>
        <v>3.66</v>
      </c>
      <c r="AD403" s="97" t="str">
        <f t="shared" si="71"/>
        <v>11.97</v>
      </c>
    </row>
    <row r="404" spans="1:30" ht="29.4" thickBot="1" x14ac:dyDescent="0.35">
      <c r="A404" s="134">
        <v>17</v>
      </c>
      <c r="B404" s="3" t="s">
        <v>397</v>
      </c>
      <c r="C404" s="125">
        <v>5</v>
      </c>
      <c r="D404" s="125">
        <v>1</v>
      </c>
      <c r="E404" s="125">
        <v>1</v>
      </c>
      <c r="F404" s="125">
        <v>3</v>
      </c>
      <c r="G404" s="125">
        <v>4</v>
      </c>
      <c r="H404" s="125">
        <v>8</v>
      </c>
      <c r="I404" s="125">
        <v>4</v>
      </c>
      <c r="J404" s="126" t="s">
        <v>1528</v>
      </c>
      <c r="K404" s="126" t="s">
        <v>1529</v>
      </c>
      <c r="L404" s="135" t="s">
        <v>1530</v>
      </c>
      <c r="M404" s="97" t="str">
        <f t="shared" si="68"/>
        <v>5.25</v>
      </c>
      <c r="N404" s="97" t="str">
        <f t="shared" si="69"/>
        <v>6.74</v>
      </c>
      <c r="Q404" s="134">
        <v>17</v>
      </c>
      <c r="R404" s="3" t="s">
        <v>396</v>
      </c>
      <c r="S404" s="125">
        <v>4</v>
      </c>
      <c r="T404" s="125">
        <v>1</v>
      </c>
      <c r="U404" s="125">
        <v>0</v>
      </c>
      <c r="V404" s="125">
        <v>3</v>
      </c>
      <c r="W404" s="125">
        <v>2</v>
      </c>
      <c r="X404" s="125">
        <v>8</v>
      </c>
      <c r="Y404" s="125">
        <v>3</v>
      </c>
      <c r="Z404" s="126" t="s">
        <v>1561</v>
      </c>
      <c r="AA404" s="126" t="s">
        <v>1562</v>
      </c>
      <c r="AB404" s="135" t="s">
        <v>1563</v>
      </c>
      <c r="AC404" s="97" t="str">
        <f t="shared" si="70"/>
        <v>3.87</v>
      </c>
      <c r="AD404" s="97" t="str">
        <f t="shared" si="71"/>
        <v>5.39</v>
      </c>
    </row>
    <row r="405" spans="1:30" ht="15" thickBot="1" x14ac:dyDescent="0.35">
      <c r="A405" s="136">
        <v>18</v>
      </c>
      <c r="B405" s="6" t="s">
        <v>402</v>
      </c>
      <c r="C405" s="127">
        <v>4</v>
      </c>
      <c r="D405" s="127">
        <v>0</v>
      </c>
      <c r="E405" s="127">
        <v>2</v>
      </c>
      <c r="F405" s="127">
        <v>2</v>
      </c>
      <c r="G405" s="127">
        <v>3</v>
      </c>
      <c r="H405" s="127">
        <v>7</v>
      </c>
      <c r="I405" s="127">
        <v>2</v>
      </c>
      <c r="J405" s="128" t="s">
        <v>1531</v>
      </c>
      <c r="K405" s="128" t="s">
        <v>1532</v>
      </c>
      <c r="L405" s="137" t="s">
        <v>1288</v>
      </c>
      <c r="M405" s="97" t="str">
        <f t="shared" si="68"/>
        <v>3.22</v>
      </c>
      <c r="N405" s="97" t="str">
        <f t="shared" si="69"/>
        <v>8.72</v>
      </c>
      <c r="Q405" s="136">
        <v>18</v>
      </c>
      <c r="R405" s="6" t="s">
        <v>394</v>
      </c>
      <c r="S405" s="127">
        <v>4</v>
      </c>
      <c r="T405" s="127">
        <v>0</v>
      </c>
      <c r="U405" s="127">
        <v>1</v>
      </c>
      <c r="V405" s="127">
        <v>3</v>
      </c>
      <c r="W405" s="127">
        <v>3</v>
      </c>
      <c r="X405" s="127">
        <v>6</v>
      </c>
      <c r="Y405" s="127">
        <v>1</v>
      </c>
      <c r="Z405" s="128" t="s">
        <v>1217</v>
      </c>
      <c r="AA405" s="128" t="s">
        <v>1564</v>
      </c>
      <c r="AB405" s="137" t="s">
        <v>1565</v>
      </c>
      <c r="AC405" s="97" t="str">
        <f t="shared" si="70"/>
        <v>3.30</v>
      </c>
      <c r="AD405" s="97" t="str">
        <f t="shared" si="71"/>
        <v>6.46</v>
      </c>
    </row>
    <row r="406" spans="1:30" ht="15" thickBot="1" x14ac:dyDescent="0.35">
      <c r="A406" s="134">
        <v>19</v>
      </c>
      <c r="B406" s="3" t="s">
        <v>401</v>
      </c>
      <c r="C406" s="125">
        <v>4</v>
      </c>
      <c r="D406" s="125">
        <v>0</v>
      </c>
      <c r="E406" s="125">
        <v>2</v>
      </c>
      <c r="F406" s="125">
        <v>2</v>
      </c>
      <c r="G406" s="125">
        <v>2</v>
      </c>
      <c r="H406" s="125">
        <v>7</v>
      </c>
      <c r="I406" s="125">
        <v>2</v>
      </c>
      <c r="J406" s="126" t="s">
        <v>1533</v>
      </c>
      <c r="K406" s="126" t="s">
        <v>1534</v>
      </c>
      <c r="L406" s="135" t="s">
        <v>1535</v>
      </c>
      <c r="M406" s="97" t="str">
        <f t="shared" si="68"/>
        <v>4.50</v>
      </c>
      <c r="N406" s="97" t="str">
        <f t="shared" si="69"/>
        <v>9.28</v>
      </c>
      <c r="Q406" s="134">
        <v>19</v>
      </c>
      <c r="R406" s="3" t="s">
        <v>387</v>
      </c>
      <c r="S406" s="125">
        <v>5</v>
      </c>
      <c r="T406" s="125">
        <v>0</v>
      </c>
      <c r="U406" s="125">
        <v>1</v>
      </c>
      <c r="V406" s="125">
        <v>4</v>
      </c>
      <c r="W406" s="125">
        <v>2</v>
      </c>
      <c r="X406" s="125">
        <v>10</v>
      </c>
      <c r="Y406" s="125">
        <v>1</v>
      </c>
      <c r="Z406" s="126" t="s">
        <v>1615</v>
      </c>
      <c r="AA406" s="126" t="s">
        <v>1616</v>
      </c>
      <c r="AB406" s="135" t="s">
        <v>1617</v>
      </c>
      <c r="AC406" s="97" t="str">
        <f t="shared" si="70"/>
        <v>3.31</v>
      </c>
      <c r="AD406" s="97" t="str">
        <f t="shared" si="71"/>
        <v>9.74</v>
      </c>
    </row>
    <row r="407" spans="1:30" ht="15" thickBot="1" x14ac:dyDescent="0.35">
      <c r="A407" s="138">
        <v>20</v>
      </c>
      <c r="B407" s="18" t="s">
        <v>399</v>
      </c>
      <c r="C407" s="139">
        <v>5</v>
      </c>
      <c r="D407" s="139">
        <v>0</v>
      </c>
      <c r="E407" s="139">
        <v>2</v>
      </c>
      <c r="F407" s="139">
        <v>3</v>
      </c>
      <c r="G407" s="139">
        <v>2</v>
      </c>
      <c r="H407" s="139">
        <v>11</v>
      </c>
      <c r="I407" s="139">
        <v>2</v>
      </c>
      <c r="J407" s="140" t="s">
        <v>1536</v>
      </c>
      <c r="K407" s="140" t="s">
        <v>1537</v>
      </c>
      <c r="L407" s="141" t="s">
        <v>1538</v>
      </c>
      <c r="M407" s="97" t="str">
        <f t="shared" si="68"/>
        <v>3.18</v>
      </c>
      <c r="N407" s="97" t="str">
        <f t="shared" si="69"/>
        <v>11.40</v>
      </c>
      <c r="Q407" s="138">
        <v>20</v>
      </c>
      <c r="R407" s="18" t="s">
        <v>402</v>
      </c>
      <c r="S407" s="139">
        <v>5</v>
      </c>
      <c r="T407" s="139">
        <v>0</v>
      </c>
      <c r="U407" s="139">
        <v>1</v>
      </c>
      <c r="V407" s="139">
        <v>4</v>
      </c>
      <c r="W407" s="139">
        <v>3</v>
      </c>
      <c r="X407" s="139">
        <v>14</v>
      </c>
      <c r="Y407" s="139">
        <v>1</v>
      </c>
      <c r="Z407" s="140" t="s">
        <v>1618</v>
      </c>
      <c r="AA407" s="140" t="s">
        <v>1619</v>
      </c>
      <c r="AB407" s="141" t="s">
        <v>1620</v>
      </c>
      <c r="AC407" s="97" t="str">
        <f t="shared" si="70"/>
        <v>2.75</v>
      </c>
      <c r="AD407" s="97" t="str">
        <f t="shared" si="71"/>
        <v>16.45</v>
      </c>
    </row>
    <row r="409" spans="1:30" ht="15" thickBot="1" x14ac:dyDescent="0.35">
      <c r="A409" t="s">
        <v>1622</v>
      </c>
      <c r="B409" s="210" t="s">
        <v>1621</v>
      </c>
      <c r="C409" s="210"/>
      <c r="D409" s="210"/>
      <c r="E409" s="210"/>
      <c r="F409" s="210"/>
    </row>
    <row r="410" spans="1:30" x14ac:dyDescent="0.3">
      <c r="A410" s="129" t="s">
        <v>0</v>
      </c>
      <c r="B410" s="130" t="s">
        <v>1</v>
      </c>
      <c r="C410" s="130" t="s">
        <v>2</v>
      </c>
      <c r="D410" s="130" t="s">
        <v>3</v>
      </c>
      <c r="E410" s="130" t="s">
        <v>4</v>
      </c>
      <c r="F410" s="130" t="s">
        <v>5</v>
      </c>
      <c r="G410" s="130" t="s">
        <v>6</v>
      </c>
      <c r="H410" s="130" t="s">
        <v>7</v>
      </c>
      <c r="I410" s="130" t="s">
        <v>8</v>
      </c>
      <c r="J410" s="130" t="s">
        <v>9</v>
      </c>
      <c r="K410" s="130" t="s">
        <v>10</v>
      </c>
      <c r="L410" s="131" t="s">
        <v>11</v>
      </c>
      <c r="Q410" s="129" t="s">
        <v>0</v>
      </c>
      <c r="R410" s="130" t="s">
        <v>1</v>
      </c>
      <c r="S410" s="130" t="s">
        <v>2</v>
      </c>
      <c r="T410" s="130" t="s">
        <v>3</v>
      </c>
      <c r="U410" s="130" t="s">
        <v>4</v>
      </c>
      <c r="V410" s="130" t="s">
        <v>5</v>
      </c>
      <c r="W410" s="130" t="s">
        <v>6</v>
      </c>
      <c r="X410" s="130" t="s">
        <v>7</v>
      </c>
      <c r="Y410" s="130" t="s">
        <v>8</v>
      </c>
      <c r="Z410" s="130" t="s">
        <v>9</v>
      </c>
      <c r="AA410" s="130" t="s">
        <v>10</v>
      </c>
      <c r="AB410" s="131" t="s">
        <v>11</v>
      </c>
    </row>
    <row r="411" spans="1:30" ht="15" thickBot="1" x14ac:dyDescent="0.35">
      <c r="A411" s="132" t="s">
        <v>0</v>
      </c>
      <c r="B411" s="124" t="s">
        <v>1</v>
      </c>
      <c r="C411" s="124" t="s">
        <v>2</v>
      </c>
      <c r="D411" s="124" t="s">
        <v>3</v>
      </c>
      <c r="E411" s="124" t="s">
        <v>4</v>
      </c>
      <c r="F411" s="124" t="s">
        <v>5</v>
      </c>
      <c r="G411" s="124" t="s">
        <v>6</v>
      </c>
      <c r="H411" s="124" t="s">
        <v>7</v>
      </c>
      <c r="I411" s="124" t="s">
        <v>8</v>
      </c>
      <c r="J411" s="124" t="s">
        <v>9</v>
      </c>
      <c r="K411" s="124" t="s">
        <v>10</v>
      </c>
      <c r="L411" s="133" t="s">
        <v>11</v>
      </c>
      <c r="M411" s="1" t="s">
        <v>9</v>
      </c>
      <c r="N411" s="1" t="s">
        <v>10</v>
      </c>
      <c r="Q411" s="132" t="s">
        <v>0</v>
      </c>
      <c r="R411" s="124" t="s">
        <v>1</v>
      </c>
      <c r="S411" s="124" t="s">
        <v>2</v>
      </c>
      <c r="T411" s="124" t="s">
        <v>3</v>
      </c>
      <c r="U411" s="124" t="s">
        <v>4</v>
      </c>
      <c r="V411" s="124" t="s">
        <v>5</v>
      </c>
      <c r="W411" s="124" t="s">
        <v>6</v>
      </c>
      <c r="X411" s="124" t="s">
        <v>7</v>
      </c>
      <c r="Y411" s="124" t="s">
        <v>8</v>
      </c>
      <c r="Z411" s="124" t="s">
        <v>9</v>
      </c>
      <c r="AA411" s="124" t="s">
        <v>10</v>
      </c>
      <c r="AB411" s="133" t="s">
        <v>11</v>
      </c>
      <c r="AC411" s="1" t="s">
        <v>9</v>
      </c>
      <c r="AD411" s="1" t="s">
        <v>10</v>
      </c>
    </row>
    <row r="412" spans="1:30" ht="29.4" thickBot="1" x14ac:dyDescent="0.35">
      <c r="A412" s="134">
        <v>1</v>
      </c>
      <c r="B412" s="3" t="s">
        <v>385</v>
      </c>
      <c r="C412" s="125">
        <v>5</v>
      </c>
      <c r="D412" s="125">
        <v>5</v>
      </c>
      <c r="E412" s="125">
        <v>0</v>
      </c>
      <c r="F412" s="125">
        <v>0</v>
      </c>
      <c r="G412" s="125">
        <v>10</v>
      </c>
      <c r="H412" s="125">
        <v>2</v>
      </c>
      <c r="I412" s="125">
        <v>15</v>
      </c>
      <c r="J412" s="126" t="s">
        <v>1568</v>
      </c>
      <c r="K412" s="126" t="s">
        <v>1569</v>
      </c>
      <c r="L412" s="135" t="s">
        <v>1570</v>
      </c>
      <c r="M412" s="97" t="str">
        <f>IF(ISNUMBER(SEARCH("-", J412)), LEFT(J412, SEARCH("-", J412)-1), LEFT(J412, SEARCH("+", J412)-1))</f>
        <v>10.80</v>
      </c>
      <c r="N412" s="97" t="str">
        <f>IF(ISNUMBER(SEARCH("-", K412)), LEFT(K412, SEARCH("-", K412)-1), LEFT(K412, SEARCH("+", K412)-1))</f>
        <v>6.11</v>
      </c>
      <c r="Q412" s="134">
        <v>1</v>
      </c>
      <c r="R412" s="3" t="s">
        <v>384</v>
      </c>
      <c r="S412" s="125">
        <v>6</v>
      </c>
      <c r="T412" s="125">
        <v>6</v>
      </c>
      <c r="U412" s="125">
        <v>0</v>
      </c>
      <c r="V412" s="125">
        <v>0</v>
      </c>
      <c r="W412" s="125">
        <v>15</v>
      </c>
      <c r="X412" s="125">
        <v>4</v>
      </c>
      <c r="Y412" s="125">
        <v>18</v>
      </c>
      <c r="Z412" s="126" t="s">
        <v>1623</v>
      </c>
      <c r="AA412" s="126" t="s">
        <v>1624</v>
      </c>
      <c r="AB412" s="135" t="s">
        <v>1625</v>
      </c>
      <c r="AC412" s="97" t="str">
        <f>IF(ISNUMBER(SEARCH("-", Z412)), LEFT(Z412, SEARCH("-", Z412)-1), LEFT(Z412, SEARCH("+", Z412)-1))</f>
        <v>12.94</v>
      </c>
      <c r="AD412" s="97" t="str">
        <f>IF(ISNUMBER(SEARCH("-", AA412)), LEFT(AA412, SEARCH("-", AA412)-1), LEFT(AA412, SEARCH("+", AA412)-1))</f>
        <v>6.17</v>
      </c>
    </row>
    <row r="413" spans="1:30" ht="29.4" thickBot="1" x14ac:dyDescent="0.35">
      <c r="A413" s="136">
        <v>2</v>
      </c>
      <c r="B413" s="6" t="s">
        <v>383</v>
      </c>
      <c r="C413" s="127">
        <v>5</v>
      </c>
      <c r="D413" s="127">
        <v>4</v>
      </c>
      <c r="E413" s="127">
        <v>1</v>
      </c>
      <c r="F413" s="127">
        <v>0</v>
      </c>
      <c r="G413" s="127">
        <v>11</v>
      </c>
      <c r="H413" s="127">
        <v>0</v>
      </c>
      <c r="I413" s="127">
        <v>13</v>
      </c>
      <c r="J413" s="128" t="s">
        <v>1656</v>
      </c>
      <c r="K413" s="128" t="s">
        <v>1657</v>
      </c>
      <c r="L413" s="137" t="s">
        <v>1658</v>
      </c>
      <c r="M413" s="97" t="str">
        <f t="shared" ref="M413:M431" si="72">IF(ISNUMBER(SEARCH("-", J413)), LEFT(J413, SEARCH("-", J413)-1), LEFT(J413, SEARCH("+", J413)-1))</f>
        <v>15.44</v>
      </c>
      <c r="N413" s="97" t="str">
        <f t="shared" ref="N413:N431" si="73">IF(ISNUMBER(SEARCH("-", K413)), LEFT(K413, SEARCH("-", K413)-1), LEFT(K413, SEARCH("+", K413)-1))</f>
        <v>3.36</v>
      </c>
      <c r="Q413" s="136">
        <v>2</v>
      </c>
      <c r="R413" s="6" t="s">
        <v>395</v>
      </c>
      <c r="S413" s="127">
        <v>5</v>
      </c>
      <c r="T413" s="127">
        <v>4</v>
      </c>
      <c r="U413" s="127">
        <v>1</v>
      </c>
      <c r="V413" s="127">
        <v>0</v>
      </c>
      <c r="W413" s="127">
        <v>8</v>
      </c>
      <c r="X413" s="127">
        <v>1</v>
      </c>
      <c r="Y413" s="127">
        <v>13</v>
      </c>
      <c r="Z413" s="128" t="s">
        <v>1595</v>
      </c>
      <c r="AA413" s="128" t="s">
        <v>1596</v>
      </c>
      <c r="AB413" s="137" t="s">
        <v>1597</v>
      </c>
      <c r="AC413" s="97" t="str">
        <f t="shared" ref="AC413:AC431" si="74">IF(ISNUMBER(SEARCH("-", Z413)), LEFT(Z413, SEARCH("-", Z413)-1), LEFT(Z413, SEARCH("+", Z413)-1))</f>
        <v>8.29</v>
      </c>
      <c r="AD413" s="97" t="str">
        <f t="shared" ref="AD413:AD431" si="75">IF(ISNUMBER(SEARCH("-", AA413)), LEFT(AA413, SEARCH("-", AA413)-1), LEFT(AA413, SEARCH("+", AA413)-1))</f>
        <v>5.24</v>
      </c>
    </row>
    <row r="414" spans="1:30" ht="29.4" thickBot="1" x14ac:dyDescent="0.35">
      <c r="A414" s="134">
        <v>3</v>
      </c>
      <c r="B414" s="3" t="s">
        <v>388</v>
      </c>
      <c r="C414" s="125">
        <v>6</v>
      </c>
      <c r="D414" s="125">
        <v>4</v>
      </c>
      <c r="E414" s="125">
        <v>0</v>
      </c>
      <c r="F414" s="125">
        <v>2</v>
      </c>
      <c r="G414" s="125">
        <v>8</v>
      </c>
      <c r="H414" s="125">
        <v>6</v>
      </c>
      <c r="I414" s="125">
        <v>12</v>
      </c>
      <c r="J414" s="126" t="s">
        <v>1659</v>
      </c>
      <c r="K414" s="126" t="s">
        <v>1660</v>
      </c>
      <c r="L414" s="135" t="s">
        <v>1661</v>
      </c>
      <c r="M414" s="97" t="str">
        <f t="shared" si="72"/>
        <v>11.58</v>
      </c>
      <c r="N414" s="97" t="str">
        <f t="shared" si="73"/>
        <v>7.78</v>
      </c>
      <c r="Q414" s="134">
        <v>3</v>
      </c>
      <c r="R414" s="3" t="s">
        <v>383</v>
      </c>
      <c r="S414" s="125">
        <v>5</v>
      </c>
      <c r="T414" s="125">
        <v>4</v>
      </c>
      <c r="U414" s="125">
        <v>0</v>
      </c>
      <c r="V414" s="125">
        <v>1</v>
      </c>
      <c r="W414" s="125">
        <v>13</v>
      </c>
      <c r="X414" s="125">
        <v>4</v>
      </c>
      <c r="Y414" s="125">
        <v>12</v>
      </c>
      <c r="Z414" s="126" t="s">
        <v>1598</v>
      </c>
      <c r="AA414" s="126" t="s">
        <v>1442</v>
      </c>
      <c r="AB414" s="135" t="s">
        <v>1599</v>
      </c>
      <c r="AC414" s="97" t="str">
        <f t="shared" si="74"/>
        <v>11.69</v>
      </c>
      <c r="AD414" s="97" t="str">
        <f t="shared" si="75"/>
        <v>4.27</v>
      </c>
    </row>
    <row r="415" spans="1:30" ht="29.4" thickBot="1" x14ac:dyDescent="0.35">
      <c r="A415" s="136">
        <v>4</v>
      </c>
      <c r="B415" s="6" t="s">
        <v>391</v>
      </c>
      <c r="C415" s="127">
        <v>5</v>
      </c>
      <c r="D415" s="127">
        <v>3</v>
      </c>
      <c r="E415" s="127">
        <v>1</v>
      </c>
      <c r="F415" s="127">
        <v>1</v>
      </c>
      <c r="G415" s="127">
        <v>11</v>
      </c>
      <c r="H415" s="127">
        <v>4</v>
      </c>
      <c r="I415" s="127">
        <v>10</v>
      </c>
      <c r="J415" s="128" t="s">
        <v>1571</v>
      </c>
      <c r="K415" s="128" t="s">
        <v>1572</v>
      </c>
      <c r="L415" s="137" t="s">
        <v>1573</v>
      </c>
      <c r="M415" s="97" t="str">
        <f t="shared" si="72"/>
        <v>10.41</v>
      </c>
      <c r="N415" s="97" t="str">
        <f t="shared" si="73"/>
        <v>4.57</v>
      </c>
      <c r="Q415" s="136">
        <v>4</v>
      </c>
      <c r="R415" s="6" t="s">
        <v>390</v>
      </c>
      <c r="S415" s="127">
        <v>5</v>
      </c>
      <c r="T415" s="127">
        <v>4</v>
      </c>
      <c r="U415" s="127">
        <v>0</v>
      </c>
      <c r="V415" s="127">
        <v>1</v>
      </c>
      <c r="W415" s="127">
        <v>10</v>
      </c>
      <c r="X415" s="127">
        <v>6</v>
      </c>
      <c r="Y415" s="127">
        <v>12</v>
      </c>
      <c r="Z415" s="128" t="s">
        <v>1600</v>
      </c>
      <c r="AA415" s="128" t="s">
        <v>1601</v>
      </c>
      <c r="AB415" s="137" t="s">
        <v>1602</v>
      </c>
      <c r="AC415" s="97" t="str">
        <f t="shared" si="74"/>
        <v>9.19</v>
      </c>
      <c r="AD415" s="97" t="str">
        <f t="shared" si="75"/>
        <v>4.01</v>
      </c>
    </row>
    <row r="416" spans="1:30" ht="29.4" thickBot="1" x14ac:dyDescent="0.35">
      <c r="A416" s="134">
        <v>5</v>
      </c>
      <c r="B416" s="3" t="s">
        <v>384</v>
      </c>
      <c r="C416" s="125">
        <v>4</v>
      </c>
      <c r="D416" s="125">
        <v>3</v>
      </c>
      <c r="E416" s="125">
        <v>1</v>
      </c>
      <c r="F416" s="125">
        <v>0</v>
      </c>
      <c r="G416" s="125">
        <v>10</v>
      </c>
      <c r="H416" s="125">
        <v>4</v>
      </c>
      <c r="I416" s="125">
        <v>10</v>
      </c>
      <c r="J416" s="126" t="s">
        <v>1574</v>
      </c>
      <c r="K416" s="126" t="s">
        <v>1575</v>
      </c>
      <c r="L416" s="135" t="s">
        <v>1576</v>
      </c>
      <c r="M416" s="97" t="str">
        <f t="shared" si="72"/>
        <v>9.46</v>
      </c>
      <c r="N416" s="97" t="str">
        <f t="shared" si="73"/>
        <v>3.42</v>
      </c>
      <c r="Q416" s="134">
        <v>5</v>
      </c>
      <c r="R416" s="3" t="s">
        <v>386</v>
      </c>
      <c r="S416" s="125">
        <v>4</v>
      </c>
      <c r="T416" s="125">
        <v>2</v>
      </c>
      <c r="U416" s="125">
        <v>2</v>
      </c>
      <c r="V416" s="125">
        <v>0</v>
      </c>
      <c r="W416" s="125">
        <v>11</v>
      </c>
      <c r="X416" s="125">
        <v>4</v>
      </c>
      <c r="Y416" s="125">
        <v>8</v>
      </c>
      <c r="Z416" s="126" t="s">
        <v>1626</v>
      </c>
      <c r="AA416" s="126" t="s">
        <v>1627</v>
      </c>
      <c r="AB416" s="135" t="s">
        <v>1628</v>
      </c>
      <c r="AC416" s="97" t="str">
        <f t="shared" si="74"/>
        <v>9.45</v>
      </c>
      <c r="AD416" s="97" t="str">
        <f t="shared" si="75"/>
        <v>3.10</v>
      </c>
    </row>
    <row r="417" spans="1:30" ht="29.4" thickBot="1" x14ac:dyDescent="0.35">
      <c r="A417" s="136">
        <v>6</v>
      </c>
      <c r="B417" s="6" t="s">
        <v>386</v>
      </c>
      <c r="C417" s="127">
        <v>6</v>
      </c>
      <c r="D417" s="127">
        <v>3</v>
      </c>
      <c r="E417" s="127">
        <v>1</v>
      </c>
      <c r="F417" s="127">
        <v>2</v>
      </c>
      <c r="G417" s="127">
        <v>8</v>
      </c>
      <c r="H417" s="127">
        <v>4</v>
      </c>
      <c r="I417" s="127">
        <v>10</v>
      </c>
      <c r="J417" s="128" t="s">
        <v>1577</v>
      </c>
      <c r="K417" s="128" t="s">
        <v>1578</v>
      </c>
      <c r="L417" s="137" t="s">
        <v>1579</v>
      </c>
      <c r="M417" s="97" t="str">
        <f t="shared" si="72"/>
        <v>9.67</v>
      </c>
      <c r="N417" s="97" t="str">
        <f t="shared" si="73"/>
        <v>3.78</v>
      </c>
      <c r="Q417" s="136">
        <v>6</v>
      </c>
      <c r="R417" s="6" t="s">
        <v>392</v>
      </c>
      <c r="S417" s="127">
        <v>7</v>
      </c>
      <c r="T417" s="127">
        <v>2</v>
      </c>
      <c r="U417" s="127">
        <v>2</v>
      </c>
      <c r="V417" s="127">
        <v>3</v>
      </c>
      <c r="W417" s="127">
        <v>5</v>
      </c>
      <c r="X417" s="127">
        <v>5</v>
      </c>
      <c r="Y417" s="127">
        <v>8</v>
      </c>
      <c r="Z417" s="128" t="s">
        <v>1629</v>
      </c>
      <c r="AA417" s="128" t="s">
        <v>1630</v>
      </c>
      <c r="AB417" s="137" t="s">
        <v>1631</v>
      </c>
      <c r="AC417" s="97" t="str">
        <f t="shared" si="74"/>
        <v>9.11</v>
      </c>
      <c r="AD417" s="97" t="str">
        <f t="shared" si="75"/>
        <v>11.38</v>
      </c>
    </row>
    <row r="418" spans="1:30" ht="29.4" thickBot="1" x14ac:dyDescent="0.35">
      <c r="A418" s="134">
        <v>7</v>
      </c>
      <c r="B418" s="3" t="s">
        <v>390</v>
      </c>
      <c r="C418" s="125">
        <v>5</v>
      </c>
      <c r="D418" s="125">
        <v>3</v>
      </c>
      <c r="E418" s="125">
        <v>1</v>
      </c>
      <c r="F418" s="125">
        <v>1</v>
      </c>
      <c r="G418" s="125">
        <v>6</v>
      </c>
      <c r="H418" s="125">
        <v>6</v>
      </c>
      <c r="I418" s="125">
        <v>10</v>
      </c>
      <c r="J418" s="126" t="s">
        <v>1662</v>
      </c>
      <c r="K418" s="126" t="s">
        <v>1663</v>
      </c>
      <c r="L418" s="135" t="s">
        <v>1664</v>
      </c>
      <c r="M418" s="97" t="str">
        <f t="shared" si="72"/>
        <v>9.44</v>
      </c>
      <c r="N418" s="97" t="str">
        <f t="shared" si="73"/>
        <v>6.89</v>
      </c>
      <c r="Q418" s="134">
        <v>7</v>
      </c>
      <c r="R418" s="3" t="s">
        <v>401</v>
      </c>
      <c r="S418" s="125">
        <v>5</v>
      </c>
      <c r="T418" s="125">
        <v>2</v>
      </c>
      <c r="U418" s="125">
        <v>1</v>
      </c>
      <c r="V418" s="125">
        <v>2</v>
      </c>
      <c r="W418" s="125">
        <v>7</v>
      </c>
      <c r="X418" s="125">
        <v>7</v>
      </c>
      <c r="Y418" s="125">
        <v>7</v>
      </c>
      <c r="Z418" s="126" t="s">
        <v>1603</v>
      </c>
      <c r="AA418" s="126" t="s">
        <v>1604</v>
      </c>
      <c r="AB418" s="135" t="s">
        <v>1605</v>
      </c>
      <c r="AC418" s="97" t="str">
        <f t="shared" si="74"/>
        <v>5.28</v>
      </c>
      <c r="AD418" s="97" t="str">
        <f t="shared" si="75"/>
        <v>9.39</v>
      </c>
    </row>
    <row r="419" spans="1:30" ht="15" thickBot="1" x14ac:dyDescent="0.35">
      <c r="A419" s="136">
        <v>8</v>
      </c>
      <c r="B419" s="6" t="s">
        <v>387</v>
      </c>
      <c r="C419" s="127">
        <v>5</v>
      </c>
      <c r="D419" s="127">
        <v>3</v>
      </c>
      <c r="E419" s="127">
        <v>0</v>
      </c>
      <c r="F419" s="127">
        <v>2</v>
      </c>
      <c r="G419" s="127">
        <v>9</v>
      </c>
      <c r="H419" s="127">
        <v>7</v>
      </c>
      <c r="I419" s="127">
        <v>9</v>
      </c>
      <c r="J419" s="128" t="s">
        <v>1665</v>
      </c>
      <c r="K419" s="128" t="s">
        <v>1666</v>
      </c>
      <c r="L419" s="137" t="s">
        <v>1667</v>
      </c>
      <c r="M419" s="97" t="str">
        <f t="shared" si="72"/>
        <v>6.26</v>
      </c>
      <c r="N419" s="97" t="str">
        <f t="shared" si="73"/>
        <v>10.18</v>
      </c>
      <c r="Q419" s="136">
        <v>8</v>
      </c>
      <c r="R419" s="6" t="s">
        <v>400</v>
      </c>
      <c r="S419" s="127">
        <v>5</v>
      </c>
      <c r="T419" s="127">
        <v>1</v>
      </c>
      <c r="U419" s="127">
        <v>2</v>
      </c>
      <c r="V419" s="127">
        <v>2</v>
      </c>
      <c r="W419" s="127">
        <v>6</v>
      </c>
      <c r="X419" s="127">
        <v>7</v>
      </c>
      <c r="Y419" s="127">
        <v>5</v>
      </c>
      <c r="Z419" s="128" t="s">
        <v>1632</v>
      </c>
      <c r="AA419" s="128" t="s">
        <v>1633</v>
      </c>
      <c r="AB419" s="137" t="s">
        <v>1634</v>
      </c>
      <c r="AC419" s="97" t="str">
        <f t="shared" si="74"/>
        <v>6.36</v>
      </c>
      <c r="AD419" s="97" t="str">
        <f t="shared" si="75"/>
        <v>6.32</v>
      </c>
    </row>
    <row r="420" spans="1:30" ht="15" thickBot="1" x14ac:dyDescent="0.35">
      <c r="A420" s="134">
        <v>9</v>
      </c>
      <c r="B420" s="3" t="s">
        <v>392</v>
      </c>
      <c r="C420" s="125">
        <v>3</v>
      </c>
      <c r="D420" s="125">
        <v>2</v>
      </c>
      <c r="E420" s="125">
        <v>1</v>
      </c>
      <c r="F420" s="125">
        <v>0</v>
      </c>
      <c r="G420" s="125">
        <v>7</v>
      </c>
      <c r="H420" s="125">
        <v>1</v>
      </c>
      <c r="I420" s="125">
        <v>7</v>
      </c>
      <c r="J420" s="126" t="s">
        <v>1668</v>
      </c>
      <c r="K420" s="126" t="s">
        <v>1364</v>
      </c>
      <c r="L420" s="135" t="s">
        <v>1669</v>
      </c>
      <c r="M420" s="97" t="str">
        <f t="shared" si="72"/>
        <v>7.84</v>
      </c>
      <c r="N420" s="97" t="str">
        <f t="shared" si="73"/>
        <v>0.99</v>
      </c>
      <c r="Q420" s="134">
        <v>9</v>
      </c>
      <c r="R420" s="3" t="s">
        <v>391</v>
      </c>
      <c r="S420" s="125">
        <v>5</v>
      </c>
      <c r="T420" s="125">
        <v>1</v>
      </c>
      <c r="U420" s="125">
        <v>2</v>
      </c>
      <c r="V420" s="125">
        <v>2</v>
      </c>
      <c r="W420" s="125">
        <v>6</v>
      </c>
      <c r="X420" s="125">
        <v>7</v>
      </c>
      <c r="Y420" s="125">
        <v>5</v>
      </c>
      <c r="Z420" s="126" t="s">
        <v>1635</v>
      </c>
      <c r="AA420" s="126" t="s">
        <v>1636</v>
      </c>
      <c r="AB420" s="135" t="s">
        <v>1637</v>
      </c>
      <c r="AC420" s="97" t="str">
        <f t="shared" si="74"/>
        <v>8.66</v>
      </c>
      <c r="AD420" s="97" t="str">
        <f t="shared" si="75"/>
        <v>6.67</v>
      </c>
    </row>
    <row r="421" spans="1:30" ht="29.4" thickBot="1" x14ac:dyDescent="0.35">
      <c r="A421" s="136">
        <v>10</v>
      </c>
      <c r="B421" s="6" t="s">
        <v>395</v>
      </c>
      <c r="C421" s="127">
        <v>5</v>
      </c>
      <c r="D421" s="127">
        <v>2</v>
      </c>
      <c r="E421" s="127">
        <v>1</v>
      </c>
      <c r="F421" s="127">
        <v>2</v>
      </c>
      <c r="G421" s="127">
        <v>8</v>
      </c>
      <c r="H421" s="127">
        <v>7</v>
      </c>
      <c r="I421" s="127">
        <v>7</v>
      </c>
      <c r="J421" s="128" t="s">
        <v>1670</v>
      </c>
      <c r="K421" s="128" t="s">
        <v>1671</v>
      </c>
      <c r="L421" s="137" t="s">
        <v>1672</v>
      </c>
      <c r="M421" s="97" t="str">
        <f t="shared" si="72"/>
        <v>6.63</v>
      </c>
      <c r="N421" s="97" t="str">
        <f t="shared" si="73"/>
        <v>6.72</v>
      </c>
      <c r="Q421" s="136">
        <v>10</v>
      </c>
      <c r="R421" s="6" t="s">
        <v>385</v>
      </c>
      <c r="S421" s="127">
        <v>5</v>
      </c>
      <c r="T421" s="127">
        <v>1</v>
      </c>
      <c r="U421" s="127">
        <v>2</v>
      </c>
      <c r="V421" s="127">
        <v>2</v>
      </c>
      <c r="W421" s="127">
        <v>3</v>
      </c>
      <c r="X421" s="127">
        <v>4</v>
      </c>
      <c r="Y421" s="127">
        <v>5</v>
      </c>
      <c r="Z421" s="128" t="s">
        <v>1638</v>
      </c>
      <c r="AA421" s="128" t="s">
        <v>1639</v>
      </c>
      <c r="AB421" s="137" t="s">
        <v>1640</v>
      </c>
      <c r="AC421" s="97" t="str">
        <f t="shared" si="74"/>
        <v>5.42</v>
      </c>
      <c r="AD421" s="97" t="str">
        <f t="shared" si="75"/>
        <v>6.98</v>
      </c>
    </row>
    <row r="422" spans="1:30" ht="43.8" thickBot="1" x14ac:dyDescent="0.35">
      <c r="A422" s="134">
        <v>11</v>
      </c>
      <c r="B422" s="3" t="s">
        <v>394</v>
      </c>
      <c r="C422" s="125">
        <v>5</v>
      </c>
      <c r="D422" s="125">
        <v>2</v>
      </c>
      <c r="E422" s="125">
        <v>1</v>
      </c>
      <c r="F422" s="125">
        <v>2</v>
      </c>
      <c r="G422" s="125">
        <v>9</v>
      </c>
      <c r="H422" s="125">
        <v>9</v>
      </c>
      <c r="I422" s="125">
        <v>7</v>
      </c>
      <c r="J422" s="126" t="s">
        <v>1580</v>
      </c>
      <c r="K422" s="126" t="s">
        <v>1581</v>
      </c>
      <c r="L422" s="135" t="s">
        <v>1582</v>
      </c>
      <c r="M422" s="97" t="str">
        <f t="shared" si="72"/>
        <v>7.97</v>
      </c>
      <c r="N422" s="97" t="str">
        <f t="shared" si="73"/>
        <v>5.41</v>
      </c>
      <c r="Q422" s="134">
        <v>11</v>
      </c>
      <c r="R422" s="3" t="s">
        <v>389</v>
      </c>
      <c r="S422" s="125">
        <v>6</v>
      </c>
      <c r="T422" s="125">
        <v>1</v>
      </c>
      <c r="U422" s="125">
        <v>2</v>
      </c>
      <c r="V422" s="125">
        <v>3</v>
      </c>
      <c r="W422" s="125">
        <v>7</v>
      </c>
      <c r="X422" s="125">
        <v>9</v>
      </c>
      <c r="Y422" s="125">
        <v>5</v>
      </c>
      <c r="Z422" s="126" t="s">
        <v>1641</v>
      </c>
      <c r="AA422" s="126" t="s">
        <v>1642</v>
      </c>
      <c r="AB422" s="135" t="s">
        <v>1643</v>
      </c>
      <c r="AC422" s="97" t="str">
        <f t="shared" si="74"/>
        <v>5.78</v>
      </c>
      <c r="AD422" s="97" t="str">
        <f t="shared" si="75"/>
        <v>9.50</v>
      </c>
    </row>
    <row r="423" spans="1:30" ht="29.4" thickBot="1" x14ac:dyDescent="0.35">
      <c r="A423" s="136">
        <v>12</v>
      </c>
      <c r="B423" s="6" t="s">
        <v>396</v>
      </c>
      <c r="C423" s="127">
        <v>5</v>
      </c>
      <c r="D423" s="127">
        <v>2</v>
      </c>
      <c r="E423" s="127">
        <v>1</v>
      </c>
      <c r="F423" s="127">
        <v>2</v>
      </c>
      <c r="G423" s="127">
        <v>8</v>
      </c>
      <c r="H423" s="127">
        <v>8</v>
      </c>
      <c r="I423" s="127">
        <v>7</v>
      </c>
      <c r="J423" s="128" t="s">
        <v>1583</v>
      </c>
      <c r="K423" s="128" t="s">
        <v>1584</v>
      </c>
      <c r="L423" s="137" t="s">
        <v>1585</v>
      </c>
      <c r="M423" s="97" t="str">
        <f t="shared" si="72"/>
        <v>4.55</v>
      </c>
      <c r="N423" s="97" t="str">
        <f t="shared" si="73"/>
        <v>7.15</v>
      </c>
      <c r="Q423" s="136">
        <v>12</v>
      </c>
      <c r="R423" s="6" t="s">
        <v>398</v>
      </c>
      <c r="S423" s="127">
        <v>5</v>
      </c>
      <c r="T423" s="127">
        <v>1</v>
      </c>
      <c r="U423" s="127">
        <v>2</v>
      </c>
      <c r="V423" s="127">
        <v>2</v>
      </c>
      <c r="W423" s="127">
        <v>4</v>
      </c>
      <c r="X423" s="127">
        <v>6</v>
      </c>
      <c r="Y423" s="127">
        <v>5</v>
      </c>
      <c r="Z423" s="128" t="s">
        <v>1644</v>
      </c>
      <c r="AA423" s="128" t="s">
        <v>1645</v>
      </c>
      <c r="AB423" s="137" t="s">
        <v>1646</v>
      </c>
      <c r="AC423" s="97" t="str">
        <f t="shared" si="74"/>
        <v>6.07</v>
      </c>
      <c r="AD423" s="97" t="str">
        <f t="shared" si="75"/>
        <v>7.19</v>
      </c>
    </row>
    <row r="424" spans="1:30" ht="43.8" thickBot="1" x14ac:dyDescent="0.35">
      <c r="A424" s="134">
        <v>13</v>
      </c>
      <c r="B424" s="3" t="s">
        <v>393</v>
      </c>
      <c r="C424" s="125">
        <v>5</v>
      </c>
      <c r="D424" s="125">
        <v>2</v>
      </c>
      <c r="E424" s="125">
        <v>1</v>
      </c>
      <c r="F424" s="125">
        <v>2</v>
      </c>
      <c r="G424" s="125">
        <v>5</v>
      </c>
      <c r="H424" s="125">
        <v>5</v>
      </c>
      <c r="I424" s="125">
        <v>7</v>
      </c>
      <c r="J424" s="126" t="s">
        <v>1673</v>
      </c>
      <c r="K424" s="126">
        <v>5</v>
      </c>
      <c r="L424" s="135" t="s">
        <v>1674</v>
      </c>
      <c r="M424" s="97" t="str">
        <f t="shared" si="72"/>
        <v>7.27</v>
      </c>
      <c r="N424" s="97">
        <v>5</v>
      </c>
      <c r="Q424" s="134">
        <v>13</v>
      </c>
      <c r="R424" s="3" t="s">
        <v>388</v>
      </c>
      <c r="S424" s="125">
        <v>4</v>
      </c>
      <c r="T424" s="125">
        <v>1</v>
      </c>
      <c r="U424" s="125">
        <v>1</v>
      </c>
      <c r="V424" s="125">
        <v>2</v>
      </c>
      <c r="W424" s="125">
        <v>2</v>
      </c>
      <c r="X424" s="125">
        <v>4</v>
      </c>
      <c r="Y424" s="125">
        <v>4</v>
      </c>
      <c r="Z424" s="126" t="s">
        <v>1647</v>
      </c>
      <c r="AA424" s="126" t="s">
        <v>1648</v>
      </c>
      <c r="AB424" s="135" t="s">
        <v>1649</v>
      </c>
      <c r="AC424" s="97" t="str">
        <f t="shared" si="74"/>
        <v>3.85</v>
      </c>
      <c r="AD424" s="97" t="str">
        <f t="shared" si="75"/>
        <v>5.39</v>
      </c>
    </row>
    <row r="425" spans="1:30" ht="43.8" thickBot="1" x14ac:dyDescent="0.35">
      <c r="A425" s="136">
        <v>14</v>
      </c>
      <c r="B425" s="6" t="s">
        <v>389</v>
      </c>
      <c r="C425" s="127">
        <v>4</v>
      </c>
      <c r="D425" s="127">
        <v>2</v>
      </c>
      <c r="E425" s="127">
        <v>1</v>
      </c>
      <c r="F425" s="127">
        <v>1</v>
      </c>
      <c r="G425" s="127">
        <v>4</v>
      </c>
      <c r="H425" s="127">
        <v>4</v>
      </c>
      <c r="I425" s="127">
        <v>7</v>
      </c>
      <c r="J425" s="128" t="s">
        <v>1586</v>
      </c>
      <c r="K425" s="128" t="s">
        <v>1587</v>
      </c>
      <c r="L425" s="137" t="s">
        <v>1588</v>
      </c>
      <c r="M425" s="97" t="str">
        <f t="shared" si="72"/>
        <v>4.65</v>
      </c>
      <c r="N425" s="97" t="str">
        <f t="shared" si="73"/>
        <v>4.36</v>
      </c>
      <c r="Q425" s="136">
        <v>14</v>
      </c>
      <c r="R425" s="6" t="s">
        <v>397</v>
      </c>
      <c r="S425" s="127">
        <v>4</v>
      </c>
      <c r="T425" s="127">
        <v>1</v>
      </c>
      <c r="U425" s="127">
        <v>1</v>
      </c>
      <c r="V425" s="127">
        <v>2</v>
      </c>
      <c r="W425" s="127">
        <v>4</v>
      </c>
      <c r="X425" s="127">
        <v>8</v>
      </c>
      <c r="Y425" s="127">
        <v>4</v>
      </c>
      <c r="Z425" s="128" t="s">
        <v>1606</v>
      </c>
      <c r="AA425" s="128" t="s">
        <v>1607</v>
      </c>
      <c r="AB425" s="137" t="s">
        <v>1608</v>
      </c>
      <c r="AC425" s="97" t="str">
        <f t="shared" si="74"/>
        <v>3.09</v>
      </c>
      <c r="AD425" s="97" t="str">
        <f t="shared" si="75"/>
        <v>6.70</v>
      </c>
    </row>
    <row r="426" spans="1:30" ht="15" thickBot="1" x14ac:dyDescent="0.35">
      <c r="A426" s="134">
        <v>15</v>
      </c>
      <c r="B426" s="3" t="s">
        <v>397</v>
      </c>
      <c r="C426" s="125">
        <v>6</v>
      </c>
      <c r="D426" s="125">
        <v>1</v>
      </c>
      <c r="E426" s="125">
        <v>2</v>
      </c>
      <c r="F426" s="125">
        <v>3</v>
      </c>
      <c r="G426" s="125">
        <v>6</v>
      </c>
      <c r="H426" s="125">
        <v>10</v>
      </c>
      <c r="I426" s="125">
        <v>5</v>
      </c>
      <c r="J426" s="126">
        <v>6</v>
      </c>
      <c r="K426" s="126" t="s">
        <v>1675</v>
      </c>
      <c r="L426" s="135" t="s">
        <v>1676</v>
      </c>
      <c r="M426" s="97">
        <v>6</v>
      </c>
      <c r="N426" s="97" t="str">
        <f t="shared" si="73"/>
        <v>7.84</v>
      </c>
      <c r="Q426" s="134">
        <v>15</v>
      </c>
      <c r="R426" s="3" t="s">
        <v>399</v>
      </c>
      <c r="S426" s="125">
        <v>4</v>
      </c>
      <c r="T426" s="125">
        <v>1</v>
      </c>
      <c r="U426" s="125">
        <v>1</v>
      </c>
      <c r="V426" s="125">
        <v>2</v>
      </c>
      <c r="W426" s="125">
        <v>2</v>
      </c>
      <c r="X426" s="125">
        <v>6</v>
      </c>
      <c r="Y426" s="125">
        <v>4</v>
      </c>
      <c r="Z426" s="126" t="s">
        <v>1609</v>
      </c>
      <c r="AA426" s="126" t="s">
        <v>1610</v>
      </c>
      <c r="AB426" s="135" t="s">
        <v>1611</v>
      </c>
      <c r="AC426" s="97" t="str">
        <f t="shared" si="74"/>
        <v>3.12</v>
      </c>
      <c r="AD426" s="97" t="str">
        <f t="shared" si="75"/>
        <v>8.78</v>
      </c>
    </row>
    <row r="427" spans="1:30" ht="43.8" thickBot="1" x14ac:dyDescent="0.35">
      <c r="A427" s="136">
        <v>16</v>
      </c>
      <c r="B427" s="6" t="s">
        <v>398</v>
      </c>
      <c r="C427" s="127">
        <v>5</v>
      </c>
      <c r="D427" s="127">
        <v>1</v>
      </c>
      <c r="E427" s="127">
        <v>1</v>
      </c>
      <c r="F427" s="127">
        <v>3</v>
      </c>
      <c r="G427" s="127">
        <v>3</v>
      </c>
      <c r="H427" s="127">
        <v>5</v>
      </c>
      <c r="I427" s="127">
        <v>4</v>
      </c>
      <c r="J427" s="128" t="s">
        <v>1589</v>
      </c>
      <c r="K427" s="128" t="s">
        <v>1590</v>
      </c>
      <c r="L427" s="137" t="s">
        <v>1591</v>
      </c>
      <c r="M427" s="97" t="str">
        <f t="shared" si="72"/>
        <v>5.67</v>
      </c>
      <c r="N427" s="97" t="str">
        <f t="shared" si="73"/>
        <v>4.42</v>
      </c>
      <c r="Q427" s="136">
        <v>16</v>
      </c>
      <c r="R427" s="6" t="s">
        <v>393</v>
      </c>
      <c r="S427" s="127">
        <v>5</v>
      </c>
      <c r="T427" s="127">
        <v>1</v>
      </c>
      <c r="U427" s="127">
        <v>1</v>
      </c>
      <c r="V427" s="127">
        <v>3</v>
      </c>
      <c r="W427" s="127">
        <v>5</v>
      </c>
      <c r="X427" s="127">
        <v>10</v>
      </c>
      <c r="Y427" s="127">
        <v>4</v>
      </c>
      <c r="Z427" s="128" t="s">
        <v>1612</v>
      </c>
      <c r="AA427" s="128" t="s">
        <v>1613</v>
      </c>
      <c r="AB427" s="137" t="s">
        <v>1614</v>
      </c>
      <c r="AC427" s="97" t="str">
        <f t="shared" si="74"/>
        <v>3.66</v>
      </c>
      <c r="AD427" s="97" t="str">
        <f t="shared" si="75"/>
        <v>11.97</v>
      </c>
    </row>
    <row r="428" spans="1:30" ht="29.4" thickBot="1" x14ac:dyDescent="0.35">
      <c r="A428" s="134">
        <v>17</v>
      </c>
      <c r="B428" s="3" t="s">
        <v>400</v>
      </c>
      <c r="C428" s="125">
        <v>5</v>
      </c>
      <c r="D428" s="125">
        <v>1</v>
      </c>
      <c r="E428" s="125">
        <v>1</v>
      </c>
      <c r="F428" s="125">
        <v>3</v>
      </c>
      <c r="G428" s="125">
        <v>6</v>
      </c>
      <c r="H428" s="125">
        <v>10</v>
      </c>
      <c r="I428" s="125">
        <v>4</v>
      </c>
      <c r="J428" s="126" t="s">
        <v>1592</v>
      </c>
      <c r="K428" s="126" t="s">
        <v>1593</v>
      </c>
      <c r="L428" s="135" t="s">
        <v>1594</v>
      </c>
      <c r="M428" s="97" t="str">
        <f t="shared" si="72"/>
        <v>7.28</v>
      </c>
      <c r="N428" s="97" t="str">
        <f t="shared" si="73"/>
        <v>7.97</v>
      </c>
      <c r="Q428" s="134">
        <v>17</v>
      </c>
      <c r="R428" s="3" t="s">
        <v>396</v>
      </c>
      <c r="S428" s="125">
        <v>5</v>
      </c>
      <c r="T428" s="125">
        <v>1</v>
      </c>
      <c r="U428" s="125">
        <v>0</v>
      </c>
      <c r="V428" s="125">
        <v>4</v>
      </c>
      <c r="W428" s="125">
        <v>3</v>
      </c>
      <c r="X428" s="125">
        <v>12</v>
      </c>
      <c r="Y428" s="125">
        <v>3</v>
      </c>
      <c r="Z428" s="126" t="s">
        <v>1650</v>
      </c>
      <c r="AA428" s="126" t="s">
        <v>1651</v>
      </c>
      <c r="AB428" s="135" t="s">
        <v>1652</v>
      </c>
      <c r="AC428" s="97" t="str">
        <f t="shared" si="74"/>
        <v>5.90</v>
      </c>
      <c r="AD428" s="97" t="str">
        <f t="shared" si="75"/>
        <v>7.02</v>
      </c>
    </row>
    <row r="429" spans="1:30" ht="15" thickBot="1" x14ac:dyDescent="0.35">
      <c r="A429" s="136">
        <v>18</v>
      </c>
      <c r="B429" s="6" t="s">
        <v>401</v>
      </c>
      <c r="C429" s="127">
        <v>5</v>
      </c>
      <c r="D429" s="127">
        <v>0</v>
      </c>
      <c r="E429" s="127">
        <v>3</v>
      </c>
      <c r="F429" s="127">
        <v>2</v>
      </c>
      <c r="G429" s="127">
        <v>3</v>
      </c>
      <c r="H429" s="127">
        <v>8</v>
      </c>
      <c r="I429" s="127">
        <v>3</v>
      </c>
      <c r="J429" s="128" t="s">
        <v>1677</v>
      </c>
      <c r="K429" s="128" t="s">
        <v>1678</v>
      </c>
      <c r="L429" s="137" t="s">
        <v>1679</v>
      </c>
      <c r="M429" s="97" t="str">
        <f t="shared" si="72"/>
        <v>5.70</v>
      </c>
      <c r="N429" s="97" t="str">
        <f t="shared" si="73"/>
        <v>10.99</v>
      </c>
      <c r="Q429" s="136">
        <v>18</v>
      </c>
      <c r="R429" s="6" t="s">
        <v>394</v>
      </c>
      <c r="S429" s="127">
        <v>5</v>
      </c>
      <c r="T429" s="127">
        <v>0</v>
      </c>
      <c r="U429" s="127">
        <v>1</v>
      </c>
      <c r="V429" s="127">
        <v>4</v>
      </c>
      <c r="W429" s="127">
        <v>5</v>
      </c>
      <c r="X429" s="127">
        <v>9</v>
      </c>
      <c r="Y429" s="127">
        <v>1</v>
      </c>
      <c r="Z429" s="128" t="s">
        <v>1653</v>
      </c>
      <c r="AA429" s="128" t="s">
        <v>1654</v>
      </c>
      <c r="AB429" s="137" t="s">
        <v>1655</v>
      </c>
      <c r="AC429" s="97" t="str">
        <f t="shared" si="74"/>
        <v>5.95</v>
      </c>
      <c r="AD429" s="97" t="str">
        <f t="shared" si="75"/>
        <v>8.55</v>
      </c>
    </row>
    <row r="430" spans="1:30" ht="15" thickBot="1" x14ac:dyDescent="0.35">
      <c r="A430" s="134">
        <v>19</v>
      </c>
      <c r="B430" s="3" t="s">
        <v>399</v>
      </c>
      <c r="C430" s="125">
        <v>6</v>
      </c>
      <c r="D430" s="125">
        <v>0</v>
      </c>
      <c r="E430" s="125">
        <v>3</v>
      </c>
      <c r="F430" s="125">
        <v>3</v>
      </c>
      <c r="G430" s="125">
        <v>2</v>
      </c>
      <c r="H430" s="125">
        <v>11</v>
      </c>
      <c r="I430" s="125">
        <v>3</v>
      </c>
      <c r="J430" s="126" t="s">
        <v>1680</v>
      </c>
      <c r="K430" s="126" t="s">
        <v>1681</v>
      </c>
      <c r="L430" s="135" t="s">
        <v>1682</v>
      </c>
      <c r="M430" s="97" t="str">
        <f t="shared" si="72"/>
        <v>3.93</v>
      </c>
      <c r="N430" s="97" t="str">
        <f t="shared" si="73"/>
        <v>12.62</v>
      </c>
      <c r="Q430" s="134">
        <v>19</v>
      </c>
      <c r="R430" s="3" t="s">
        <v>387</v>
      </c>
      <c r="S430" s="125">
        <v>5</v>
      </c>
      <c r="T430" s="125">
        <v>0</v>
      </c>
      <c r="U430" s="125">
        <v>1</v>
      </c>
      <c r="V430" s="125">
        <v>4</v>
      </c>
      <c r="W430" s="125">
        <v>2</v>
      </c>
      <c r="X430" s="125">
        <v>10</v>
      </c>
      <c r="Y430" s="125">
        <v>1</v>
      </c>
      <c r="Z430" s="126" t="s">
        <v>1615</v>
      </c>
      <c r="AA430" s="126" t="s">
        <v>1616</v>
      </c>
      <c r="AB430" s="135" t="s">
        <v>1617</v>
      </c>
      <c r="AC430" s="97" t="str">
        <f t="shared" si="74"/>
        <v>3.31</v>
      </c>
      <c r="AD430" s="97" t="str">
        <f t="shared" si="75"/>
        <v>9.74</v>
      </c>
    </row>
    <row r="431" spans="1:30" ht="15" thickBot="1" x14ac:dyDescent="0.35">
      <c r="A431" s="138">
        <v>20</v>
      </c>
      <c r="B431" s="18" t="s">
        <v>402</v>
      </c>
      <c r="C431" s="139">
        <v>5</v>
      </c>
      <c r="D431" s="139">
        <v>0</v>
      </c>
      <c r="E431" s="139">
        <v>2</v>
      </c>
      <c r="F431" s="139">
        <v>3</v>
      </c>
      <c r="G431" s="139">
        <v>3</v>
      </c>
      <c r="H431" s="139">
        <v>10</v>
      </c>
      <c r="I431" s="139">
        <v>2</v>
      </c>
      <c r="J431" s="140" t="s">
        <v>1683</v>
      </c>
      <c r="K431" s="140" t="s">
        <v>1684</v>
      </c>
      <c r="L431" s="141" t="s">
        <v>1685</v>
      </c>
      <c r="M431" s="97" t="str">
        <f t="shared" si="72"/>
        <v>4.27</v>
      </c>
      <c r="N431" s="97" t="str">
        <f t="shared" si="73"/>
        <v>10.33</v>
      </c>
      <c r="Q431" s="138">
        <v>20</v>
      </c>
      <c r="R431" s="18" t="s">
        <v>402</v>
      </c>
      <c r="S431" s="139">
        <v>5</v>
      </c>
      <c r="T431" s="139">
        <v>0</v>
      </c>
      <c r="U431" s="139">
        <v>1</v>
      </c>
      <c r="V431" s="139">
        <v>4</v>
      </c>
      <c r="W431" s="139">
        <v>3</v>
      </c>
      <c r="X431" s="139">
        <v>14</v>
      </c>
      <c r="Y431" s="139">
        <v>1</v>
      </c>
      <c r="Z431" s="140" t="s">
        <v>1618</v>
      </c>
      <c r="AA431" s="140" t="s">
        <v>1619</v>
      </c>
      <c r="AB431" s="141" t="s">
        <v>1620</v>
      </c>
      <c r="AC431" s="97" t="str">
        <f t="shared" si="74"/>
        <v>2.75</v>
      </c>
      <c r="AD431" s="97" t="str">
        <f t="shared" si="75"/>
        <v>16.45</v>
      </c>
    </row>
    <row r="433" spans="1:30" ht="15" thickBot="1" x14ac:dyDescent="0.35">
      <c r="A433" t="s">
        <v>1687</v>
      </c>
      <c r="B433" s="210" t="s">
        <v>1686</v>
      </c>
      <c r="C433" s="210"/>
      <c r="D433" s="210"/>
      <c r="E433" s="210"/>
      <c r="F433" s="210"/>
    </row>
    <row r="434" spans="1:30" x14ac:dyDescent="0.3">
      <c r="A434" s="129" t="s">
        <v>0</v>
      </c>
      <c r="B434" s="130" t="s">
        <v>1</v>
      </c>
      <c r="C434" s="130" t="s">
        <v>2</v>
      </c>
      <c r="D434" s="130" t="s">
        <v>3</v>
      </c>
      <c r="E434" s="130" t="s">
        <v>4</v>
      </c>
      <c r="F434" s="130" t="s">
        <v>5</v>
      </c>
      <c r="G434" s="130" t="s">
        <v>6</v>
      </c>
      <c r="H434" s="130" t="s">
        <v>7</v>
      </c>
      <c r="I434" s="130" t="s">
        <v>8</v>
      </c>
      <c r="J434" s="130" t="s">
        <v>9</v>
      </c>
      <c r="K434" s="130" t="s">
        <v>10</v>
      </c>
      <c r="L434" s="131" t="s">
        <v>11</v>
      </c>
      <c r="Q434" s="129" t="s">
        <v>0</v>
      </c>
      <c r="R434" s="130" t="s">
        <v>1</v>
      </c>
      <c r="S434" s="130" t="s">
        <v>2</v>
      </c>
      <c r="T434" s="130" t="s">
        <v>3</v>
      </c>
      <c r="U434" s="130" t="s">
        <v>4</v>
      </c>
      <c r="V434" s="130" t="s">
        <v>5</v>
      </c>
      <c r="W434" s="130" t="s">
        <v>6</v>
      </c>
      <c r="X434" s="130" t="s">
        <v>7</v>
      </c>
      <c r="Y434" s="130" t="s">
        <v>8</v>
      </c>
      <c r="Z434" s="130" t="s">
        <v>9</v>
      </c>
      <c r="AA434" s="130" t="s">
        <v>10</v>
      </c>
      <c r="AB434" s="131" t="s">
        <v>11</v>
      </c>
    </row>
    <row r="435" spans="1:30" ht="15" thickBot="1" x14ac:dyDescent="0.35">
      <c r="A435" s="132" t="s">
        <v>0</v>
      </c>
      <c r="B435" s="124" t="s">
        <v>1</v>
      </c>
      <c r="C435" s="124" t="s">
        <v>2</v>
      </c>
      <c r="D435" s="124" t="s">
        <v>3</v>
      </c>
      <c r="E435" s="124" t="s">
        <v>4</v>
      </c>
      <c r="F435" s="124" t="s">
        <v>5</v>
      </c>
      <c r="G435" s="124" t="s">
        <v>6</v>
      </c>
      <c r="H435" s="124" t="s">
        <v>7</v>
      </c>
      <c r="I435" s="124" t="s">
        <v>8</v>
      </c>
      <c r="J435" s="124" t="s">
        <v>9</v>
      </c>
      <c r="K435" s="124" t="s">
        <v>10</v>
      </c>
      <c r="L435" s="133" t="s">
        <v>11</v>
      </c>
      <c r="M435" s="1" t="s">
        <v>9</v>
      </c>
      <c r="N435" s="1" t="s">
        <v>10</v>
      </c>
      <c r="Q435" s="132" t="s">
        <v>0</v>
      </c>
      <c r="R435" s="124" t="s">
        <v>1</v>
      </c>
      <c r="S435" s="124" t="s">
        <v>2</v>
      </c>
      <c r="T435" s="124" t="s">
        <v>3</v>
      </c>
      <c r="U435" s="124" t="s">
        <v>4</v>
      </c>
      <c r="V435" s="124" t="s">
        <v>5</v>
      </c>
      <c r="W435" s="124" t="s">
        <v>6</v>
      </c>
      <c r="X435" s="124" t="s">
        <v>7</v>
      </c>
      <c r="Y435" s="124" t="s">
        <v>8</v>
      </c>
      <c r="Z435" s="124" t="s">
        <v>9</v>
      </c>
      <c r="AA435" s="124" t="s">
        <v>10</v>
      </c>
      <c r="AB435" s="133" t="s">
        <v>11</v>
      </c>
      <c r="AC435" s="1" t="s">
        <v>9</v>
      </c>
      <c r="AD435" s="1" t="s">
        <v>10</v>
      </c>
    </row>
    <row r="436" spans="1:30" ht="29.4" thickBot="1" x14ac:dyDescent="0.35">
      <c r="A436" s="134">
        <v>1</v>
      </c>
      <c r="B436" s="3" t="s">
        <v>383</v>
      </c>
      <c r="C436" s="125">
        <v>6</v>
      </c>
      <c r="D436" s="125">
        <v>5</v>
      </c>
      <c r="E436" s="125">
        <v>1</v>
      </c>
      <c r="F436" s="125">
        <v>0</v>
      </c>
      <c r="G436" s="125">
        <v>15</v>
      </c>
      <c r="H436" s="125">
        <v>0</v>
      </c>
      <c r="I436" s="125">
        <v>16</v>
      </c>
      <c r="J436" s="126" t="s">
        <v>1688</v>
      </c>
      <c r="K436" s="126" t="s">
        <v>1689</v>
      </c>
      <c r="L436" s="135" t="s">
        <v>1690</v>
      </c>
      <c r="M436" s="97" t="str">
        <f>IF(ISNUMBER(SEARCH("-", J436)), LEFT(J436, SEARCH("-", J436)-1), LEFT(J436, SEARCH("+", J436)-1))</f>
        <v>17.57</v>
      </c>
      <c r="N436" s="97" t="str">
        <f>IF(ISNUMBER(SEARCH("-", K436)), LEFT(K436, SEARCH("-", K436)-1), LEFT(K436, SEARCH("+", K436)-1))</f>
        <v>3.60</v>
      </c>
      <c r="Q436" s="134">
        <v>1</v>
      </c>
      <c r="R436" s="3" t="s">
        <v>384</v>
      </c>
      <c r="S436" s="125">
        <v>6</v>
      </c>
      <c r="T436" s="125">
        <v>6</v>
      </c>
      <c r="U436" s="125">
        <v>0</v>
      </c>
      <c r="V436" s="125">
        <v>0</v>
      </c>
      <c r="W436" s="125">
        <v>15</v>
      </c>
      <c r="X436" s="125">
        <v>4</v>
      </c>
      <c r="Y436" s="125">
        <v>18</v>
      </c>
      <c r="Z436" s="126" t="s">
        <v>1623</v>
      </c>
      <c r="AA436" s="126" t="s">
        <v>1624</v>
      </c>
      <c r="AB436" s="135" t="s">
        <v>1625</v>
      </c>
      <c r="AC436" s="97" t="str">
        <f>IF(ISNUMBER(SEARCH("-", Z436)), LEFT(Z436, SEARCH("-", Z436)-1), LEFT(Z436, SEARCH("+", Z436)-1))</f>
        <v>12.94</v>
      </c>
      <c r="AD436" s="97" t="str">
        <f>IF(ISNUMBER(SEARCH("-", AA436)), LEFT(AA436, SEARCH("-", AA436)-1), LEFT(AA436, SEARCH("+", AA436)-1))</f>
        <v>6.17</v>
      </c>
    </row>
    <row r="437" spans="1:30" ht="29.4" thickBot="1" x14ac:dyDescent="0.35">
      <c r="A437" s="136">
        <v>2</v>
      </c>
      <c r="B437" s="6" t="s">
        <v>385</v>
      </c>
      <c r="C437" s="127">
        <v>6</v>
      </c>
      <c r="D437" s="127">
        <v>5</v>
      </c>
      <c r="E437" s="127">
        <v>0</v>
      </c>
      <c r="F437" s="127">
        <v>1</v>
      </c>
      <c r="G437" s="127">
        <v>11</v>
      </c>
      <c r="H437" s="127">
        <v>4</v>
      </c>
      <c r="I437" s="127">
        <v>15</v>
      </c>
      <c r="J437" s="128" t="s">
        <v>1691</v>
      </c>
      <c r="K437" s="128" t="s">
        <v>1692</v>
      </c>
      <c r="L437" s="137" t="s">
        <v>1693</v>
      </c>
      <c r="M437" s="97" t="str">
        <f t="shared" ref="M437:M455" si="76">IF(ISNUMBER(SEARCH("-", J437)), LEFT(J437, SEARCH("-", J437)-1), LEFT(J437, SEARCH("+", J437)-1))</f>
        <v>12.14</v>
      </c>
      <c r="N437" s="97" t="str">
        <f t="shared" ref="N437:N455" si="77">IF(ISNUMBER(SEARCH("-", K437)), LEFT(K437, SEARCH("-", K437)-1), LEFT(K437, SEARCH("+", K437)-1))</f>
        <v>6.69</v>
      </c>
      <c r="Q437" s="136">
        <v>2</v>
      </c>
      <c r="R437" s="6" t="s">
        <v>395</v>
      </c>
      <c r="S437" s="127">
        <v>6</v>
      </c>
      <c r="T437" s="127">
        <v>5</v>
      </c>
      <c r="U437" s="127">
        <v>1</v>
      </c>
      <c r="V437" s="127">
        <v>0</v>
      </c>
      <c r="W437" s="127">
        <v>10</v>
      </c>
      <c r="X437" s="127">
        <v>2</v>
      </c>
      <c r="Y437" s="127">
        <v>16</v>
      </c>
      <c r="Z437" s="128" t="s">
        <v>1716</v>
      </c>
      <c r="AA437" s="128" t="s">
        <v>1717</v>
      </c>
      <c r="AB437" s="137" t="s">
        <v>1718</v>
      </c>
      <c r="AC437" s="97" t="str">
        <f t="shared" ref="AC437:AC455" si="78">IF(ISNUMBER(SEARCH("-", Z437)), LEFT(Z437, SEARCH("-", Z437)-1), LEFT(Z437, SEARCH("+", Z437)-1))</f>
        <v>8.88</v>
      </c>
      <c r="AD437" s="97" t="str">
        <f t="shared" ref="AD437:AD455" si="79">IF(ISNUMBER(SEARCH("-", AA437)), LEFT(AA437, SEARCH("-", AA437)-1), LEFT(AA437, SEARCH("+", AA437)-1))</f>
        <v>6.57</v>
      </c>
    </row>
    <row r="438" spans="1:30" ht="29.4" thickBot="1" x14ac:dyDescent="0.35">
      <c r="A438" s="134">
        <v>3</v>
      </c>
      <c r="B438" s="3" t="s">
        <v>384</v>
      </c>
      <c r="C438" s="125">
        <v>5</v>
      </c>
      <c r="D438" s="125">
        <v>4</v>
      </c>
      <c r="E438" s="125">
        <v>1</v>
      </c>
      <c r="F438" s="125">
        <v>0</v>
      </c>
      <c r="G438" s="125">
        <v>13</v>
      </c>
      <c r="H438" s="125">
        <v>5</v>
      </c>
      <c r="I438" s="125">
        <v>13</v>
      </c>
      <c r="J438" s="126" t="s">
        <v>1694</v>
      </c>
      <c r="K438" s="126" t="s">
        <v>1695</v>
      </c>
      <c r="L438" s="135" t="s">
        <v>1696</v>
      </c>
      <c r="M438" s="97" t="str">
        <f t="shared" si="76"/>
        <v>11.63</v>
      </c>
      <c r="N438" s="97" t="str">
        <f t="shared" si="77"/>
        <v>3.93</v>
      </c>
      <c r="Q438" s="134">
        <v>3</v>
      </c>
      <c r="R438" s="3" t="s">
        <v>383</v>
      </c>
      <c r="S438" s="125">
        <v>5</v>
      </c>
      <c r="T438" s="125">
        <v>4</v>
      </c>
      <c r="U438" s="125">
        <v>0</v>
      </c>
      <c r="V438" s="125">
        <v>1</v>
      </c>
      <c r="W438" s="125">
        <v>13</v>
      </c>
      <c r="X438" s="125">
        <v>4</v>
      </c>
      <c r="Y438" s="125">
        <v>12</v>
      </c>
      <c r="Z438" s="126" t="s">
        <v>1598</v>
      </c>
      <c r="AA438" s="126" t="s">
        <v>1442</v>
      </c>
      <c r="AB438" s="135" t="s">
        <v>1599</v>
      </c>
      <c r="AC438" s="97" t="str">
        <f t="shared" si="78"/>
        <v>11.69</v>
      </c>
      <c r="AD438" s="97" t="str">
        <f t="shared" si="79"/>
        <v>4.27</v>
      </c>
    </row>
    <row r="439" spans="1:30" ht="29.4" thickBot="1" x14ac:dyDescent="0.35">
      <c r="A439" s="136">
        <v>4</v>
      </c>
      <c r="B439" s="6" t="s">
        <v>388</v>
      </c>
      <c r="C439" s="127">
        <v>6</v>
      </c>
      <c r="D439" s="127">
        <v>4</v>
      </c>
      <c r="E439" s="127">
        <v>0</v>
      </c>
      <c r="F439" s="127">
        <v>2</v>
      </c>
      <c r="G439" s="127">
        <v>8</v>
      </c>
      <c r="H439" s="127">
        <v>6</v>
      </c>
      <c r="I439" s="127">
        <v>12</v>
      </c>
      <c r="J439" s="128" t="s">
        <v>1659</v>
      </c>
      <c r="K439" s="128" t="s">
        <v>1660</v>
      </c>
      <c r="L439" s="137" t="s">
        <v>1661</v>
      </c>
      <c r="M439" s="97" t="str">
        <f t="shared" si="76"/>
        <v>11.58</v>
      </c>
      <c r="N439" s="97" t="str">
        <f t="shared" si="77"/>
        <v>7.78</v>
      </c>
      <c r="Q439" s="136">
        <v>4</v>
      </c>
      <c r="R439" s="6" t="s">
        <v>390</v>
      </c>
      <c r="S439" s="127">
        <v>6</v>
      </c>
      <c r="T439" s="127">
        <v>4</v>
      </c>
      <c r="U439" s="127">
        <v>0</v>
      </c>
      <c r="V439" s="127">
        <v>2</v>
      </c>
      <c r="W439" s="127">
        <v>10</v>
      </c>
      <c r="X439" s="127">
        <v>7</v>
      </c>
      <c r="Y439" s="127">
        <v>12</v>
      </c>
      <c r="Z439" s="128" t="s">
        <v>1719</v>
      </c>
      <c r="AA439" s="128" t="s">
        <v>1720</v>
      </c>
      <c r="AB439" s="137" t="s">
        <v>1721</v>
      </c>
      <c r="AC439" s="97" t="str">
        <f t="shared" si="78"/>
        <v>10.02</v>
      </c>
      <c r="AD439" s="97" t="str">
        <f t="shared" si="79"/>
        <v>4.80</v>
      </c>
    </row>
    <row r="440" spans="1:30" ht="29.4" thickBot="1" x14ac:dyDescent="0.35">
      <c r="A440" s="134">
        <v>5</v>
      </c>
      <c r="B440" s="3" t="s">
        <v>392</v>
      </c>
      <c r="C440" s="125">
        <v>4</v>
      </c>
      <c r="D440" s="125">
        <v>3</v>
      </c>
      <c r="E440" s="125">
        <v>1</v>
      </c>
      <c r="F440" s="125">
        <v>0</v>
      </c>
      <c r="G440" s="125">
        <v>9</v>
      </c>
      <c r="H440" s="125">
        <v>2</v>
      </c>
      <c r="I440" s="125">
        <v>10</v>
      </c>
      <c r="J440" s="126" t="s">
        <v>1697</v>
      </c>
      <c r="K440" s="126" t="s">
        <v>1698</v>
      </c>
      <c r="L440" s="135" t="s">
        <v>1699</v>
      </c>
      <c r="M440" s="97" t="str">
        <f t="shared" si="76"/>
        <v>8.69</v>
      </c>
      <c r="N440" s="97" t="str">
        <f t="shared" si="77"/>
        <v>2.23</v>
      </c>
      <c r="Q440" s="134">
        <v>5</v>
      </c>
      <c r="R440" s="3" t="s">
        <v>386</v>
      </c>
      <c r="S440" s="125">
        <v>5</v>
      </c>
      <c r="T440" s="125">
        <v>2</v>
      </c>
      <c r="U440" s="125">
        <v>2</v>
      </c>
      <c r="V440" s="125">
        <v>1</v>
      </c>
      <c r="W440" s="125">
        <v>11</v>
      </c>
      <c r="X440" s="125">
        <v>8</v>
      </c>
      <c r="Y440" s="125">
        <v>8</v>
      </c>
      <c r="Z440" s="126" t="s">
        <v>1722</v>
      </c>
      <c r="AA440" s="126" t="s">
        <v>1723</v>
      </c>
      <c r="AB440" s="135" t="s">
        <v>1724</v>
      </c>
      <c r="AC440" s="97" t="str">
        <f t="shared" si="78"/>
        <v>9.69</v>
      </c>
      <c r="AD440" s="97" t="str">
        <f t="shared" si="79"/>
        <v>5.23</v>
      </c>
    </row>
    <row r="441" spans="1:30" ht="15" thickBot="1" x14ac:dyDescent="0.35">
      <c r="A441" s="136">
        <v>6</v>
      </c>
      <c r="B441" s="6" t="s">
        <v>391</v>
      </c>
      <c r="C441" s="127">
        <v>6</v>
      </c>
      <c r="D441" s="127">
        <v>3</v>
      </c>
      <c r="E441" s="127">
        <v>1</v>
      </c>
      <c r="F441" s="127">
        <v>2</v>
      </c>
      <c r="G441" s="127">
        <v>12</v>
      </c>
      <c r="H441" s="127">
        <v>6</v>
      </c>
      <c r="I441" s="127">
        <v>10</v>
      </c>
      <c r="J441" s="128" t="s">
        <v>1700</v>
      </c>
      <c r="K441" s="128" t="s">
        <v>1701</v>
      </c>
      <c r="L441" s="137" t="s">
        <v>1702</v>
      </c>
      <c r="M441" s="97" t="str">
        <f t="shared" si="76"/>
        <v>11.48</v>
      </c>
      <c r="N441" s="97" t="str">
        <f t="shared" si="77"/>
        <v>5.82</v>
      </c>
      <c r="Q441" s="136">
        <v>6</v>
      </c>
      <c r="R441" s="6" t="s">
        <v>392</v>
      </c>
      <c r="S441" s="127">
        <v>7</v>
      </c>
      <c r="T441" s="127">
        <v>2</v>
      </c>
      <c r="U441" s="127">
        <v>2</v>
      </c>
      <c r="V441" s="127">
        <v>3</v>
      </c>
      <c r="W441" s="127">
        <v>5</v>
      </c>
      <c r="X441" s="127">
        <v>5</v>
      </c>
      <c r="Y441" s="127">
        <v>8</v>
      </c>
      <c r="Z441" s="128" t="s">
        <v>1629</v>
      </c>
      <c r="AA441" s="128" t="s">
        <v>1630</v>
      </c>
      <c r="AB441" s="137" t="s">
        <v>1631</v>
      </c>
      <c r="AC441" s="97" t="str">
        <f t="shared" si="78"/>
        <v>9.11</v>
      </c>
      <c r="AD441" s="97" t="str">
        <f t="shared" si="79"/>
        <v>11.38</v>
      </c>
    </row>
    <row r="442" spans="1:30" ht="43.8" thickBot="1" x14ac:dyDescent="0.35">
      <c r="A442" s="134">
        <v>7</v>
      </c>
      <c r="B442" s="3" t="s">
        <v>389</v>
      </c>
      <c r="C442" s="125">
        <v>5</v>
      </c>
      <c r="D442" s="125">
        <v>3</v>
      </c>
      <c r="E442" s="125">
        <v>1</v>
      </c>
      <c r="F442" s="125">
        <v>1</v>
      </c>
      <c r="G442" s="125">
        <v>9</v>
      </c>
      <c r="H442" s="125">
        <v>5</v>
      </c>
      <c r="I442" s="125">
        <v>10</v>
      </c>
      <c r="J442" s="126" t="s">
        <v>1703</v>
      </c>
      <c r="K442" s="126">
        <v>5</v>
      </c>
      <c r="L442" s="135" t="s">
        <v>1704</v>
      </c>
      <c r="M442" s="97" t="str">
        <f t="shared" si="76"/>
        <v>8.53</v>
      </c>
      <c r="N442" s="97">
        <v>5</v>
      </c>
      <c r="Q442" s="134">
        <v>7</v>
      </c>
      <c r="R442" s="3" t="s">
        <v>398</v>
      </c>
      <c r="S442" s="125">
        <v>6</v>
      </c>
      <c r="T442" s="125">
        <v>2</v>
      </c>
      <c r="U442" s="125">
        <v>2</v>
      </c>
      <c r="V442" s="125">
        <v>2</v>
      </c>
      <c r="W442" s="125">
        <v>6</v>
      </c>
      <c r="X442" s="125">
        <v>7</v>
      </c>
      <c r="Y442" s="125">
        <v>8</v>
      </c>
      <c r="Z442" s="126" t="s">
        <v>1725</v>
      </c>
      <c r="AA442" s="126" t="s">
        <v>1726</v>
      </c>
      <c r="AB442" s="135" t="s">
        <v>1727</v>
      </c>
      <c r="AC442" s="97" t="str">
        <f t="shared" si="78"/>
        <v>7.33</v>
      </c>
      <c r="AD442" s="97" t="str">
        <f t="shared" si="79"/>
        <v>8.26</v>
      </c>
    </row>
    <row r="443" spans="1:30" ht="29.4" thickBot="1" x14ac:dyDescent="0.35">
      <c r="A443" s="136">
        <v>8</v>
      </c>
      <c r="B443" s="6" t="s">
        <v>386</v>
      </c>
      <c r="C443" s="127">
        <v>6</v>
      </c>
      <c r="D443" s="127">
        <v>3</v>
      </c>
      <c r="E443" s="127">
        <v>1</v>
      </c>
      <c r="F443" s="127">
        <v>2</v>
      </c>
      <c r="G443" s="127">
        <v>8</v>
      </c>
      <c r="H443" s="127">
        <v>4</v>
      </c>
      <c r="I443" s="127">
        <v>10</v>
      </c>
      <c r="J443" s="128" t="s">
        <v>1577</v>
      </c>
      <c r="K443" s="128" t="s">
        <v>1578</v>
      </c>
      <c r="L443" s="137" t="s">
        <v>1579</v>
      </c>
      <c r="M443" s="97" t="str">
        <f t="shared" si="76"/>
        <v>9.67</v>
      </c>
      <c r="N443" s="97" t="str">
        <f t="shared" si="77"/>
        <v>3.78</v>
      </c>
      <c r="Q443" s="136">
        <v>8</v>
      </c>
      <c r="R443" s="6" t="s">
        <v>401</v>
      </c>
      <c r="S443" s="127">
        <v>6</v>
      </c>
      <c r="T443" s="127">
        <v>2</v>
      </c>
      <c r="U443" s="127">
        <v>1</v>
      </c>
      <c r="V443" s="127">
        <v>3</v>
      </c>
      <c r="W443" s="127">
        <v>8</v>
      </c>
      <c r="X443" s="127">
        <v>10</v>
      </c>
      <c r="Y443" s="127">
        <v>7</v>
      </c>
      <c r="Z443" s="128" t="s">
        <v>1728</v>
      </c>
      <c r="AA443" s="128" t="s">
        <v>1729</v>
      </c>
      <c r="AB443" s="137" t="s">
        <v>1730</v>
      </c>
      <c r="AC443" s="97" t="str">
        <f t="shared" si="78"/>
        <v>5.80</v>
      </c>
      <c r="AD443" s="97" t="str">
        <f t="shared" si="79"/>
        <v>11.57</v>
      </c>
    </row>
    <row r="444" spans="1:30" ht="43.8" thickBot="1" x14ac:dyDescent="0.35">
      <c r="A444" s="134">
        <v>9</v>
      </c>
      <c r="B444" s="3" t="s">
        <v>393</v>
      </c>
      <c r="C444" s="125">
        <v>6</v>
      </c>
      <c r="D444" s="125">
        <v>3</v>
      </c>
      <c r="E444" s="125">
        <v>1</v>
      </c>
      <c r="F444" s="125">
        <v>2</v>
      </c>
      <c r="G444" s="125">
        <v>6</v>
      </c>
      <c r="H444" s="125">
        <v>5</v>
      </c>
      <c r="I444" s="125">
        <v>10</v>
      </c>
      <c r="J444" s="126" t="s">
        <v>1705</v>
      </c>
      <c r="K444" s="126" t="s">
        <v>1236</v>
      </c>
      <c r="L444" s="135" t="s">
        <v>1706</v>
      </c>
      <c r="M444" s="97" t="str">
        <f t="shared" si="76"/>
        <v>8.05</v>
      </c>
      <c r="N444" s="97" t="str">
        <f t="shared" si="77"/>
        <v>5.83</v>
      </c>
      <c r="Q444" s="134">
        <v>9</v>
      </c>
      <c r="R444" s="3" t="s">
        <v>400</v>
      </c>
      <c r="S444" s="125">
        <v>5</v>
      </c>
      <c r="T444" s="125">
        <v>1</v>
      </c>
      <c r="U444" s="125">
        <v>2</v>
      </c>
      <c r="V444" s="125">
        <v>2</v>
      </c>
      <c r="W444" s="125">
        <v>6</v>
      </c>
      <c r="X444" s="125">
        <v>7</v>
      </c>
      <c r="Y444" s="125">
        <v>5</v>
      </c>
      <c r="Z444" s="126" t="s">
        <v>1632</v>
      </c>
      <c r="AA444" s="126" t="s">
        <v>1633</v>
      </c>
      <c r="AB444" s="135" t="s">
        <v>1634</v>
      </c>
      <c r="AC444" s="97" t="str">
        <f t="shared" si="78"/>
        <v>6.36</v>
      </c>
      <c r="AD444" s="97" t="str">
        <f t="shared" si="79"/>
        <v>6.32</v>
      </c>
    </row>
    <row r="445" spans="1:30" ht="29.4" thickBot="1" x14ac:dyDescent="0.35">
      <c r="A445" s="136">
        <v>10</v>
      </c>
      <c r="B445" s="6" t="s">
        <v>390</v>
      </c>
      <c r="C445" s="127">
        <v>5</v>
      </c>
      <c r="D445" s="127">
        <v>3</v>
      </c>
      <c r="E445" s="127">
        <v>1</v>
      </c>
      <c r="F445" s="127">
        <v>1</v>
      </c>
      <c r="G445" s="127">
        <v>6</v>
      </c>
      <c r="H445" s="127">
        <v>6</v>
      </c>
      <c r="I445" s="127">
        <v>10</v>
      </c>
      <c r="J445" s="128" t="s">
        <v>1662</v>
      </c>
      <c r="K445" s="128" t="s">
        <v>1663</v>
      </c>
      <c r="L445" s="137" t="s">
        <v>1664</v>
      </c>
      <c r="M445" s="97" t="str">
        <f t="shared" si="76"/>
        <v>9.44</v>
      </c>
      <c r="N445" s="97" t="str">
        <f t="shared" si="77"/>
        <v>6.89</v>
      </c>
      <c r="Q445" s="136">
        <v>10</v>
      </c>
      <c r="R445" s="6" t="s">
        <v>391</v>
      </c>
      <c r="S445" s="127">
        <v>5</v>
      </c>
      <c r="T445" s="127">
        <v>1</v>
      </c>
      <c r="U445" s="127">
        <v>2</v>
      </c>
      <c r="V445" s="127">
        <v>2</v>
      </c>
      <c r="W445" s="127">
        <v>6</v>
      </c>
      <c r="X445" s="127">
        <v>7</v>
      </c>
      <c r="Y445" s="127">
        <v>5</v>
      </c>
      <c r="Z445" s="128" t="s">
        <v>1635</v>
      </c>
      <c r="AA445" s="128" t="s">
        <v>1636</v>
      </c>
      <c r="AB445" s="137" t="s">
        <v>1637</v>
      </c>
      <c r="AC445" s="97" t="str">
        <f t="shared" si="78"/>
        <v>8.66</v>
      </c>
      <c r="AD445" s="97" t="str">
        <f t="shared" si="79"/>
        <v>6.67</v>
      </c>
    </row>
    <row r="446" spans="1:30" ht="29.4" thickBot="1" x14ac:dyDescent="0.35">
      <c r="A446" s="134">
        <v>11</v>
      </c>
      <c r="B446" s="3" t="s">
        <v>387</v>
      </c>
      <c r="C446" s="125">
        <v>5</v>
      </c>
      <c r="D446" s="125">
        <v>3</v>
      </c>
      <c r="E446" s="125">
        <v>0</v>
      </c>
      <c r="F446" s="125">
        <v>2</v>
      </c>
      <c r="G446" s="125">
        <v>9</v>
      </c>
      <c r="H446" s="125">
        <v>7</v>
      </c>
      <c r="I446" s="125">
        <v>9</v>
      </c>
      <c r="J446" s="126" t="s">
        <v>1665</v>
      </c>
      <c r="K446" s="126" t="s">
        <v>1666</v>
      </c>
      <c r="L446" s="135" t="s">
        <v>1667</v>
      </c>
      <c r="M446" s="97" t="str">
        <f t="shared" si="76"/>
        <v>6.26</v>
      </c>
      <c r="N446" s="97" t="str">
        <f t="shared" si="77"/>
        <v>10.18</v>
      </c>
      <c r="Q446" s="134">
        <v>11</v>
      </c>
      <c r="R446" s="3" t="s">
        <v>385</v>
      </c>
      <c r="S446" s="125">
        <v>5</v>
      </c>
      <c r="T446" s="125">
        <v>1</v>
      </c>
      <c r="U446" s="125">
        <v>2</v>
      </c>
      <c r="V446" s="125">
        <v>2</v>
      </c>
      <c r="W446" s="125">
        <v>3</v>
      </c>
      <c r="X446" s="125">
        <v>4</v>
      </c>
      <c r="Y446" s="125">
        <v>5</v>
      </c>
      <c r="Z446" s="126" t="s">
        <v>1638</v>
      </c>
      <c r="AA446" s="126" t="s">
        <v>1639</v>
      </c>
      <c r="AB446" s="135" t="s">
        <v>1640</v>
      </c>
      <c r="AC446" s="97" t="str">
        <f t="shared" si="78"/>
        <v>5.42</v>
      </c>
      <c r="AD446" s="97" t="str">
        <f t="shared" si="79"/>
        <v>6.98</v>
      </c>
    </row>
    <row r="447" spans="1:30" ht="43.8" thickBot="1" x14ac:dyDescent="0.35">
      <c r="A447" s="136">
        <v>12</v>
      </c>
      <c r="B447" s="6" t="s">
        <v>394</v>
      </c>
      <c r="C447" s="127">
        <v>6</v>
      </c>
      <c r="D447" s="127">
        <v>2</v>
      </c>
      <c r="E447" s="127">
        <v>2</v>
      </c>
      <c r="F447" s="127">
        <v>2</v>
      </c>
      <c r="G447" s="127">
        <v>10</v>
      </c>
      <c r="H447" s="127">
        <v>10</v>
      </c>
      <c r="I447" s="127">
        <v>8</v>
      </c>
      <c r="J447" s="128" t="s">
        <v>1707</v>
      </c>
      <c r="K447" s="128" t="s">
        <v>1708</v>
      </c>
      <c r="L447" s="137" t="s">
        <v>1709</v>
      </c>
      <c r="M447" s="97" t="str">
        <f t="shared" si="76"/>
        <v>8.64</v>
      </c>
      <c r="N447" s="97" t="str">
        <f t="shared" si="77"/>
        <v>6.11</v>
      </c>
      <c r="Q447" s="136">
        <v>12</v>
      </c>
      <c r="R447" s="6" t="s">
        <v>389</v>
      </c>
      <c r="S447" s="127">
        <v>6</v>
      </c>
      <c r="T447" s="127">
        <v>1</v>
      </c>
      <c r="U447" s="127">
        <v>2</v>
      </c>
      <c r="V447" s="127">
        <v>3</v>
      </c>
      <c r="W447" s="127">
        <v>7</v>
      </c>
      <c r="X447" s="127">
        <v>9</v>
      </c>
      <c r="Y447" s="127">
        <v>5</v>
      </c>
      <c r="Z447" s="128" t="s">
        <v>1641</v>
      </c>
      <c r="AA447" s="128" t="s">
        <v>1642</v>
      </c>
      <c r="AB447" s="137" t="s">
        <v>1643</v>
      </c>
      <c r="AC447" s="97" t="str">
        <f t="shared" si="78"/>
        <v>5.78</v>
      </c>
      <c r="AD447" s="97" t="str">
        <f t="shared" si="79"/>
        <v>9.50</v>
      </c>
    </row>
    <row r="448" spans="1:30" ht="29.4" thickBot="1" x14ac:dyDescent="0.35">
      <c r="A448" s="134">
        <v>13</v>
      </c>
      <c r="B448" s="3" t="s">
        <v>396</v>
      </c>
      <c r="C448" s="125">
        <v>6</v>
      </c>
      <c r="D448" s="125">
        <v>2</v>
      </c>
      <c r="E448" s="125">
        <v>2</v>
      </c>
      <c r="F448" s="125">
        <v>2</v>
      </c>
      <c r="G448" s="125">
        <v>9</v>
      </c>
      <c r="H448" s="125">
        <v>9</v>
      </c>
      <c r="I448" s="125">
        <v>8</v>
      </c>
      <c r="J448" s="126" t="s">
        <v>1710</v>
      </c>
      <c r="K448" s="126" t="s">
        <v>1711</v>
      </c>
      <c r="L448" s="135" t="s">
        <v>1712</v>
      </c>
      <c r="M448" s="97" t="str">
        <f t="shared" si="76"/>
        <v>5.37</v>
      </c>
      <c r="N448" s="97" t="str">
        <f t="shared" si="77"/>
        <v>7.38</v>
      </c>
      <c r="Q448" s="134">
        <v>13</v>
      </c>
      <c r="R448" s="3" t="s">
        <v>388</v>
      </c>
      <c r="S448" s="125">
        <v>5</v>
      </c>
      <c r="T448" s="125">
        <v>1</v>
      </c>
      <c r="U448" s="125">
        <v>2</v>
      </c>
      <c r="V448" s="125">
        <v>2</v>
      </c>
      <c r="W448" s="125">
        <v>3</v>
      </c>
      <c r="X448" s="125">
        <v>5</v>
      </c>
      <c r="Y448" s="125">
        <v>5</v>
      </c>
      <c r="Z448" s="126" t="s">
        <v>1731</v>
      </c>
      <c r="AA448" s="126" t="s">
        <v>1732</v>
      </c>
      <c r="AB448" s="135" t="s">
        <v>1733</v>
      </c>
      <c r="AC448" s="97" t="str">
        <f t="shared" si="78"/>
        <v>4.54</v>
      </c>
      <c r="AD448" s="97" t="str">
        <f t="shared" si="79"/>
        <v>6.06</v>
      </c>
    </row>
    <row r="449" spans="1:33" ht="29.4" thickBot="1" x14ac:dyDescent="0.35">
      <c r="A449" s="136">
        <v>14</v>
      </c>
      <c r="B449" s="6" t="s">
        <v>395</v>
      </c>
      <c r="C449" s="127">
        <v>5</v>
      </c>
      <c r="D449" s="127">
        <v>2</v>
      </c>
      <c r="E449" s="127">
        <v>1</v>
      </c>
      <c r="F449" s="127">
        <v>2</v>
      </c>
      <c r="G449" s="127">
        <v>8</v>
      </c>
      <c r="H449" s="127">
        <v>7</v>
      </c>
      <c r="I449" s="127">
        <v>7</v>
      </c>
      <c r="J449" s="128" t="s">
        <v>1670</v>
      </c>
      <c r="K449" s="128" t="s">
        <v>1671</v>
      </c>
      <c r="L449" s="137" t="s">
        <v>1672</v>
      </c>
      <c r="M449" s="97" t="str">
        <f t="shared" si="76"/>
        <v>6.63</v>
      </c>
      <c r="N449" s="97" t="str">
        <f t="shared" si="77"/>
        <v>6.72</v>
      </c>
      <c r="Q449" s="136">
        <v>14</v>
      </c>
      <c r="R449" s="6" t="s">
        <v>397</v>
      </c>
      <c r="S449" s="127">
        <v>5</v>
      </c>
      <c r="T449" s="127">
        <v>1</v>
      </c>
      <c r="U449" s="127">
        <v>2</v>
      </c>
      <c r="V449" s="127">
        <v>2</v>
      </c>
      <c r="W449" s="127">
        <v>5</v>
      </c>
      <c r="X449" s="127">
        <v>9</v>
      </c>
      <c r="Y449" s="127">
        <v>5</v>
      </c>
      <c r="Z449" s="128" t="s">
        <v>1734</v>
      </c>
      <c r="AA449" s="128" t="s">
        <v>1735</v>
      </c>
      <c r="AB449" s="137" t="s">
        <v>1736</v>
      </c>
      <c r="AC449" s="97" t="str">
        <f t="shared" si="78"/>
        <v>3.32</v>
      </c>
      <c r="AD449" s="97" t="str">
        <f t="shared" si="79"/>
        <v>7.52</v>
      </c>
    </row>
    <row r="450" spans="1:33" ht="43.8" thickBot="1" x14ac:dyDescent="0.35">
      <c r="A450" s="134">
        <v>15</v>
      </c>
      <c r="B450" s="3" t="s">
        <v>400</v>
      </c>
      <c r="C450" s="125">
        <v>6</v>
      </c>
      <c r="D450" s="125">
        <v>1</v>
      </c>
      <c r="E450" s="125">
        <v>2</v>
      </c>
      <c r="F450" s="125">
        <v>3</v>
      </c>
      <c r="G450" s="125">
        <v>8</v>
      </c>
      <c r="H450" s="125">
        <v>12</v>
      </c>
      <c r="I450" s="125">
        <v>5</v>
      </c>
      <c r="J450" s="126" t="s">
        <v>1713</v>
      </c>
      <c r="K450" s="126" t="s">
        <v>1714</v>
      </c>
      <c r="L450" s="135" t="s">
        <v>1715</v>
      </c>
      <c r="M450" s="97" t="str">
        <f t="shared" si="76"/>
        <v>9.46</v>
      </c>
      <c r="N450" s="97" t="str">
        <f t="shared" si="77"/>
        <v>8.29</v>
      </c>
      <c r="Q450" s="134">
        <v>15</v>
      </c>
      <c r="R450" s="3" t="s">
        <v>393</v>
      </c>
      <c r="S450" s="125">
        <v>5</v>
      </c>
      <c r="T450" s="125">
        <v>1</v>
      </c>
      <c r="U450" s="125">
        <v>1</v>
      </c>
      <c r="V450" s="125">
        <v>3</v>
      </c>
      <c r="W450" s="125">
        <v>5</v>
      </c>
      <c r="X450" s="125">
        <v>10</v>
      </c>
      <c r="Y450" s="125">
        <v>4</v>
      </c>
      <c r="Z450" s="126" t="s">
        <v>1612</v>
      </c>
      <c r="AA450" s="126" t="s">
        <v>1613</v>
      </c>
      <c r="AB450" s="135" t="s">
        <v>1614</v>
      </c>
      <c r="AC450" s="97" t="str">
        <f t="shared" si="78"/>
        <v>3.66</v>
      </c>
      <c r="AD450" s="97" t="str">
        <f t="shared" si="79"/>
        <v>11.97</v>
      </c>
    </row>
    <row r="451" spans="1:33" ht="15" thickBot="1" x14ac:dyDescent="0.35">
      <c r="A451" s="136">
        <v>16</v>
      </c>
      <c r="B451" s="6" t="s">
        <v>397</v>
      </c>
      <c r="C451" s="127">
        <v>6</v>
      </c>
      <c r="D451" s="127">
        <v>1</v>
      </c>
      <c r="E451" s="127">
        <v>2</v>
      </c>
      <c r="F451" s="127">
        <v>3</v>
      </c>
      <c r="G451" s="127">
        <v>6</v>
      </c>
      <c r="H451" s="127">
        <v>10</v>
      </c>
      <c r="I451" s="127">
        <v>5</v>
      </c>
      <c r="J451" s="128">
        <v>6</v>
      </c>
      <c r="K451" s="128" t="s">
        <v>1675</v>
      </c>
      <c r="L451" s="137" t="s">
        <v>1676</v>
      </c>
      <c r="M451" s="97">
        <v>6</v>
      </c>
      <c r="N451" s="97" t="str">
        <f t="shared" si="77"/>
        <v>7.84</v>
      </c>
      <c r="Q451" s="136">
        <v>16</v>
      </c>
      <c r="R451" s="6" t="s">
        <v>399</v>
      </c>
      <c r="S451" s="127">
        <v>5</v>
      </c>
      <c r="T451" s="127">
        <v>1</v>
      </c>
      <c r="U451" s="127">
        <v>1</v>
      </c>
      <c r="V451" s="127">
        <v>3</v>
      </c>
      <c r="W451" s="127">
        <v>3</v>
      </c>
      <c r="X451" s="127">
        <v>11</v>
      </c>
      <c r="Y451" s="127">
        <v>4</v>
      </c>
      <c r="Z451" s="128" t="s">
        <v>1737</v>
      </c>
      <c r="AA451" s="128" t="s">
        <v>1738</v>
      </c>
      <c r="AB451" s="137" t="s">
        <v>1739</v>
      </c>
      <c r="AC451" s="97" t="str">
        <f t="shared" si="78"/>
        <v>3.76</v>
      </c>
      <c r="AD451" s="97" t="str">
        <f t="shared" si="79"/>
        <v>12.67</v>
      </c>
    </row>
    <row r="452" spans="1:33" ht="29.4" thickBot="1" x14ac:dyDescent="0.35">
      <c r="A452" s="134">
        <v>17</v>
      </c>
      <c r="B452" s="3" t="s">
        <v>398</v>
      </c>
      <c r="C452" s="125">
        <v>5</v>
      </c>
      <c r="D452" s="125">
        <v>1</v>
      </c>
      <c r="E452" s="125">
        <v>1</v>
      </c>
      <c r="F452" s="125">
        <v>3</v>
      </c>
      <c r="G452" s="125">
        <v>3</v>
      </c>
      <c r="H452" s="125">
        <v>5</v>
      </c>
      <c r="I452" s="125">
        <v>4</v>
      </c>
      <c r="J452" s="126" t="s">
        <v>1589</v>
      </c>
      <c r="K452" s="126" t="s">
        <v>1590</v>
      </c>
      <c r="L452" s="135" t="s">
        <v>1591</v>
      </c>
      <c r="M452" s="97" t="str">
        <f t="shared" si="76"/>
        <v>5.67</v>
      </c>
      <c r="N452" s="97" t="str">
        <f t="shared" si="77"/>
        <v>4.42</v>
      </c>
      <c r="Q452" s="134">
        <v>17</v>
      </c>
      <c r="R452" s="3" t="s">
        <v>396</v>
      </c>
      <c r="S452" s="125">
        <v>5</v>
      </c>
      <c r="T452" s="125">
        <v>1</v>
      </c>
      <c r="U452" s="125">
        <v>0</v>
      </c>
      <c r="V452" s="125">
        <v>4</v>
      </c>
      <c r="W452" s="125">
        <v>3</v>
      </c>
      <c r="X452" s="125">
        <v>12</v>
      </c>
      <c r="Y452" s="125">
        <v>3</v>
      </c>
      <c r="Z452" s="126" t="s">
        <v>1650</v>
      </c>
      <c r="AA452" s="126" t="s">
        <v>1651</v>
      </c>
      <c r="AB452" s="135" t="s">
        <v>1652</v>
      </c>
      <c r="AC452" s="97" t="str">
        <f t="shared" si="78"/>
        <v>5.90</v>
      </c>
      <c r="AD452" s="97" t="str">
        <f t="shared" si="79"/>
        <v>7.02</v>
      </c>
    </row>
    <row r="453" spans="1:33" ht="15" thickBot="1" x14ac:dyDescent="0.35">
      <c r="A453" s="136">
        <v>18</v>
      </c>
      <c r="B453" s="6" t="s">
        <v>401</v>
      </c>
      <c r="C453" s="127">
        <v>5</v>
      </c>
      <c r="D453" s="127">
        <v>0</v>
      </c>
      <c r="E453" s="127">
        <v>3</v>
      </c>
      <c r="F453" s="127">
        <v>2</v>
      </c>
      <c r="G453" s="127">
        <v>3</v>
      </c>
      <c r="H453" s="127">
        <v>8</v>
      </c>
      <c r="I453" s="127">
        <v>3</v>
      </c>
      <c r="J453" s="128" t="s">
        <v>1677</v>
      </c>
      <c r="K453" s="128" t="s">
        <v>1678</v>
      </c>
      <c r="L453" s="137" t="s">
        <v>1679</v>
      </c>
      <c r="M453" s="97" t="str">
        <f t="shared" si="76"/>
        <v>5.70</v>
      </c>
      <c r="N453" s="97" t="str">
        <f t="shared" si="77"/>
        <v>10.99</v>
      </c>
      <c r="Q453" s="136">
        <v>18</v>
      </c>
      <c r="R453" s="6" t="s">
        <v>402</v>
      </c>
      <c r="S453" s="127">
        <v>6</v>
      </c>
      <c r="T453" s="127">
        <v>0</v>
      </c>
      <c r="U453" s="127">
        <v>2</v>
      </c>
      <c r="V453" s="127">
        <v>4</v>
      </c>
      <c r="W453" s="127">
        <v>5</v>
      </c>
      <c r="X453" s="127">
        <v>16</v>
      </c>
      <c r="Y453" s="127">
        <v>2</v>
      </c>
      <c r="Z453" s="128" t="s">
        <v>1740</v>
      </c>
      <c r="AA453" s="128" t="s">
        <v>1741</v>
      </c>
      <c r="AB453" s="137" t="s">
        <v>1742</v>
      </c>
      <c r="AC453" s="97" t="str">
        <f t="shared" si="78"/>
        <v>3.07</v>
      </c>
      <c r="AD453" s="97" t="str">
        <f t="shared" si="79"/>
        <v>18.64</v>
      </c>
    </row>
    <row r="454" spans="1:33" ht="15" thickBot="1" x14ac:dyDescent="0.35">
      <c r="A454" s="134">
        <v>19</v>
      </c>
      <c r="B454" s="3" t="s">
        <v>399</v>
      </c>
      <c r="C454" s="125">
        <v>6</v>
      </c>
      <c r="D454" s="125">
        <v>0</v>
      </c>
      <c r="E454" s="125">
        <v>3</v>
      </c>
      <c r="F454" s="125">
        <v>3</v>
      </c>
      <c r="G454" s="125">
        <v>2</v>
      </c>
      <c r="H454" s="125">
        <v>11</v>
      </c>
      <c r="I454" s="125">
        <v>3</v>
      </c>
      <c r="J454" s="126" t="s">
        <v>1680</v>
      </c>
      <c r="K454" s="126" t="s">
        <v>1681</v>
      </c>
      <c r="L454" s="135" t="s">
        <v>1682</v>
      </c>
      <c r="M454" s="97" t="str">
        <f t="shared" si="76"/>
        <v>3.93</v>
      </c>
      <c r="N454" s="97" t="str">
        <f t="shared" si="77"/>
        <v>12.62</v>
      </c>
      <c r="Q454" s="134">
        <v>19</v>
      </c>
      <c r="R454" s="3" t="s">
        <v>394</v>
      </c>
      <c r="S454" s="125">
        <v>5</v>
      </c>
      <c r="T454" s="125">
        <v>0</v>
      </c>
      <c r="U454" s="125">
        <v>1</v>
      </c>
      <c r="V454" s="125">
        <v>4</v>
      </c>
      <c r="W454" s="125">
        <v>5</v>
      </c>
      <c r="X454" s="125">
        <v>9</v>
      </c>
      <c r="Y454" s="125">
        <v>1</v>
      </c>
      <c r="Z454" s="126" t="s">
        <v>1653</v>
      </c>
      <c r="AA454" s="126" t="s">
        <v>1654</v>
      </c>
      <c r="AB454" s="135" t="s">
        <v>1655</v>
      </c>
      <c r="AC454" s="97" t="str">
        <f t="shared" si="78"/>
        <v>5.95</v>
      </c>
      <c r="AD454" s="97" t="str">
        <f t="shared" si="79"/>
        <v>8.55</v>
      </c>
    </row>
    <row r="455" spans="1:33" ht="15" thickBot="1" x14ac:dyDescent="0.35">
      <c r="A455" s="138">
        <v>20</v>
      </c>
      <c r="B455" s="18" t="s">
        <v>402</v>
      </c>
      <c r="C455" s="139">
        <v>5</v>
      </c>
      <c r="D455" s="139">
        <v>0</v>
      </c>
      <c r="E455" s="139">
        <v>2</v>
      </c>
      <c r="F455" s="139">
        <v>3</v>
      </c>
      <c r="G455" s="139">
        <v>3</v>
      </c>
      <c r="H455" s="139">
        <v>10</v>
      </c>
      <c r="I455" s="139">
        <v>2</v>
      </c>
      <c r="J455" s="140" t="s">
        <v>1683</v>
      </c>
      <c r="K455" s="140" t="s">
        <v>1684</v>
      </c>
      <c r="L455" s="141" t="s">
        <v>1685</v>
      </c>
      <c r="M455" s="97" t="str">
        <f t="shared" si="76"/>
        <v>4.27</v>
      </c>
      <c r="N455" s="97" t="str">
        <f t="shared" si="77"/>
        <v>10.33</v>
      </c>
      <c r="Q455" s="138">
        <v>20</v>
      </c>
      <c r="R455" s="18" t="s">
        <v>387</v>
      </c>
      <c r="S455" s="139">
        <v>6</v>
      </c>
      <c r="T455" s="139">
        <v>0</v>
      </c>
      <c r="U455" s="139">
        <v>1</v>
      </c>
      <c r="V455" s="139">
        <v>5</v>
      </c>
      <c r="W455" s="139">
        <v>3</v>
      </c>
      <c r="X455" s="139">
        <v>12</v>
      </c>
      <c r="Y455" s="139">
        <v>1</v>
      </c>
      <c r="Z455" s="140" t="s">
        <v>1743</v>
      </c>
      <c r="AA455" s="140" t="s">
        <v>1744</v>
      </c>
      <c r="AB455" s="141" t="s">
        <v>1745</v>
      </c>
      <c r="AC455" s="97" t="str">
        <f t="shared" si="78"/>
        <v>4.56</v>
      </c>
      <c r="AD455" s="97" t="str">
        <f t="shared" si="79"/>
        <v>10.59</v>
      </c>
    </row>
    <row r="457" spans="1:33" ht="15" thickBot="1" x14ac:dyDescent="0.35">
      <c r="A457" t="s">
        <v>1775</v>
      </c>
      <c r="B457" s="210" t="s">
        <v>1746</v>
      </c>
      <c r="C457" s="210"/>
      <c r="D457" s="210"/>
      <c r="E457" s="210"/>
      <c r="F457" s="210"/>
    </row>
    <row r="458" spans="1:33" x14ac:dyDescent="0.3">
      <c r="A458" s="129" t="s">
        <v>0</v>
      </c>
      <c r="B458" s="130" t="s">
        <v>1</v>
      </c>
      <c r="C458" s="130" t="s">
        <v>2</v>
      </c>
      <c r="D458" s="130" t="s">
        <v>3</v>
      </c>
      <c r="E458" s="130" t="s">
        <v>4</v>
      </c>
      <c r="F458" s="130" t="s">
        <v>5</v>
      </c>
      <c r="G458" s="130" t="s">
        <v>6</v>
      </c>
      <c r="H458" s="130" t="s">
        <v>7</v>
      </c>
      <c r="I458" s="130" t="s">
        <v>8</v>
      </c>
      <c r="J458" s="130" t="s">
        <v>9</v>
      </c>
      <c r="K458" s="130" t="s">
        <v>10</v>
      </c>
      <c r="L458" s="131" t="s">
        <v>11</v>
      </c>
      <c r="Q458" s="129" t="s">
        <v>0</v>
      </c>
      <c r="R458" s="130" t="s">
        <v>1</v>
      </c>
      <c r="S458" s="130" t="s">
        <v>2</v>
      </c>
      <c r="T458" s="130" t="s">
        <v>3</v>
      </c>
      <c r="U458" s="130" t="s">
        <v>4</v>
      </c>
      <c r="V458" s="130" t="s">
        <v>5</v>
      </c>
      <c r="W458" s="130" t="s">
        <v>6</v>
      </c>
      <c r="X458" s="130" t="s">
        <v>7</v>
      </c>
      <c r="Y458" s="130" t="s">
        <v>8</v>
      </c>
      <c r="Z458" s="130" t="s">
        <v>9</v>
      </c>
      <c r="AA458" s="130" t="s">
        <v>10</v>
      </c>
      <c r="AB458" s="131" t="s">
        <v>11</v>
      </c>
    </row>
    <row r="459" spans="1:33" ht="15" thickBot="1" x14ac:dyDescent="0.35">
      <c r="A459" s="132" t="s">
        <v>0</v>
      </c>
      <c r="B459" s="124" t="s">
        <v>1</v>
      </c>
      <c r="C459" s="124" t="s">
        <v>2</v>
      </c>
      <c r="D459" s="124" t="s">
        <v>3</v>
      </c>
      <c r="E459" s="124" t="s">
        <v>4</v>
      </c>
      <c r="F459" s="124" t="s">
        <v>5</v>
      </c>
      <c r="G459" s="124" t="s">
        <v>6</v>
      </c>
      <c r="H459" s="124" t="s">
        <v>7</v>
      </c>
      <c r="I459" s="124" t="s">
        <v>8</v>
      </c>
      <c r="J459" s="124" t="s">
        <v>9</v>
      </c>
      <c r="K459" s="124" t="s">
        <v>10</v>
      </c>
      <c r="L459" s="133" t="s">
        <v>11</v>
      </c>
      <c r="M459" s="1" t="s">
        <v>9</v>
      </c>
      <c r="N459" s="1" t="s">
        <v>10</v>
      </c>
      <c r="Q459" s="132" t="s">
        <v>0</v>
      </c>
      <c r="R459" s="124" t="s">
        <v>1</v>
      </c>
      <c r="S459" s="124" t="s">
        <v>2</v>
      </c>
      <c r="T459" s="124" t="s">
        <v>3</v>
      </c>
      <c r="U459" s="124" t="s">
        <v>4</v>
      </c>
      <c r="V459" s="124" t="s">
        <v>5</v>
      </c>
      <c r="W459" s="124" t="s">
        <v>6</v>
      </c>
      <c r="X459" s="124" t="s">
        <v>7</v>
      </c>
      <c r="Y459" s="124" t="s">
        <v>8</v>
      </c>
      <c r="Z459" s="124" t="s">
        <v>9</v>
      </c>
      <c r="AA459" s="124" t="s">
        <v>10</v>
      </c>
      <c r="AB459" s="133" t="s">
        <v>11</v>
      </c>
      <c r="AC459" s="1" t="s">
        <v>9</v>
      </c>
      <c r="AD459" s="1" t="s">
        <v>10</v>
      </c>
    </row>
    <row r="460" spans="1:33" ht="29.4" thickBot="1" x14ac:dyDescent="0.35">
      <c r="A460" s="134">
        <v>1</v>
      </c>
      <c r="B460" s="3" t="s">
        <v>383</v>
      </c>
      <c r="C460" s="125">
        <v>6</v>
      </c>
      <c r="D460" s="125">
        <v>5</v>
      </c>
      <c r="E460" s="125">
        <v>1</v>
      </c>
      <c r="F460" s="125">
        <v>0</v>
      </c>
      <c r="G460" s="125">
        <v>15</v>
      </c>
      <c r="H460" s="125">
        <v>0</v>
      </c>
      <c r="I460" s="125">
        <v>16</v>
      </c>
      <c r="J460" s="126" t="s">
        <v>1688</v>
      </c>
      <c r="K460" s="126" t="s">
        <v>1689</v>
      </c>
      <c r="L460" s="135" t="s">
        <v>1690</v>
      </c>
      <c r="M460" s="97" t="str">
        <f>IF(ISNUMBER(SEARCH("-", J460)), LEFT(J460, SEARCH("-", J460)-1), LEFT(J460, SEARCH("+", J460)-1))</f>
        <v>17.57</v>
      </c>
      <c r="N460" s="97" t="str">
        <f>IF(ISNUMBER(SEARCH("-", K460)), LEFT(K460, SEARCH("-", K460)-1), LEFT(K460, SEARCH("+", K460)-1))</f>
        <v>3.60</v>
      </c>
      <c r="Q460" s="134">
        <v>1</v>
      </c>
      <c r="R460" s="3" t="s">
        <v>384</v>
      </c>
      <c r="S460" s="125">
        <v>6</v>
      </c>
      <c r="T460" s="125">
        <v>6</v>
      </c>
      <c r="U460" s="125">
        <v>0</v>
      </c>
      <c r="V460" s="125">
        <v>0</v>
      </c>
      <c r="W460" s="125">
        <v>15</v>
      </c>
      <c r="X460" s="125">
        <v>4</v>
      </c>
      <c r="Y460" s="125">
        <v>18</v>
      </c>
      <c r="Z460" s="126" t="s">
        <v>1623</v>
      </c>
      <c r="AA460" s="126" t="s">
        <v>1624</v>
      </c>
      <c r="AB460" s="135" t="s">
        <v>1625</v>
      </c>
      <c r="AC460" s="97" t="str">
        <f>IF(ISNUMBER(SEARCH("-", Z460)), LEFT(Z460, SEARCH("-", Z460)-1), LEFT(Z460, SEARCH("+", Z460)-1))</f>
        <v>12.94</v>
      </c>
      <c r="AD460" s="97" t="str">
        <f>IF(ISNUMBER(SEARCH("-", AA460)), LEFT(AA460, SEARCH("-", AA460)-1), LEFT(AA460, SEARCH("+", AA460)-1))</f>
        <v>6.17</v>
      </c>
      <c r="AF460" t="s">
        <v>2733</v>
      </c>
      <c r="AG460" t="s">
        <v>2734</v>
      </c>
    </row>
    <row r="461" spans="1:33" ht="29.4" thickBot="1" x14ac:dyDescent="0.35">
      <c r="A461" s="136">
        <v>2</v>
      </c>
      <c r="B461" s="6" t="s">
        <v>385</v>
      </c>
      <c r="C461" s="127">
        <v>6</v>
      </c>
      <c r="D461" s="127">
        <v>5</v>
      </c>
      <c r="E461" s="127">
        <v>0</v>
      </c>
      <c r="F461" s="127">
        <v>1</v>
      </c>
      <c r="G461" s="127">
        <v>11</v>
      </c>
      <c r="H461" s="127">
        <v>4</v>
      </c>
      <c r="I461" s="127">
        <v>15</v>
      </c>
      <c r="J461" s="128" t="s">
        <v>1691</v>
      </c>
      <c r="K461" s="128" t="s">
        <v>1692</v>
      </c>
      <c r="L461" s="137" t="s">
        <v>1693</v>
      </c>
      <c r="M461" s="97" t="str">
        <f t="shared" ref="M461:M479" si="80">IF(ISNUMBER(SEARCH("-", J461)), LEFT(J461, SEARCH("-", J461)-1), LEFT(J461, SEARCH("+", J461)-1))</f>
        <v>12.14</v>
      </c>
      <c r="N461" s="97" t="str">
        <f t="shared" ref="N461:N479" si="81">IF(ISNUMBER(SEARCH("-", K461)), LEFT(K461, SEARCH("-", K461)-1), LEFT(K461, SEARCH("+", K461)-1))</f>
        <v>6.69</v>
      </c>
      <c r="Q461" s="136">
        <v>2</v>
      </c>
      <c r="R461" s="6" t="s">
        <v>395</v>
      </c>
      <c r="S461" s="127">
        <v>7</v>
      </c>
      <c r="T461" s="127">
        <v>5</v>
      </c>
      <c r="U461" s="127">
        <v>1</v>
      </c>
      <c r="V461" s="127">
        <v>1</v>
      </c>
      <c r="W461" s="127">
        <v>12</v>
      </c>
      <c r="X461" s="127">
        <v>5</v>
      </c>
      <c r="Y461" s="127">
        <v>16</v>
      </c>
      <c r="Z461" s="128" t="s">
        <v>1776</v>
      </c>
      <c r="AA461" s="128" t="s">
        <v>1777</v>
      </c>
      <c r="AB461" s="137" t="s">
        <v>1778</v>
      </c>
      <c r="AC461" s="97" t="str">
        <f t="shared" ref="AC461:AC479" si="82">IF(ISNUMBER(SEARCH("-", Z461)), LEFT(Z461, SEARCH("-", Z461)-1), LEFT(Z461, SEARCH("+", Z461)-1))</f>
        <v>10.67</v>
      </c>
      <c r="AD461" s="97" t="str">
        <f t="shared" ref="AD461:AD479" si="83">IF(ISNUMBER(SEARCH("-", AA461)), LEFT(AA461, SEARCH("-", AA461)-1), LEFT(AA461, SEARCH("+", AA461)-1))</f>
        <v>8.16</v>
      </c>
      <c r="AF461" t="s">
        <v>2749</v>
      </c>
      <c r="AG461" t="s">
        <v>2750</v>
      </c>
    </row>
    <row r="462" spans="1:33" ht="29.4" thickBot="1" x14ac:dyDescent="0.35">
      <c r="A462" s="134">
        <v>3</v>
      </c>
      <c r="B462" s="3" t="s">
        <v>388</v>
      </c>
      <c r="C462" s="125">
        <v>7</v>
      </c>
      <c r="D462" s="125">
        <v>5</v>
      </c>
      <c r="E462" s="125">
        <v>0</v>
      </c>
      <c r="F462" s="125">
        <v>2</v>
      </c>
      <c r="G462" s="125">
        <v>10</v>
      </c>
      <c r="H462" s="125">
        <v>6</v>
      </c>
      <c r="I462" s="125">
        <v>15</v>
      </c>
      <c r="J462" s="126" t="s">
        <v>1747</v>
      </c>
      <c r="K462" s="126" t="s">
        <v>1748</v>
      </c>
      <c r="L462" s="135" t="s">
        <v>1749</v>
      </c>
      <c r="M462" s="97" t="str">
        <f t="shared" si="80"/>
        <v>13.48</v>
      </c>
      <c r="N462" s="97" t="str">
        <f t="shared" si="81"/>
        <v>8.11</v>
      </c>
      <c r="Q462" s="134">
        <v>3</v>
      </c>
      <c r="R462" s="3" t="s">
        <v>383</v>
      </c>
      <c r="S462" s="125">
        <v>6</v>
      </c>
      <c r="T462" s="125">
        <v>5</v>
      </c>
      <c r="U462" s="125">
        <v>0</v>
      </c>
      <c r="V462" s="125">
        <v>1</v>
      </c>
      <c r="W462" s="125">
        <v>14</v>
      </c>
      <c r="X462" s="125">
        <v>4</v>
      </c>
      <c r="Y462" s="125">
        <v>15</v>
      </c>
      <c r="Z462" s="126" t="s">
        <v>1779</v>
      </c>
      <c r="AA462" s="126" t="s">
        <v>1780</v>
      </c>
      <c r="AB462" s="135" t="s">
        <v>1781</v>
      </c>
      <c r="AC462" s="97" t="str">
        <f t="shared" si="82"/>
        <v>14.02</v>
      </c>
      <c r="AD462" s="97" t="str">
        <f t="shared" si="83"/>
        <v>4.46</v>
      </c>
      <c r="AF462" t="s">
        <v>2729</v>
      </c>
      <c r="AG462" t="s">
        <v>2730</v>
      </c>
    </row>
    <row r="463" spans="1:33" ht="29.4" thickBot="1" x14ac:dyDescent="0.35">
      <c r="A463" s="136">
        <v>4</v>
      </c>
      <c r="B463" s="6" t="s">
        <v>384</v>
      </c>
      <c r="C463" s="127">
        <v>6</v>
      </c>
      <c r="D463" s="127">
        <v>4</v>
      </c>
      <c r="E463" s="127">
        <v>2</v>
      </c>
      <c r="F463" s="127">
        <v>0</v>
      </c>
      <c r="G463" s="127">
        <v>14</v>
      </c>
      <c r="H463" s="127">
        <v>6</v>
      </c>
      <c r="I463" s="127">
        <v>14</v>
      </c>
      <c r="J463" s="128" t="s">
        <v>785</v>
      </c>
      <c r="K463" s="128" t="s">
        <v>1750</v>
      </c>
      <c r="L463" s="137" t="s">
        <v>1751</v>
      </c>
      <c r="M463" s="97" t="str">
        <f t="shared" si="80"/>
        <v>14.29</v>
      </c>
      <c r="N463" s="97" t="str">
        <f t="shared" si="81"/>
        <v>5.93</v>
      </c>
      <c r="Q463" s="136">
        <v>4</v>
      </c>
      <c r="R463" s="6" t="s">
        <v>390</v>
      </c>
      <c r="S463" s="127">
        <v>6</v>
      </c>
      <c r="T463" s="127">
        <v>4</v>
      </c>
      <c r="U463" s="127">
        <v>0</v>
      </c>
      <c r="V463" s="127">
        <v>2</v>
      </c>
      <c r="W463" s="127">
        <v>10</v>
      </c>
      <c r="X463" s="127">
        <v>7</v>
      </c>
      <c r="Y463" s="127">
        <v>12</v>
      </c>
      <c r="Z463" s="128" t="s">
        <v>1719</v>
      </c>
      <c r="AA463" s="128" t="s">
        <v>1720</v>
      </c>
      <c r="AB463" s="137" t="s">
        <v>1721</v>
      </c>
      <c r="AC463" s="97" t="str">
        <f t="shared" si="82"/>
        <v>10.02</v>
      </c>
      <c r="AD463" s="97" t="str">
        <f t="shared" si="83"/>
        <v>4.80</v>
      </c>
      <c r="AF463" t="s">
        <v>2751</v>
      </c>
      <c r="AG463" t="s">
        <v>2752</v>
      </c>
    </row>
    <row r="464" spans="1:33" ht="29.4" thickBot="1" x14ac:dyDescent="0.35">
      <c r="A464" s="134">
        <v>5</v>
      </c>
      <c r="B464" s="3" t="s">
        <v>386</v>
      </c>
      <c r="C464" s="125">
        <v>7</v>
      </c>
      <c r="D464" s="125">
        <v>4</v>
      </c>
      <c r="E464" s="125">
        <v>1</v>
      </c>
      <c r="F464" s="125">
        <v>2</v>
      </c>
      <c r="G464" s="125">
        <v>9</v>
      </c>
      <c r="H464" s="125">
        <v>4</v>
      </c>
      <c r="I464" s="125">
        <v>13</v>
      </c>
      <c r="J464" s="126" t="s">
        <v>1752</v>
      </c>
      <c r="K464" s="126">
        <v>4</v>
      </c>
      <c r="L464" s="135" t="s">
        <v>1753</v>
      </c>
      <c r="M464" s="97" t="str">
        <f t="shared" si="80"/>
        <v>11.73</v>
      </c>
      <c r="N464" s="97">
        <v>4</v>
      </c>
      <c r="Q464" s="134">
        <v>5</v>
      </c>
      <c r="R464" s="3" t="s">
        <v>386</v>
      </c>
      <c r="S464" s="125">
        <v>5</v>
      </c>
      <c r="T464" s="125">
        <v>2</v>
      </c>
      <c r="U464" s="125">
        <v>2</v>
      </c>
      <c r="V464" s="125">
        <v>1</v>
      </c>
      <c r="W464" s="125">
        <v>11</v>
      </c>
      <c r="X464" s="125">
        <v>8</v>
      </c>
      <c r="Y464" s="125">
        <v>8</v>
      </c>
      <c r="Z464" s="126" t="s">
        <v>1722</v>
      </c>
      <c r="AA464" s="126" t="s">
        <v>1723</v>
      </c>
      <c r="AB464" s="135" t="s">
        <v>1724</v>
      </c>
      <c r="AC464" s="97" t="str">
        <f t="shared" si="82"/>
        <v>9.69</v>
      </c>
      <c r="AD464" s="97" t="str">
        <f t="shared" si="83"/>
        <v>5.23</v>
      </c>
      <c r="AF464" t="s">
        <v>2753</v>
      </c>
      <c r="AG464" t="s">
        <v>2754</v>
      </c>
    </row>
    <row r="465" spans="1:33" ht="29.4" thickBot="1" x14ac:dyDescent="0.35">
      <c r="A465" s="136">
        <v>6</v>
      </c>
      <c r="B465" s="6" t="s">
        <v>387</v>
      </c>
      <c r="C465" s="127">
        <v>6</v>
      </c>
      <c r="D465" s="127">
        <v>4</v>
      </c>
      <c r="E465" s="127">
        <v>0</v>
      </c>
      <c r="F465" s="127">
        <v>2</v>
      </c>
      <c r="G465" s="127">
        <v>12</v>
      </c>
      <c r="H465" s="127">
        <v>8</v>
      </c>
      <c r="I465" s="127">
        <v>12</v>
      </c>
      <c r="J465" s="128" t="s">
        <v>1754</v>
      </c>
      <c r="K465" s="128" t="s">
        <v>1755</v>
      </c>
      <c r="L465" s="137" t="s">
        <v>1756</v>
      </c>
      <c r="M465" s="97" t="str">
        <f t="shared" si="80"/>
        <v>8.57</v>
      </c>
      <c r="N465" s="97" t="str">
        <f t="shared" si="81"/>
        <v>10.38</v>
      </c>
      <c r="Q465" s="136">
        <v>6</v>
      </c>
      <c r="R465" s="6" t="s">
        <v>385</v>
      </c>
      <c r="S465" s="127">
        <v>6</v>
      </c>
      <c r="T465" s="127">
        <v>2</v>
      </c>
      <c r="U465" s="127">
        <v>2</v>
      </c>
      <c r="V465" s="127">
        <v>2</v>
      </c>
      <c r="W465" s="127">
        <v>5</v>
      </c>
      <c r="X465" s="127">
        <v>4</v>
      </c>
      <c r="Y465" s="127">
        <v>8</v>
      </c>
      <c r="Z465" s="128" t="s">
        <v>1782</v>
      </c>
      <c r="AA465" s="128" t="s">
        <v>1783</v>
      </c>
      <c r="AB465" s="137" t="s">
        <v>1784</v>
      </c>
      <c r="AC465" s="97" t="str">
        <f t="shared" si="82"/>
        <v>6.77</v>
      </c>
      <c r="AD465" s="97" t="str">
        <f t="shared" si="83"/>
        <v>8.26</v>
      </c>
      <c r="AF465" t="s">
        <v>2735</v>
      </c>
      <c r="AG465" t="s">
        <v>2736</v>
      </c>
    </row>
    <row r="466" spans="1:33" ht="43.8" thickBot="1" x14ac:dyDescent="0.35">
      <c r="A466" s="134">
        <v>7</v>
      </c>
      <c r="B466" s="3" t="s">
        <v>392</v>
      </c>
      <c r="C466" s="125">
        <v>4</v>
      </c>
      <c r="D466" s="125">
        <v>3</v>
      </c>
      <c r="E466" s="125">
        <v>1</v>
      </c>
      <c r="F466" s="125">
        <v>0</v>
      </c>
      <c r="G466" s="125">
        <v>9</v>
      </c>
      <c r="H466" s="125">
        <v>2</v>
      </c>
      <c r="I466" s="125">
        <v>10</v>
      </c>
      <c r="J466" s="126" t="s">
        <v>1697</v>
      </c>
      <c r="K466" s="126" t="s">
        <v>1698</v>
      </c>
      <c r="L466" s="135" t="s">
        <v>1699</v>
      </c>
      <c r="M466" s="97" t="str">
        <f t="shared" si="80"/>
        <v>8.69</v>
      </c>
      <c r="N466" s="97" t="str">
        <f t="shared" si="81"/>
        <v>2.23</v>
      </c>
      <c r="Q466" s="134">
        <v>7</v>
      </c>
      <c r="R466" s="3" t="s">
        <v>389</v>
      </c>
      <c r="S466" s="125">
        <v>7</v>
      </c>
      <c r="T466" s="125">
        <v>2</v>
      </c>
      <c r="U466" s="125">
        <v>2</v>
      </c>
      <c r="V466" s="125">
        <v>3</v>
      </c>
      <c r="W466" s="125">
        <v>8</v>
      </c>
      <c r="X466" s="125">
        <v>9</v>
      </c>
      <c r="Y466" s="125">
        <v>8</v>
      </c>
      <c r="Z466" s="126" t="s">
        <v>1785</v>
      </c>
      <c r="AA466" s="126" t="s">
        <v>1786</v>
      </c>
      <c r="AB466" s="135" t="s">
        <v>1787</v>
      </c>
      <c r="AC466" s="97" t="str">
        <f t="shared" si="82"/>
        <v>6.56</v>
      </c>
      <c r="AD466" s="97" t="str">
        <f t="shared" si="83"/>
        <v>10.48</v>
      </c>
      <c r="AF466" t="s">
        <v>2755</v>
      </c>
      <c r="AG466" t="s">
        <v>2756</v>
      </c>
    </row>
    <row r="467" spans="1:33" ht="15" thickBot="1" x14ac:dyDescent="0.35">
      <c r="A467" s="136">
        <v>8</v>
      </c>
      <c r="B467" s="6" t="s">
        <v>391</v>
      </c>
      <c r="C467" s="127">
        <v>7</v>
      </c>
      <c r="D467" s="127">
        <v>3</v>
      </c>
      <c r="E467" s="127">
        <v>1</v>
      </c>
      <c r="F467" s="127">
        <v>3</v>
      </c>
      <c r="G467" s="127">
        <v>12</v>
      </c>
      <c r="H467" s="127">
        <v>7</v>
      </c>
      <c r="I467" s="127">
        <v>10</v>
      </c>
      <c r="J467" s="128" t="s">
        <v>1757</v>
      </c>
      <c r="K467" s="128" t="s">
        <v>1758</v>
      </c>
      <c r="L467" s="137" t="s">
        <v>1759</v>
      </c>
      <c r="M467" s="97" t="str">
        <f t="shared" si="80"/>
        <v>11.67</v>
      </c>
      <c r="N467" s="97" t="str">
        <f t="shared" si="81"/>
        <v>8.16</v>
      </c>
      <c r="Q467" s="136">
        <v>8</v>
      </c>
      <c r="R467" s="6" t="s">
        <v>398</v>
      </c>
      <c r="S467" s="127">
        <v>6</v>
      </c>
      <c r="T467" s="127">
        <v>2</v>
      </c>
      <c r="U467" s="127">
        <v>2</v>
      </c>
      <c r="V467" s="127">
        <v>2</v>
      </c>
      <c r="W467" s="127">
        <v>6</v>
      </c>
      <c r="X467" s="127">
        <v>7</v>
      </c>
      <c r="Y467" s="127">
        <v>8</v>
      </c>
      <c r="Z467" s="128" t="s">
        <v>1725</v>
      </c>
      <c r="AA467" s="128" t="s">
        <v>1726</v>
      </c>
      <c r="AB467" s="137" t="s">
        <v>1727</v>
      </c>
      <c r="AC467" s="97" t="str">
        <f t="shared" si="82"/>
        <v>7.33</v>
      </c>
      <c r="AD467" s="97" t="str">
        <f t="shared" si="83"/>
        <v>8.26</v>
      </c>
      <c r="AF467" t="s">
        <v>2728</v>
      </c>
      <c r="AG467" t="s">
        <v>2757</v>
      </c>
    </row>
    <row r="468" spans="1:33" ht="43.8" thickBot="1" x14ac:dyDescent="0.35">
      <c r="A468" s="134">
        <v>9</v>
      </c>
      <c r="B468" s="3" t="s">
        <v>389</v>
      </c>
      <c r="C468" s="125">
        <v>5</v>
      </c>
      <c r="D468" s="125">
        <v>3</v>
      </c>
      <c r="E468" s="125">
        <v>1</v>
      </c>
      <c r="F468" s="125">
        <v>1</v>
      </c>
      <c r="G468" s="125">
        <v>9</v>
      </c>
      <c r="H468" s="125">
        <v>5</v>
      </c>
      <c r="I468" s="125">
        <v>10</v>
      </c>
      <c r="J468" s="126" t="s">
        <v>1703</v>
      </c>
      <c r="K468" s="126">
        <v>5</v>
      </c>
      <c r="L468" s="135" t="s">
        <v>1704</v>
      </c>
      <c r="M468" s="97" t="str">
        <f t="shared" si="80"/>
        <v>8.53</v>
      </c>
      <c r="N468" s="97">
        <v>5</v>
      </c>
      <c r="Q468" s="134">
        <v>9</v>
      </c>
      <c r="R468" s="3" t="s">
        <v>392</v>
      </c>
      <c r="S468" s="125">
        <v>8</v>
      </c>
      <c r="T468" s="125">
        <v>2</v>
      </c>
      <c r="U468" s="125">
        <v>2</v>
      </c>
      <c r="V468" s="125">
        <v>4</v>
      </c>
      <c r="W468" s="125">
        <v>5</v>
      </c>
      <c r="X468" s="125">
        <v>6</v>
      </c>
      <c r="Y468" s="125">
        <v>8</v>
      </c>
      <c r="Z468" s="126" t="s">
        <v>1788</v>
      </c>
      <c r="AA468" s="126" t="s">
        <v>1789</v>
      </c>
      <c r="AB468" s="135" t="s">
        <v>1790</v>
      </c>
      <c r="AC468" s="97" t="str">
        <f t="shared" si="82"/>
        <v>9.33</v>
      </c>
      <c r="AD468" s="97" t="str">
        <f t="shared" si="83"/>
        <v>13.44</v>
      </c>
      <c r="AF468" t="s">
        <v>2737</v>
      </c>
      <c r="AG468" t="s">
        <v>2738</v>
      </c>
    </row>
    <row r="469" spans="1:33" ht="43.8" thickBot="1" x14ac:dyDescent="0.35">
      <c r="A469" s="136">
        <v>10</v>
      </c>
      <c r="B469" s="6" t="s">
        <v>393</v>
      </c>
      <c r="C469" s="127">
        <v>6</v>
      </c>
      <c r="D469" s="127">
        <v>3</v>
      </c>
      <c r="E469" s="127">
        <v>1</v>
      </c>
      <c r="F469" s="127">
        <v>2</v>
      </c>
      <c r="G469" s="127">
        <v>6</v>
      </c>
      <c r="H469" s="127">
        <v>5</v>
      </c>
      <c r="I469" s="127">
        <v>10</v>
      </c>
      <c r="J469" s="128" t="s">
        <v>1705</v>
      </c>
      <c r="K469" s="128" t="s">
        <v>1236</v>
      </c>
      <c r="L469" s="137" t="s">
        <v>1706</v>
      </c>
      <c r="M469" s="97" t="str">
        <f t="shared" si="80"/>
        <v>8.05</v>
      </c>
      <c r="N469" s="97" t="str">
        <f t="shared" si="81"/>
        <v>5.83</v>
      </c>
      <c r="Q469" s="136">
        <v>10</v>
      </c>
      <c r="R469" s="6" t="s">
        <v>397</v>
      </c>
      <c r="S469" s="127">
        <v>6</v>
      </c>
      <c r="T469" s="127">
        <v>2</v>
      </c>
      <c r="U469" s="127">
        <v>2</v>
      </c>
      <c r="V469" s="127">
        <v>2</v>
      </c>
      <c r="W469" s="127">
        <v>6</v>
      </c>
      <c r="X469" s="127">
        <v>9</v>
      </c>
      <c r="Y469" s="127">
        <v>8</v>
      </c>
      <c r="Z469" s="128" t="s">
        <v>1791</v>
      </c>
      <c r="AA469" s="128" t="s">
        <v>1792</v>
      </c>
      <c r="AB469" s="137" t="s">
        <v>1793</v>
      </c>
      <c r="AC469" s="97" t="str">
        <f t="shared" si="82"/>
        <v>3.69</v>
      </c>
      <c r="AD469" s="97" t="str">
        <f t="shared" si="83"/>
        <v>8.75</v>
      </c>
      <c r="AF469" t="s">
        <v>2739</v>
      </c>
      <c r="AG469" t="s">
        <v>2740</v>
      </c>
    </row>
    <row r="470" spans="1:33" ht="29.4" thickBot="1" x14ac:dyDescent="0.35">
      <c r="A470" s="134">
        <v>11</v>
      </c>
      <c r="B470" s="3" t="s">
        <v>390</v>
      </c>
      <c r="C470" s="125">
        <v>6</v>
      </c>
      <c r="D470" s="125">
        <v>3</v>
      </c>
      <c r="E470" s="125">
        <v>1</v>
      </c>
      <c r="F470" s="125">
        <v>2</v>
      </c>
      <c r="G470" s="125">
        <v>6</v>
      </c>
      <c r="H470" s="125">
        <v>8</v>
      </c>
      <c r="I470" s="125">
        <v>10</v>
      </c>
      <c r="J470" s="126" t="s">
        <v>1760</v>
      </c>
      <c r="K470" s="126" t="s">
        <v>1761</v>
      </c>
      <c r="L470" s="135" t="s">
        <v>1762</v>
      </c>
      <c r="M470" s="97" t="str">
        <f t="shared" si="80"/>
        <v>10.73</v>
      </c>
      <c r="N470" s="97" t="str">
        <f t="shared" si="81"/>
        <v>8.24</v>
      </c>
      <c r="Q470" s="134">
        <v>11</v>
      </c>
      <c r="R470" s="3" t="s">
        <v>401</v>
      </c>
      <c r="S470" s="125">
        <v>6</v>
      </c>
      <c r="T470" s="125">
        <v>2</v>
      </c>
      <c r="U470" s="125">
        <v>1</v>
      </c>
      <c r="V470" s="125">
        <v>3</v>
      </c>
      <c r="W470" s="125">
        <v>8</v>
      </c>
      <c r="X470" s="125">
        <v>10</v>
      </c>
      <c r="Y470" s="125">
        <v>7</v>
      </c>
      <c r="Z470" s="126" t="s">
        <v>1728</v>
      </c>
      <c r="AA470" s="126" t="s">
        <v>1729</v>
      </c>
      <c r="AB470" s="135" t="s">
        <v>1730</v>
      </c>
      <c r="AC470" s="97" t="str">
        <f t="shared" si="82"/>
        <v>5.80</v>
      </c>
      <c r="AD470" s="97" t="str">
        <f t="shared" si="83"/>
        <v>11.57</v>
      </c>
      <c r="AF470" t="s">
        <v>2741</v>
      </c>
      <c r="AG470" t="s">
        <v>2742</v>
      </c>
    </row>
    <row r="471" spans="1:33" ht="15" thickBot="1" x14ac:dyDescent="0.35">
      <c r="A471" s="136">
        <v>12</v>
      </c>
      <c r="B471" s="6" t="s">
        <v>394</v>
      </c>
      <c r="C471" s="127">
        <v>6</v>
      </c>
      <c r="D471" s="127">
        <v>2</v>
      </c>
      <c r="E471" s="127">
        <v>2</v>
      </c>
      <c r="F471" s="127">
        <v>2</v>
      </c>
      <c r="G471" s="127">
        <v>10</v>
      </c>
      <c r="H471" s="127">
        <v>10</v>
      </c>
      <c r="I471" s="127">
        <v>8</v>
      </c>
      <c r="J471" s="128" t="s">
        <v>1707</v>
      </c>
      <c r="K471" s="128" t="s">
        <v>1708</v>
      </c>
      <c r="L471" s="137" t="s">
        <v>1709</v>
      </c>
      <c r="M471" s="97" t="str">
        <f t="shared" si="80"/>
        <v>8.64</v>
      </c>
      <c r="N471" s="97" t="str">
        <f t="shared" si="81"/>
        <v>6.11</v>
      </c>
      <c r="Q471" s="136">
        <v>12</v>
      </c>
      <c r="R471" s="6" t="s">
        <v>400</v>
      </c>
      <c r="S471" s="127">
        <v>6</v>
      </c>
      <c r="T471" s="127">
        <v>1</v>
      </c>
      <c r="U471" s="127">
        <v>3</v>
      </c>
      <c r="V471" s="127">
        <v>2</v>
      </c>
      <c r="W471" s="127">
        <v>7</v>
      </c>
      <c r="X471" s="127">
        <v>8</v>
      </c>
      <c r="Y471" s="127">
        <v>6</v>
      </c>
      <c r="Z471" s="128" t="s">
        <v>1794</v>
      </c>
      <c r="AA471" s="128" t="s">
        <v>1795</v>
      </c>
      <c r="AB471" s="137" t="s">
        <v>1796</v>
      </c>
      <c r="AC471" s="97" t="str">
        <f t="shared" si="82"/>
        <v>6.60</v>
      </c>
      <c r="AD471" s="97" t="str">
        <f t="shared" si="83"/>
        <v>7.51</v>
      </c>
      <c r="AF471" t="s">
        <v>2743</v>
      </c>
      <c r="AG471" t="s">
        <v>2744</v>
      </c>
    </row>
    <row r="472" spans="1:33" ht="29.4" thickBot="1" x14ac:dyDescent="0.35">
      <c r="A472" s="134">
        <v>13</v>
      </c>
      <c r="B472" s="3" t="s">
        <v>396</v>
      </c>
      <c r="C472" s="125">
        <v>6</v>
      </c>
      <c r="D472" s="125">
        <v>2</v>
      </c>
      <c r="E472" s="125">
        <v>2</v>
      </c>
      <c r="F472" s="125">
        <v>2</v>
      </c>
      <c r="G472" s="125">
        <v>9</v>
      </c>
      <c r="H472" s="125">
        <v>9</v>
      </c>
      <c r="I472" s="125">
        <v>8</v>
      </c>
      <c r="J472" s="126" t="s">
        <v>1710</v>
      </c>
      <c r="K472" s="126" t="s">
        <v>1711</v>
      </c>
      <c r="L472" s="135" t="s">
        <v>1712</v>
      </c>
      <c r="M472" s="97" t="str">
        <f t="shared" si="80"/>
        <v>5.37</v>
      </c>
      <c r="N472" s="97" t="str">
        <f t="shared" si="81"/>
        <v>7.38</v>
      </c>
      <c r="Q472" s="134">
        <v>13</v>
      </c>
      <c r="R472" s="3" t="s">
        <v>391</v>
      </c>
      <c r="S472" s="125">
        <v>5</v>
      </c>
      <c r="T472" s="125">
        <v>1</v>
      </c>
      <c r="U472" s="125">
        <v>2</v>
      </c>
      <c r="V472" s="125">
        <v>2</v>
      </c>
      <c r="W472" s="125">
        <v>6</v>
      </c>
      <c r="X472" s="125">
        <v>7</v>
      </c>
      <c r="Y472" s="125">
        <v>5</v>
      </c>
      <c r="Z472" s="126" t="s">
        <v>1635</v>
      </c>
      <c r="AA472" s="126" t="s">
        <v>1636</v>
      </c>
      <c r="AB472" s="135" t="s">
        <v>1637</v>
      </c>
      <c r="AC472" s="97" t="str">
        <f t="shared" si="82"/>
        <v>8.66</v>
      </c>
      <c r="AD472" s="97" t="str">
        <f t="shared" si="83"/>
        <v>6.67</v>
      </c>
      <c r="AF472" t="s">
        <v>2758</v>
      </c>
      <c r="AG472" t="s">
        <v>2759</v>
      </c>
    </row>
    <row r="473" spans="1:33" ht="29.4" thickBot="1" x14ac:dyDescent="0.35">
      <c r="A473" s="136">
        <v>14</v>
      </c>
      <c r="B473" s="6" t="s">
        <v>395</v>
      </c>
      <c r="C473" s="127">
        <v>5</v>
      </c>
      <c r="D473" s="127">
        <v>2</v>
      </c>
      <c r="E473" s="127">
        <v>1</v>
      </c>
      <c r="F473" s="127">
        <v>2</v>
      </c>
      <c r="G473" s="127">
        <v>8</v>
      </c>
      <c r="H473" s="127">
        <v>7</v>
      </c>
      <c r="I473" s="127">
        <v>7</v>
      </c>
      <c r="J473" s="128" t="s">
        <v>1670</v>
      </c>
      <c r="K473" s="128" t="s">
        <v>1671</v>
      </c>
      <c r="L473" s="137" t="s">
        <v>1672</v>
      </c>
      <c r="M473" s="97" t="str">
        <f t="shared" si="80"/>
        <v>6.63</v>
      </c>
      <c r="N473" s="97" t="str">
        <f t="shared" si="81"/>
        <v>6.72</v>
      </c>
      <c r="Q473" s="136">
        <v>14</v>
      </c>
      <c r="R473" s="6" t="s">
        <v>388</v>
      </c>
      <c r="S473" s="127">
        <v>5</v>
      </c>
      <c r="T473" s="127">
        <v>1</v>
      </c>
      <c r="U473" s="127">
        <v>2</v>
      </c>
      <c r="V473" s="127">
        <v>2</v>
      </c>
      <c r="W473" s="127">
        <v>3</v>
      </c>
      <c r="X473" s="127">
        <v>5</v>
      </c>
      <c r="Y473" s="127">
        <v>5</v>
      </c>
      <c r="Z473" s="128" t="s">
        <v>1731</v>
      </c>
      <c r="AA473" s="128" t="s">
        <v>1732</v>
      </c>
      <c r="AB473" s="137" t="s">
        <v>1733</v>
      </c>
      <c r="AC473" s="97" t="str">
        <f t="shared" si="82"/>
        <v>4.54</v>
      </c>
      <c r="AD473" s="97" t="str">
        <f t="shared" si="83"/>
        <v>6.06</v>
      </c>
      <c r="AF473" t="s">
        <v>2760</v>
      </c>
      <c r="AG473" t="s">
        <v>2761</v>
      </c>
    </row>
    <row r="474" spans="1:33" ht="43.8" thickBot="1" x14ac:dyDescent="0.35">
      <c r="A474" s="134">
        <v>15</v>
      </c>
      <c r="B474" s="3" t="s">
        <v>399</v>
      </c>
      <c r="C474" s="125">
        <v>7</v>
      </c>
      <c r="D474" s="125">
        <v>1</v>
      </c>
      <c r="E474" s="125">
        <v>3</v>
      </c>
      <c r="F474" s="125">
        <v>3</v>
      </c>
      <c r="G474" s="125">
        <v>5</v>
      </c>
      <c r="H474" s="125">
        <v>13</v>
      </c>
      <c r="I474" s="125">
        <v>6</v>
      </c>
      <c r="J474" s="126" t="s">
        <v>1763</v>
      </c>
      <c r="K474" s="126" t="s">
        <v>1764</v>
      </c>
      <c r="L474" s="135" t="s">
        <v>1765</v>
      </c>
      <c r="M474" s="97" t="str">
        <f t="shared" si="80"/>
        <v>5.52</v>
      </c>
      <c r="N474" s="97" t="str">
        <f t="shared" si="81"/>
        <v>14.42</v>
      </c>
      <c r="Q474" s="134">
        <v>15</v>
      </c>
      <c r="R474" s="3" t="s">
        <v>393</v>
      </c>
      <c r="S474" s="125">
        <v>6</v>
      </c>
      <c r="T474" s="125">
        <v>1</v>
      </c>
      <c r="U474" s="125">
        <v>1</v>
      </c>
      <c r="V474" s="125">
        <v>4</v>
      </c>
      <c r="W474" s="125">
        <v>5</v>
      </c>
      <c r="X474" s="125">
        <v>12</v>
      </c>
      <c r="Y474" s="125">
        <v>4</v>
      </c>
      <c r="Z474" s="126" t="s">
        <v>1797</v>
      </c>
      <c r="AA474" s="126" t="s">
        <v>1798</v>
      </c>
      <c r="AB474" s="135" t="s">
        <v>1799</v>
      </c>
      <c r="AC474" s="97" t="str">
        <f t="shared" si="82"/>
        <v>3.99</v>
      </c>
      <c r="AD474" s="97" t="str">
        <f t="shared" si="83"/>
        <v>13.87</v>
      </c>
      <c r="AF474" t="s">
        <v>2731</v>
      </c>
      <c r="AG474" t="s">
        <v>2732</v>
      </c>
    </row>
    <row r="475" spans="1:33" ht="15" thickBot="1" x14ac:dyDescent="0.35">
      <c r="A475" s="136">
        <v>16</v>
      </c>
      <c r="B475" s="6" t="s">
        <v>398</v>
      </c>
      <c r="C475" s="127">
        <v>6</v>
      </c>
      <c r="D475" s="127">
        <v>1</v>
      </c>
      <c r="E475" s="127">
        <v>2</v>
      </c>
      <c r="F475" s="127">
        <v>3</v>
      </c>
      <c r="G475" s="127">
        <v>4</v>
      </c>
      <c r="H475" s="127">
        <v>6</v>
      </c>
      <c r="I475" s="127">
        <v>5</v>
      </c>
      <c r="J475" s="128" t="s">
        <v>1766</v>
      </c>
      <c r="K475" s="128" t="s">
        <v>1767</v>
      </c>
      <c r="L475" s="137" t="s">
        <v>1768</v>
      </c>
      <c r="M475" s="97" t="str">
        <f t="shared" si="80"/>
        <v>6.86</v>
      </c>
      <c r="N475" s="97" t="str">
        <f t="shared" si="81"/>
        <v>4.67</v>
      </c>
      <c r="Q475" s="136">
        <v>16</v>
      </c>
      <c r="R475" s="6" t="s">
        <v>399</v>
      </c>
      <c r="S475" s="127">
        <v>5</v>
      </c>
      <c r="T475" s="127">
        <v>1</v>
      </c>
      <c r="U475" s="127">
        <v>1</v>
      </c>
      <c r="V475" s="127">
        <v>3</v>
      </c>
      <c r="W475" s="127">
        <v>3</v>
      </c>
      <c r="X475" s="127">
        <v>11</v>
      </c>
      <c r="Y475" s="127">
        <v>4</v>
      </c>
      <c r="Z475" s="128" t="s">
        <v>1737</v>
      </c>
      <c r="AA475" s="128" t="s">
        <v>1738</v>
      </c>
      <c r="AB475" s="137" t="s">
        <v>1739</v>
      </c>
      <c r="AC475" s="97" t="str">
        <f t="shared" si="82"/>
        <v>3.76</v>
      </c>
      <c r="AD475" s="97" t="str">
        <f t="shared" si="83"/>
        <v>12.67</v>
      </c>
      <c r="AF475" t="s">
        <v>2762</v>
      </c>
      <c r="AG475" t="s">
        <v>2763</v>
      </c>
    </row>
    <row r="476" spans="1:33" ht="29.4" thickBot="1" x14ac:dyDescent="0.35">
      <c r="A476" s="134">
        <v>17</v>
      </c>
      <c r="B476" s="3" t="s">
        <v>400</v>
      </c>
      <c r="C476" s="125">
        <v>6</v>
      </c>
      <c r="D476" s="125">
        <v>1</v>
      </c>
      <c r="E476" s="125">
        <v>2</v>
      </c>
      <c r="F476" s="125">
        <v>3</v>
      </c>
      <c r="G476" s="125">
        <v>8</v>
      </c>
      <c r="H476" s="125">
        <v>12</v>
      </c>
      <c r="I476" s="125">
        <v>5</v>
      </c>
      <c r="J476" s="126" t="s">
        <v>1713</v>
      </c>
      <c r="K476" s="126" t="s">
        <v>1714</v>
      </c>
      <c r="L476" s="135" t="s">
        <v>1715</v>
      </c>
      <c r="M476" s="97" t="str">
        <f t="shared" si="80"/>
        <v>9.46</v>
      </c>
      <c r="N476" s="97" t="str">
        <f t="shared" si="81"/>
        <v>8.29</v>
      </c>
      <c r="Q476" s="134">
        <v>17</v>
      </c>
      <c r="R476" s="3" t="s">
        <v>396</v>
      </c>
      <c r="S476" s="125">
        <v>6</v>
      </c>
      <c r="T476" s="125">
        <v>1</v>
      </c>
      <c r="U476" s="125">
        <v>0</v>
      </c>
      <c r="V476" s="125">
        <v>5</v>
      </c>
      <c r="W476" s="125">
        <v>4</v>
      </c>
      <c r="X476" s="125">
        <v>15</v>
      </c>
      <c r="Y476" s="125">
        <v>3</v>
      </c>
      <c r="Z476" s="126" t="s">
        <v>1800</v>
      </c>
      <c r="AA476" s="126" t="s">
        <v>1801</v>
      </c>
      <c r="AB476" s="135" t="s">
        <v>1802</v>
      </c>
      <c r="AC476" s="97" t="str">
        <f t="shared" si="82"/>
        <v>6.10</v>
      </c>
      <c r="AD476" s="97" t="str">
        <f t="shared" si="83"/>
        <v>9.32</v>
      </c>
      <c r="AF476" t="s">
        <v>2745</v>
      </c>
      <c r="AG476" t="s">
        <v>2746</v>
      </c>
    </row>
    <row r="477" spans="1:33" ht="15" thickBot="1" x14ac:dyDescent="0.35">
      <c r="A477" s="136">
        <v>18</v>
      </c>
      <c r="B477" s="6" t="s">
        <v>397</v>
      </c>
      <c r="C477" s="127">
        <v>6</v>
      </c>
      <c r="D477" s="127">
        <v>1</v>
      </c>
      <c r="E477" s="127">
        <v>2</v>
      </c>
      <c r="F477" s="127">
        <v>3</v>
      </c>
      <c r="G477" s="127">
        <v>6</v>
      </c>
      <c r="H477" s="127">
        <v>10</v>
      </c>
      <c r="I477" s="127">
        <v>5</v>
      </c>
      <c r="J477" s="128">
        <v>6</v>
      </c>
      <c r="K477" s="128" t="s">
        <v>1675</v>
      </c>
      <c r="L477" s="137" t="s">
        <v>1676</v>
      </c>
      <c r="M477" s="97">
        <v>6</v>
      </c>
      <c r="N477" s="97" t="str">
        <f t="shared" si="81"/>
        <v>7.84</v>
      </c>
      <c r="Q477" s="136">
        <v>18</v>
      </c>
      <c r="R477" s="6" t="s">
        <v>394</v>
      </c>
      <c r="S477" s="127">
        <v>6</v>
      </c>
      <c r="T477" s="127">
        <v>0</v>
      </c>
      <c r="U477" s="127">
        <v>2</v>
      </c>
      <c r="V477" s="127">
        <v>4</v>
      </c>
      <c r="W477" s="127">
        <v>6</v>
      </c>
      <c r="X477" s="127">
        <v>10</v>
      </c>
      <c r="Y477" s="127">
        <v>2</v>
      </c>
      <c r="Z477" s="128" t="s">
        <v>1803</v>
      </c>
      <c r="AA477" s="128" t="s">
        <v>1804</v>
      </c>
      <c r="AB477" s="137" t="s">
        <v>1805</v>
      </c>
      <c r="AC477" s="97" t="str">
        <f t="shared" si="82"/>
        <v>7.95</v>
      </c>
      <c r="AD477" s="97" t="str">
        <f t="shared" si="83"/>
        <v>11.21</v>
      </c>
      <c r="AF477" t="s">
        <v>2764</v>
      </c>
      <c r="AG477" t="s">
        <v>2765</v>
      </c>
    </row>
    <row r="478" spans="1:33" ht="15" thickBot="1" x14ac:dyDescent="0.35">
      <c r="A478" s="134">
        <v>19</v>
      </c>
      <c r="B478" s="3" t="s">
        <v>401</v>
      </c>
      <c r="C478" s="125">
        <v>6</v>
      </c>
      <c r="D478" s="125">
        <v>0</v>
      </c>
      <c r="E478" s="125">
        <v>3</v>
      </c>
      <c r="F478" s="125">
        <v>3</v>
      </c>
      <c r="G478" s="125">
        <v>3</v>
      </c>
      <c r="H478" s="125">
        <v>9</v>
      </c>
      <c r="I478" s="125">
        <v>3</v>
      </c>
      <c r="J478" s="126" t="s">
        <v>1769</v>
      </c>
      <c r="K478" s="126" t="s">
        <v>1770</v>
      </c>
      <c r="L478" s="135" t="s">
        <v>1771</v>
      </c>
      <c r="M478" s="97" t="str">
        <f t="shared" si="80"/>
        <v>6.67</v>
      </c>
      <c r="N478" s="97" t="str">
        <f t="shared" si="81"/>
        <v>11.76</v>
      </c>
      <c r="Q478" s="134">
        <v>19</v>
      </c>
      <c r="R478" s="3" t="s">
        <v>402</v>
      </c>
      <c r="S478" s="125">
        <v>6</v>
      </c>
      <c r="T478" s="125">
        <v>0</v>
      </c>
      <c r="U478" s="125">
        <v>2</v>
      </c>
      <c r="V478" s="125">
        <v>4</v>
      </c>
      <c r="W478" s="125">
        <v>5</v>
      </c>
      <c r="X478" s="125">
        <v>16</v>
      </c>
      <c r="Y478" s="125">
        <v>2</v>
      </c>
      <c r="Z478" s="126" t="s">
        <v>1740</v>
      </c>
      <c r="AA478" s="126" t="s">
        <v>1741</v>
      </c>
      <c r="AB478" s="135" t="s">
        <v>1742</v>
      </c>
      <c r="AC478" s="97" t="str">
        <f t="shared" si="82"/>
        <v>3.07</v>
      </c>
      <c r="AD478" s="97" t="str">
        <f t="shared" si="83"/>
        <v>18.64</v>
      </c>
      <c r="AF478" t="s">
        <v>2747</v>
      </c>
      <c r="AG478" t="s">
        <v>2748</v>
      </c>
    </row>
    <row r="479" spans="1:33" ht="15" thickBot="1" x14ac:dyDescent="0.35">
      <c r="A479" s="138">
        <v>20</v>
      </c>
      <c r="B479" s="18" t="s">
        <v>402</v>
      </c>
      <c r="C479" s="139">
        <v>6</v>
      </c>
      <c r="D479" s="139">
        <v>0</v>
      </c>
      <c r="E479" s="139">
        <v>2</v>
      </c>
      <c r="F479" s="139">
        <v>4</v>
      </c>
      <c r="G479" s="139">
        <v>3</v>
      </c>
      <c r="H479" s="139">
        <v>11</v>
      </c>
      <c r="I479" s="139">
        <v>2</v>
      </c>
      <c r="J479" s="140" t="s">
        <v>1772</v>
      </c>
      <c r="K479" s="140" t="s">
        <v>1773</v>
      </c>
      <c r="L479" s="141" t="s">
        <v>1774</v>
      </c>
      <c r="M479" s="97" t="str">
        <f t="shared" si="80"/>
        <v>5.49</v>
      </c>
      <c r="N479" s="97" t="str">
        <f t="shared" si="81"/>
        <v>10.71</v>
      </c>
      <c r="Q479" s="138">
        <v>20</v>
      </c>
      <c r="R479" s="18" t="s">
        <v>387</v>
      </c>
      <c r="S479" s="139">
        <v>6</v>
      </c>
      <c r="T479" s="139">
        <v>0</v>
      </c>
      <c r="U479" s="139">
        <v>1</v>
      </c>
      <c r="V479" s="139">
        <v>5</v>
      </c>
      <c r="W479" s="139">
        <v>3</v>
      </c>
      <c r="X479" s="139">
        <v>12</v>
      </c>
      <c r="Y479" s="139">
        <v>1</v>
      </c>
      <c r="Z479" s="140" t="s">
        <v>1743</v>
      </c>
      <c r="AA479" s="140" t="s">
        <v>1744</v>
      </c>
      <c r="AB479" s="141" t="s">
        <v>1745</v>
      </c>
      <c r="AC479" s="97" t="str">
        <f t="shared" si="82"/>
        <v>4.56</v>
      </c>
      <c r="AD479" s="97" t="str">
        <f t="shared" si="83"/>
        <v>10.59</v>
      </c>
      <c r="AF479" t="s">
        <v>2766</v>
      </c>
      <c r="AG479" t="s">
        <v>2767</v>
      </c>
    </row>
    <row r="481" spans="1:30" ht="15" thickBot="1" x14ac:dyDescent="0.35">
      <c r="A481" t="s">
        <v>1807</v>
      </c>
      <c r="B481" s="210" t="s">
        <v>1806</v>
      </c>
      <c r="C481" s="210"/>
      <c r="D481" s="210"/>
      <c r="E481" s="210"/>
      <c r="F481" s="210"/>
    </row>
    <row r="482" spans="1:30" x14ac:dyDescent="0.3">
      <c r="A482" s="129" t="s">
        <v>0</v>
      </c>
      <c r="B482" s="130" t="s">
        <v>1</v>
      </c>
      <c r="C482" s="130" t="s">
        <v>2</v>
      </c>
      <c r="D482" s="130" t="s">
        <v>3</v>
      </c>
      <c r="E482" s="130" t="s">
        <v>4</v>
      </c>
      <c r="F482" s="130" t="s">
        <v>5</v>
      </c>
      <c r="G482" s="130" t="s">
        <v>6</v>
      </c>
      <c r="H482" s="130" t="s">
        <v>7</v>
      </c>
      <c r="I482" s="130" t="s">
        <v>8</v>
      </c>
      <c r="J482" s="130" t="s">
        <v>9</v>
      </c>
      <c r="K482" s="130" t="s">
        <v>10</v>
      </c>
      <c r="L482" s="131" t="s">
        <v>11</v>
      </c>
      <c r="Q482" s="129" t="s">
        <v>0</v>
      </c>
      <c r="R482" s="130" t="s">
        <v>1</v>
      </c>
      <c r="S482" s="130" t="s">
        <v>2</v>
      </c>
      <c r="T482" s="130" t="s">
        <v>3</v>
      </c>
      <c r="U482" s="130" t="s">
        <v>4</v>
      </c>
      <c r="V482" s="130" t="s">
        <v>5</v>
      </c>
      <c r="W482" s="130" t="s">
        <v>6</v>
      </c>
      <c r="X482" s="130" t="s">
        <v>7</v>
      </c>
      <c r="Y482" s="130" t="s">
        <v>8</v>
      </c>
      <c r="Z482" s="130" t="s">
        <v>9</v>
      </c>
      <c r="AA482" s="130" t="s">
        <v>10</v>
      </c>
      <c r="AB482" s="131" t="s">
        <v>11</v>
      </c>
    </row>
    <row r="483" spans="1:30" ht="15" thickBot="1" x14ac:dyDescent="0.35">
      <c r="A483" s="132" t="s">
        <v>0</v>
      </c>
      <c r="B483" s="124" t="s">
        <v>1</v>
      </c>
      <c r="C483" s="124" t="s">
        <v>2</v>
      </c>
      <c r="D483" s="124" t="s">
        <v>3</v>
      </c>
      <c r="E483" s="124" t="s">
        <v>4</v>
      </c>
      <c r="F483" s="124" t="s">
        <v>5</v>
      </c>
      <c r="G483" s="124" t="s">
        <v>6</v>
      </c>
      <c r="H483" s="124" t="s">
        <v>7</v>
      </c>
      <c r="I483" s="124" t="s">
        <v>8</v>
      </c>
      <c r="J483" s="124" t="s">
        <v>9</v>
      </c>
      <c r="K483" s="124" t="s">
        <v>10</v>
      </c>
      <c r="L483" s="133" t="s">
        <v>11</v>
      </c>
      <c r="M483" s="1" t="s">
        <v>9</v>
      </c>
      <c r="N483" s="1" t="s">
        <v>10</v>
      </c>
      <c r="Q483" s="132" t="s">
        <v>0</v>
      </c>
      <c r="R483" s="124" t="s">
        <v>1</v>
      </c>
      <c r="S483" s="124" t="s">
        <v>2</v>
      </c>
      <c r="T483" s="124" t="s">
        <v>3</v>
      </c>
      <c r="U483" s="124" t="s">
        <v>4</v>
      </c>
      <c r="V483" s="124" t="s">
        <v>5</v>
      </c>
      <c r="W483" s="124" t="s">
        <v>6</v>
      </c>
      <c r="X483" s="124" t="s">
        <v>7</v>
      </c>
      <c r="Y483" s="124" t="s">
        <v>8</v>
      </c>
      <c r="Z483" s="124" t="s">
        <v>9</v>
      </c>
      <c r="AA483" s="124" t="s">
        <v>10</v>
      </c>
      <c r="AB483" s="133" t="s">
        <v>11</v>
      </c>
      <c r="AC483" s="1" t="s">
        <v>9</v>
      </c>
      <c r="AD483" s="1" t="s">
        <v>10</v>
      </c>
    </row>
    <row r="484" spans="1:30" ht="29.4" thickBot="1" x14ac:dyDescent="0.35">
      <c r="A484" s="134">
        <v>1</v>
      </c>
      <c r="B484" s="3" t="s">
        <v>383</v>
      </c>
      <c r="C484" s="125">
        <v>7</v>
      </c>
      <c r="D484" s="125">
        <v>6</v>
      </c>
      <c r="E484" s="125">
        <v>1</v>
      </c>
      <c r="F484" s="125">
        <v>0</v>
      </c>
      <c r="G484" s="125">
        <v>17</v>
      </c>
      <c r="H484" s="125">
        <v>0</v>
      </c>
      <c r="I484" s="125">
        <v>19</v>
      </c>
      <c r="J484" s="126" t="s">
        <v>1873</v>
      </c>
      <c r="K484" s="126" t="s">
        <v>1874</v>
      </c>
      <c r="L484" s="135" t="s">
        <v>1875</v>
      </c>
      <c r="M484" s="97" t="str">
        <f>IF(ISNUMBER(SEARCH("-", J484)), LEFT(J484, SEARCH("-", J484)-1), LEFT(J484, SEARCH("+", J484)-1))</f>
        <v>21.91</v>
      </c>
      <c r="N484" s="97" t="str">
        <f>IF(ISNUMBER(SEARCH("-", K484)), LEFT(K484, SEARCH("-", K484)-1), LEFT(K484, SEARCH("+", K484)-1))</f>
        <v>4.14</v>
      </c>
      <c r="Q484" s="134">
        <v>1</v>
      </c>
      <c r="R484" s="3" t="s">
        <v>384</v>
      </c>
      <c r="S484" s="125">
        <v>7</v>
      </c>
      <c r="T484" s="125">
        <v>6</v>
      </c>
      <c r="U484" s="125">
        <v>0</v>
      </c>
      <c r="V484" s="125">
        <v>1</v>
      </c>
      <c r="W484" s="125">
        <v>17</v>
      </c>
      <c r="X484" s="125">
        <v>7</v>
      </c>
      <c r="Y484" s="125">
        <v>18</v>
      </c>
      <c r="Z484" s="126" t="s">
        <v>1841</v>
      </c>
      <c r="AA484" s="126" t="s">
        <v>1382</v>
      </c>
      <c r="AB484" s="135" t="s">
        <v>1842</v>
      </c>
      <c r="AC484" s="97" t="str">
        <f>IF(ISNUMBER(SEARCH("-", Z484)), LEFT(Z484, SEARCH("-", Z484)-1), LEFT(Z484, SEARCH("+", Z484)-1))</f>
        <v>15.16</v>
      </c>
      <c r="AD484" s="97" t="str">
        <f>IF(ISNUMBER(SEARCH("-", AA484)), LEFT(AA484, SEARCH("-", AA484)-1), LEFT(AA484, SEARCH("+", AA484)-1))</f>
        <v>7.83</v>
      </c>
    </row>
    <row r="485" spans="1:30" ht="29.4" thickBot="1" x14ac:dyDescent="0.35">
      <c r="A485" s="136">
        <v>2</v>
      </c>
      <c r="B485" s="6" t="s">
        <v>385</v>
      </c>
      <c r="C485" s="127">
        <v>7</v>
      </c>
      <c r="D485" s="127">
        <v>5</v>
      </c>
      <c r="E485" s="127">
        <v>1</v>
      </c>
      <c r="F485" s="127">
        <v>1</v>
      </c>
      <c r="G485" s="127">
        <v>12</v>
      </c>
      <c r="H485" s="127">
        <v>5</v>
      </c>
      <c r="I485" s="127">
        <v>16</v>
      </c>
      <c r="J485" s="128" t="s">
        <v>1876</v>
      </c>
      <c r="K485" s="128" t="s">
        <v>1877</v>
      </c>
      <c r="L485" s="137" t="s">
        <v>1878</v>
      </c>
      <c r="M485" s="97" t="str">
        <f t="shared" ref="M485:M503" si="84">IF(ISNUMBER(SEARCH("-", J485)), LEFT(J485, SEARCH("-", J485)-1), LEFT(J485, SEARCH("+", J485)-1))</f>
        <v>13.27</v>
      </c>
      <c r="N485" s="97" t="str">
        <f t="shared" ref="N485:N503" si="85">IF(ISNUMBER(SEARCH("-", K485)), LEFT(K485, SEARCH("-", K485)-1), LEFT(K485, SEARCH("+", K485)-1))</f>
        <v>8.19</v>
      </c>
      <c r="Q485" s="136">
        <v>2</v>
      </c>
      <c r="R485" s="6" t="s">
        <v>395</v>
      </c>
      <c r="S485" s="127">
        <v>7</v>
      </c>
      <c r="T485" s="127">
        <v>5</v>
      </c>
      <c r="U485" s="127">
        <v>1</v>
      </c>
      <c r="V485" s="127">
        <v>1</v>
      </c>
      <c r="W485" s="127">
        <v>12</v>
      </c>
      <c r="X485" s="127">
        <v>5</v>
      </c>
      <c r="Y485" s="127">
        <v>16</v>
      </c>
      <c r="Z485" s="128" t="s">
        <v>1776</v>
      </c>
      <c r="AA485" s="128" t="s">
        <v>1777</v>
      </c>
      <c r="AB485" s="137" t="s">
        <v>1778</v>
      </c>
      <c r="AC485" s="97" t="str">
        <f t="shared" ref="AC485:AC503" si="86">IF(ISNUMBER(SEARCH("-", Z485)), LEFT(Z485, SEARCH("-", Z485)-1), LEFT(Z485, SEARCH("+", Z485)-1))</f>
        <v>10.67</v>
      </c>
      <c r="AD485" s="97" t="str">
        <f t="shared" ref="AD485:AD503" si="87">IF(ISNUMBER(SEARCH("-", AA485)), LEFT(AA485, SEARCH("-", AA485)-1), LEFT(AA485, SEARCH("+", AA485)-1))</f>
        <v>8.16</v>
      </c>
    </row>
    <row r="486" spans="1:30" ht="29.4" thickBot="1" x14ac:dyDescent="0.35">
      <c r="A486" s="134">
        <v>3</v>
      </c>
      <c r="B486" s="3" t="s">
        <v>388</v>
      </c>
      <c r="C486" s="125">
        <v>7</v>
      </c>
      <c r="D486" s="125">
        <v>5</v>
      </c>
      <c r="E486" s="125">
        <v>0</v>
      </c>
      <c r="F486" s="125">
        <v>2</v>
      </c>
      <c r="G486" s="125">
        <v>10</v>
      </c>
      <c r="H486" s="125">
        <v>6</v>
      </c>
      <c r="I486" s="125">
        <v>15</v>
      </c>
      <c r="J486" s="126" t="s">
        <v>1747</v>
      </c>
      <c r="K486" s="126" t="s">
        <v>1748</v>
      </c>
      <c r="L486" s="135" t="s">
        <v>1749</v>
      </c>
      <c r="M486" s="97" t="str">
        <f t="shared" si="84"/>
        <v>13.48</v>
      </c>
      <c r="N486" s="97" t="str">
        <f t="shared" si="85"/>
        <v>8.11</v>
      </c>
      <c r="Q486" s="134">
        <v>3</v>
      </c>
      <c r="R486" s="3" t="s">
        <v>383</v>
      </c>
      <c r="S486" s="125">
        <v>6</v>
      </c>
      <c r="T486" s="125">
        <v>5</v>
      </c>
      <c r="U486" s="125">
        <v>0</v>
      </c>
      <c r="V486" s="125">
        <v>1</v>
      </c>
      <c r="W486" s="125">
        <v>14</v>
      </c>
      <c r="X486" s="125">
        <v>4</v>
      </c>
      <c r="Y486" s="125">
        <v>15</v>
      </c>
      <c r="Z486" s="126" t="s">
        <v>1779</v>
      </c>
      <c r="AA486" s="126" t="s">
        <v>1780</v>
      </c>
      <c r="AB486" s="135" t="s">
        <v>1781</v>
      </c>
      <c r="AC486" s="97" t="str">
        <f t="shared" si="86"/>
        <v>14.02</v>
      </c>
      <c r="AD486" s="97" t="str">
        <f t="shared" si="87"/>
        <v>4.46</v>
      </c>
    </row>
    <row r="487" spans="1:30" ht="29.4" thickBot="1" x14ac:dyDescent="0.35">
      <c r="A487" s="136">
        <v>4</v>
      </c>
      <c r="B487" s="6" t="s">
        <v>384</v>
      </c>
      <c r="C487" s="127">
        <v>6</v>
      </c>
      <c r="D487" s="127">
        <v>4</v>
      </c>
      <c r="E487" s="127">
        <v>2</v>
      </c>
      <c r="F487" s="127">
        <v>0</v>
      </c>
      <c r="G487" s="127">
        <v>14</v>
      </c>
      <c r="H487" s="127">
        <v>6</v>
      </c>
      <c r="I487" s="127">
        <v>14</v>
      </c>
      <c r="J487" s="128" t="s">
        <v>785</v>
      </c>
      <c r="K487" s="128" t="s">
        <v>1750</v>
      </c>
      <c r="L487" s="137" t="s">
        <v>1751</v>
      </c>
      <c r="M487" s="97" t="str">
        <f t="shared" si="84"/>
        <v>14.29</v>
      </c>
      <c r="N487" s="97" t="str">
        <f t="shared" si="85"/>
        <v>5.93</v>
      </c>
      <c r="Q487" s="136">
        <v>4</v>
      </c>
      <c r="R487" s="6" t="s">
        <v>390</v>
      </c>
      <c r="S487" s="127">
        <v>6</v>
      </c>
      <c r="T487" s="127">
        <v>4</v>
      </c>
      <c r="U487" s="127">
        <v>0</v>
      </c>
      <c r="V487" s="127">
        <v>2</v>
      </c>
      <c r="W487" s="127">
        <v>10</v>
      </c>
      <c r="X487" s="127">
        <v>7</v>
      </c>
      <c r="Y487" s="127">
        <v>12</v>
      </c>
      <c r="Z487" s="128" t="s">
        <v>1719</v>
      </c>
      <c r="AA487" s="128" t="s">
        <v>1720</v>
      </c>
      <c r="AB487" s="137" t="s">
        <v>1721</v>
      </c>
      <c r="AC487" s="97" t="str">
        <f t="shared" si="86"/>
        <v>10.02</v>
      </c>
      <c r="AD487" s="97" t="str">
        <f t="shared" si="87"/>
        <v>4.80</v>
      </c>
    </row>
    <row r="488" spans="1:30" ht="43.8" thickBot="1" x14ac:dyDescent="0.35">
      <c r="A488" s="134">
        <v>5</v>
      </c>
      <c r="B488" s="3" t="s">
        <v>389</v>
      </c>
      <c r="C488" s="125">
        <v>6</v>
      </c>
      <c r="D488" s="125">
        <v>4</v>
      </c>
      <c r="E488" s="125">
        <v>1</v>
      </c>
      <c r="F488" s="125">
        <v>1</v>
      </c>
      <c r="G488" s="125">
        <v>12</v>
      </c>
      <c r="H488" s="125">
        <v>7</v>
      </c>
      <c r="I488" s="125">
        <v>13</v>
      </c>
      <c r="J488" s="126" t="s">
        <v>1879</v>
      </c>
      <c r="K488" s="126" t="s">
        <v>1880</v>
      </c>
      <c r="L488" s="135" t="s">
        <v>1881</v>
      </c>
      <c r="M488" s="97" t="str">
        <f t="shared" si="84"/>
        <v>10.19</v>
      </c>
      <c r="N488" s="97" t="str">
        <f t="shared" si="85"/>
        <v>7.21</v>
      </c>
      <c r="Q488" s="134">
        <v>5</v>
      </c>
      <c r="R488" s="3" t="s">
        <v>398</v>
      </c>
      <c r="S488" s="125">
        <v>7</v>
      </c>
      <c r="T488" s="125">
        <v>3</v>
      </c>
      <c r="U488" s="125">
        <v>2</v>
      </c>
      <c r="V488" s="125">
        <v>2</v>
      </c>
      <c r="W488" s="125">
        <v>8</v>
      </c>
      <c r="X488" s="125">
        <v>7</v>
      </c>
      <c r="Y488" s="125">
        <v>11</v>
      </c>
      <c r="Z488" s="126" t="s">
        <v>1843</v>
      </c>
      <c r="AA488" s="126" t="s">
        <v>1844</v>
      </c>
      <c r="AB488" s="135" t="s">
        <v>1845</v>
      </c>
      <c r="AC488" s="97" t="str">
        <f t="shared" si="86"/>
        <v>8.03</v>
      </c>
      <c r="AD488" s="97" t="str">
        <f t="shared" si="87"/>
        <v>8.69</v>
      </c>
    </row>
    <row r="489" spans="1:30" ht="29.4" thickBot="1" x14ac:dyDescent="0.35">
      <c r="A489" s="136">
        <v>6</v>
      </c>
      <c r="B489" s="6" t="s">
        <v>386</v>
      </c>
      <c r="C489" s="127">
        <v>7</v>
      </c>
      <c r="D489" s="127">
        <v>4</v>
      </c>
      <c r="E489" s="127">
        <v>1</v>
      </c>
      <c r="F489" s="127">
        <v>2</v>
      </c>
      <c r="G489" s="127">
        <v>9</v>
      </c>
      <c r="H489" s="127">
        <v>4</v>
      </c>
      <c r="I489" s="127">
        <v>13</v>
      </c>
      <c r="J489" s="128" t="s">
        <v>1752</v>
      </c>
      <c r="K489" s="128">
        <v>4</v>
      </c>
      <c r="L489" s="137" t="s">
        <v>1753</v>
      </c>
      <c r="M489" s="97" t="str">
        <f t="shared" si="84"/>
        <v>11.73</v>
      </c>
      <c r="N489" s="97">
        <v>4</v>
      </c>
      <c r="Q489" s="136">
        <v>6</v>
      </c>
      <c r="R489" s="6" t="s">
        <v>386</v>
      </c>
      <c r="S489" s="127">
        <v>6</v>
      </c>
      <c r="T489" s="127">
        <v>2</v>
      </c>
      <c r="U489" s="127">
        <v>2</v>
      </c>
      <c r="V489" s="127">
        <v>2</v>
      </c>
      <c r="W489" s="127">
        <v>12</v>
      </c>
      <c r="X489" s="127">
        <v>10</v>
      </c>
      <c r="Y489" s="127">
        <v>8</v>
      </c>
      <c r="Z489" s="128" t="s">
        <v>1846</v>
      </c>
      <c r="AA489" s="128" t="s">
        <v>1847</v>
      </c>
      <c r="AB489" s="137" t="s">
        <v>1848</v>
      </c>
      <c r="AC489" s="97" t="str">
        <f t="shared" si="86"/>
        <v>10.50</v>
      </c>
      <c r="AD489" s="97" t="str">
        <f t="shared" si="87"/>
        <v>6.30</v>
      </c>
    </row>
    <row r="490" spans="1:30" ht="43.8" thickBot="1" x14ac:dyDescent="0.35">
      <c r="A490" s="134">
        <v>7</v>
      </c>
      <c r="B490" s="3" t="s">
        <v>393</v>
      </c>
      <c r="C490" s="125">
        <v>7</v>
      </c>
      <c r="D490" s="125">
        <v>4</v>
      </c>
      <c r="E490" s="125">
        <v>1</v>
      </c>
      <c r="F490" s="125">
        <v>2</v>
      </c>
      <c r="G490" s="125">
        <v>8</v>
      </c>
      <c r="H490" s="125">
        <v>6</v>
      </c>
      <c r="I490" s="125">
        <v>13</v>
      </c>
      <c r="J490" s="126" t="s">
        <v>1882</v>
      </c>
      <c r="K490" s="126" t="s">
        <v>1351</v>
      </c>
      <c r="L490" s="135" t="s">
        <v>1658</v>
      </c>
      <c r="M490" s="97" t="str">
        <f t="shared" si="84"/>
        <v>10.87</v>
      </c>
      <c r="N490" s="97" t="str">
        <f t="shared" si="85"/>
        <v>6.02</v>
      </c>
      <c r="Q490" s="134">
        <v>7</v>
      </c>
      <c r="R490" s="3" t="s">
        <v>385</v>
      </c>
      <c r="S490" s="125">
        <v>6</v>
      </c>
      <c r="T490" s="125">
        <v>2</v>
      </c>
      <c r="U490" s="125">
        <v>2</v>
      </c>
      <c r="V490" s="125">
        <v>2</v>
      </c>
      <c r="W490" s="125">
        <v>5</v>
      </c>
      <c r="X490" s="125">
        <v>4</v>
      </c>
      <c r="Y490" s="125">
        <v>8</v>
      </c>
      <c r="Z490" s="126" t="s">
        <v>1782</v>
      </c>
      <c r="AA490" s="126" t="s">
        <v>1783</v>
      </c>
      <c r="AB490" s="135" t="s">
        <v>1784</v>
      </c>
      <c r="AC490" s="97" t="str">
        <f t="shared" si="86"/>
        <v>6.77</v>
      </c>
      <c r="AD490" s="97" t="str">
        <f t="shared" si="87"/>
        <v>8.26</v>
      </c>
    </row>
    <row r="491" spans="1:30" ht="43.8" thickBot="1" x14ac:dyDescent="0.35">
      <c r="A491" s="136">
        <v>8</v>
      </c>
      <c r="B491" s="6" t="s">
        <v>387</v>
      </c>
      <c r="C491" s="127">
        <v>6</v>
      </c>
      <c r="D491" s="127">
        <v>4</v>
      </c>
      <c r="E491" s="127">
        <v>0</v>
      </c>
      <c r="F491" s="127">
        <v>2</v>
      </c>
      <c r="G491" s="127">
        <v>12</v>
      </c>
      <c r="H491" s="127">
        <v>8</v>
      </c>
      <c r="I491" s="127">
        <v>12</v>
      </c>
      <c r="J491" s="128" t="s">
        <v>1754</v>
      </c>
      <c r="K491" s="128" t="s">
        <v>1755</v>
      </c>
      <c r="L491" s="137" t="s">
        <v>1756</v>
      </c>
      <c r="M491" s="97" t="str">
        <f t="shared" si="84"/>
        <v>8.57</v>
      </c>
      <c r="N491" s="97" t="str">
        <f t="shared" si="85"/>
        <v>10.38</v>
      </c>
      <c r="Q491" s="136">
        <v>8</v>
      </c>
      <c r="R491" s="6" t="s">
        <v>389</v>
      </c>
      <c r="S491" s="127">
        <v>7</v>
      </c>
      <c r="T491" s="127">
        <v>2</v>
      </c>
      <c r="U491" s="127">
        <v>2</v>
      </c>
      <c r="V491" s="127">
        <v>3</v>
      </c>
      <c r="W491" s="127">
        <v>8</v>
      </c>
      <c r="X491" s="127">
        <v>9</v>
      </c>
      <c r="Y491" s="127">
        <v>8</v>
      </c>
      <c r="Z491" s="128" t="s">
        <v>1785</v>
      </c>
      <c r="AA491" s="128" t="s">
        <v>1786</v>
      </c>
      <c r="AB491" s="137" t="s">
        <v>1787</v>
      </c>
      <c r="AC491" s="97" t="str">
        <f t="shared" si="86"/>
        <v>6.56</v>
      </c>
      <c r="AD491" s="97" t="str">
        <f t="shared" si="87"/>
        <v>10.48</v>
      </c>
    </row>
    <row r="492" spans="1:30" ht="15" thickBot="1" x14ac:dyDescent="0.35">
      <c r="A492" s="134">
        <v>9</v>
      </c>
      <c r="B492" s="3" t="s">
        <v>394</v>
      </c>
      <c r="C492" s="125">
        <v>7</v>
      </c>
      <c r="D492" s="125">
        <v>3</v>
      </c>
      <c r="E492" s="125">
        <v>2</v>
      </c>
      <c r="F492" s="125">
        <v>2</v>
      </c>
      <c r="G492" s="125">
        <v>12</v>
      </c>
      <c r="H492" s="125">
        <v>11</v>
      </c>
      <c r="I492" s="125">
        <v>11</v>
      </c>
      <c r="J492" s="126" t="s">
        <v>1883</v>
      </c>
      <c r="K492" s="126" t="s">
        <v>1884</v>
      </c>
      <c r="L492" s="135" t="s">
        <v>1885</v>
      </c>
      <c r="M492" s="97" t="str">
        <f t="shared" si="84"/>
        <v>9.71</v>
      </c>
      <c r="N492" s="97" t="str">
        <f t="shared" si="85"/>
        <v>6.92</v>
      </c>
      <c r="Q492" s="134">
        <v>9</v>
      </c>
      <c r="R492" s="3" t="s">
        <v>392</v>
      </c>
      <c r="S492" s="125">
        <v>8</v>
      </c>
      <c r="T492" s="125">
        <v>2</v>
      </c>
      <c r="U492" s="125">
        <v>2</v>
      </c>
      <c r="V492" s="125">
        <v>4</v>
      </c>
      <c r="W492" s="125">
        <v>5</v>
      </c>
      <c r="X492" s="125">
        <v>6</v>
      </c>
      <c r="Y492" s="125">
        <v>8</v>
      </c>
      <c r="Z492" s="126" t="s">
        <v>1788</v>
      </c>
      <c r="AA492" s="126" t="s">
        <v>1789</v>
      </c>
      <c r="AB492" s="135" t="s">
        <v>1790</v>
      </c>
      <c r="AC492" s="97" t="str">
        <f t="shared" si="86"/>
        <v>9.33</v>
      </c>
      <c r="AD492" s="97" t="str">
        <f t="shared" si="87"/>
        <v>13.44</v>
      </c>
    </row>
    <row r="493" spans="1:30" ht="29.4" thickBot="1" x14ac:dyDescent="0.35">
      <c r="A493" s="136">
        <v>10</v>
      </c>
      <c r="B493" s="6" t="s">
        <v>390</v>
      </c>
      <c r="C493" s="127">
        <v>7</v>
      </c>
      <c r="D493" s="127">
        <v>3</v>
      </c>
      <c r="E493" s="127">
        <v>2</v>
      </c>
      <c r="F493" s="127">
        <v>2</v>
      </c>
      <c r="G493" s="127">
        <v>7</v>
      </c>
      <c r="H493" s="127">
        <v>9</v>
      </c>
      <c r="I493" s="127">
        <v>11</v>
      </c>
      <c r="J493" s="128" t="s">
        <v>1886</v>
      </c>
      <c r="K493" s="128" t="s">
        <v>1887</v>
      </c>
      <c r="L493" s="137" t="s">
        <v>1888</v>
      </c>
      <c r="M493" s="97" t="str">
        <f t="shared" si="84"/>
        <v>12.18</v>
      </c>
      <c r="N493" s="97" t="str">
        <f t="shared" si="85"/>
        <v>9.03</v>
      </c>
      <c r="Q493" s="136">
        <v>10</v>
      </c>
      <c r="R493" s="6" t="s">
        <v>388</v>
      </c>
      <c r="S493" s="127">
        <v>6</v>
      </c>
      <c r="T493" s="127">
        <v>2</v>
      </c>
      <c r="U493" s="127">
        <v>2</v>
      </c>
      <c r="V493" s="127">
        <v>2</v>
      </c>
      <c r="W493" s="127">
        <v>5</v>
      </c>
      <c r="X493" s="127">
        <v>6</v>
      </c>
      <c r="Y493" s="127">
        <v>8</v>
      </c>
      <c r="Z493" s="128" t="s">
        <v>1849</v>
      </c>
      <c r="AA493" s="128" t="s">
        <v>1850</v>
      </c>
      <c r="AB493" s="137" t="s">
        <v>1851</v>
      </c>
      <c r="AC493" s="97" t="str">
        <f t="shared" si="86"/>
        <v>4.90</v>
      </c>
      <c r="AD493" s="97" t="str">
        <f t="shared" si="87"/>
        <v>6.88</v>
      </c>
    </row>
    <row r="494" spans="1:30" ht="15" thickBot="1" x14ac:dyDescent="0.35">
      <c r="A494" s="134">
        <v>11</v>
      </c>
      <c r="B494" s="3" t="s">
        <v>391</v>
      </c>
      <c r="C494" s="125">
        <v>7</v>
      </c>
      <c r="D494" s="125">
        <v>3</v>
      </c>
      <c r="E494" s="125">
        <v>1</v>
      </c>
      <c r="F494" s="125">
        <v>3</v>
      </c>
      <c r="G494" s="125">
        <v>12</v>
      </c>
      <c r="H494" s="125">
        <v>7</v>
      </c>
      <c r="I494" s="125">
        <v>10</v>
      </c>
      <c r="J494" s="126" t="s">
        <v>1757</v>
      </c>
      <c r="K494" s="126" t="s">
        <v>1758</v>
      </c>
      <c r="L494" s="135" t="s">
        <v>1759</v>
      </c>
      <c r="M494" s="97" t="str">
        <f t="shared" si="84"/>
        <v>11.67</v>
      </c>
      <c r="N494" s="97" t="str">
        <f t="shared" si="85"/>
        <v>8.16</v>
      </c>
      <c r="Q494" s="134">
        <v>11</v>
      </c>
      <c r="R494" s="3" t="s">
        <v>401</v>
      </c>
      <c r="S494" s="125">
        <v>7</v>
      </c>
      <c r="T494" s="125">
        <v>2</v>
      </c>
      <c r="U494" s="125">
        <v>2</v>
      </c>
      <c r="V494" s="125">
        <v>3</v>
      </c>
      <c r="W494" s="125">
        <v>9</v>
      </c>
      <c r="X494" s="125">
        <v>11</v>
      </c>
      <c r="Y494" s="125">
        <v>8</v>
      </c>
      <c r="Z494" s="126" t="s">
        <v>1852</v>
      </c>
      <c r="AA494" s="126" t="s">
        <v>1853</v>
      </c>
      <c r="AB494" s="135" t="s">
        <v>1854</v>
      </c>
      <c r="AC494" s="97" t="str">
        <f t="shared" si="86"/>
        <v>7.29</v>
      </c>
      <c r="AD494" s="97" t="str">
        <f t="shared" si="87"/>
        <v>12.70</v>
      </c>
    </row>
    <row r="495" spans="1:30" ht="15" thickBot="1" x14ac:dyDescent="0.35">
      <c r="A495" s="136">
        <v>12</v>
      </c>
      <c r="B495" s="6" t="s">
        <v>392</v>
      </c>
      <c r="C495" s="127">
        <v>5</v>
      </c>
      <c r="D495" s="127">
        <v>3</v>
      </c>
      <c r="E495" s="127">
        <v>1</v>
      </c>
      <c r="F495" s="127">
        <v>1</v>
      </c>
      <c r="G495" s="127">
        <v>9</v>
      </c>
      <c r="H495" s="127">
        <v>4</v>
      </c>
      <c r="I495" s="127">
        <v>10</v>
      </c>
      <c r="J495" s="128" t="s">
        <v>1889</v>
      </c>
      <c r="K495" s="128" t="s">
        <v>1890</v>
      </c>
      <c r="L495" s="137" t="s">
        <v>1891</v>
      </c>
      <c r="M495" s="97" t="str">
        <f t="shared" si="84"/>
        <v>9.12</v>
      </c>
      <c r="N495" s="97" t="str">
        <f t="shared" si="85"/>
        <v>2.93</v>
      </c>
      <c r="Q495" s="136">
        <v>12</v>
      </c>
      <c r="R495" s="6" t="s">
        <v>397</v>
      </c>
      <c r="S495" s="127">
        <v>6</v>
      </c>
      <c r="T495" s="127">
        <v>2</v>
      </c>
      <c r="U495" s="127">
        <v>2</v>
      </c>
      <c r="V495" s="127">
        <v>2</v>
      </c>
      <c r="W495" s="127">
        <v>6</v>
      </c>
      <c r="X495" s="127">
        <v>9</v>
      </c>
      <c r="Y495" s="127">
        <v>8</v>
      </c>
      <c r="Z495" s="128" t="s">
        <v>1791</v>
      </c>
      <c r="AA495" s="128" t="s">
        <v>1792</v>
      </c>
      <c r="AB495" s="137" t="s">
        <v>1793</v>
      </c>
      <c r="AC495" s="97" t="str">
        <f t="shared" si="86"/>
        <v>3.69</v>
      </c>
      <c r="AD495" s="97" t="str">
        <f t="shared" si="87"/>
        <v>8.75</v>
      </c>
    </row>
    <row r="496" spans="1:30" ht="29.4" thickBot="1" x14ac:dyDescent="0.35">
      <c r="A496" s="134">
        <v>13</v>
      </c>
      <c r="B496" s="3" t="s">
        <v>395</v>
      </c>
      <c r="C496" s="125">
        <v>6</v>
      </c>
      <c r="D496" s="125">
        <v>2</v>
      </c>
      <c r="E496" s="125">
        <v>2</v>
      </c>
      <c r="F496" s="125">
        <v>2</v>
      </c>
      <c r="G496" s="125">
        <v>9</v>
      </c>
      <c r="H496" s="125">
        <v>8</v>
      </c>
      <c r="I496" s="125">
        <v>8</v>
      </c>
      <c r="J496" s="126" t="s">
        <v>1892</v>
      </c>
      <c r="K496" s="126" t="s">
        <v>1893</v>
      </c>
      <c r="L496" s="135" t="s">
        <v>1894</v>
      </c>
      <c r="M496" s="97" t="str">
        <f t="shared" si="84"/>
        <v>8.65</v>
      </c>
      <c r="N496" s="97" t="str">
        <f t="shared" si="85"/>
        <v>7.59</v>
      </c>
      <c r="Q496" s="134">
        <v>13</v>
      </c>
      <c r="R496" s="3" t="s">
        <v>400</v>
      </c>
      <c r="S496" s="125">
        <v>7</v>
      </c>
      <c r="T496" s="125">
        <v>1</v>
      </c>
      <c r="U496" s="125">
        <v>4</v>
      </c>
      <c r="V496" s="125">
        <v>2</v>
      </c>
      <c r="W496" s="125">
        <v>8</v>
      </c>
      <c r="X496" s="125">
        <v>9</v>
      </c>
      <c r="Y496" s="125">
        <v>7</v>
      </c>
      <c r="Z496" s="126" t="s">
        <v>1855</v>
      </c>
      <c r="AA496" s="126" t="s">
        <v>1856</v>
      </c>
      <c r="AB496" s="135" t="s">
        <v>1857</v>
      </c>
      <c r="AC496" s="97" t="str">
        <f t="shared" si="86"/>
        <v>7.47</v>
      </c>
      <c r="AD496" s="97" t="str">
        <f t="shared" si="87"/>
        <v>9.53</v>
      </c>
    </row>
    <row r="497" spans="1:30" ht="29.4" thickBot="1" x14ac:dyDescent="0.35">
      <c r="A497" s="136">
        <v>14</v>
      </c>
      <c r="B497" s="6" t="s">
        <v>396</v>
      </c>
      <c r="C497" s="127">
        <v>7</v>
      </c>
      <c r="D497" s="127">
        <v>2</v>
      </c>
      <c r="E497" s="127">
        <v>2</v>
      </c>
      <c r="F497" s="127">
        <v>3</v>
      </c>
      <c r="G497" s="127">
        <v>10</v>
      </c>
      <c r="H497" s="127">
        <v>11</v>
      </c>
      <c r="I497" s="127">
        <v>8</v>
      </c>
      <c r="J497" s="128" t="s">
        <v>1895</v>
      </c>
      <c r="K497" s="128" t="s">
        <v>1896</v>
      </c>
      <c r="L497" s="137" t="s">
        <v>1897</v>
      </c>
      <c r="M497" s="97" t="str">
        <f t="shared" si="84"/>
        <v>6.20</v>
      </c>
      <c r="N497" s="97" t="str">
        <f t="shared" si="85"/>
        <v>7.74</v>
      </c>
      <c r="Q497" s="136">
        <v>14</v>
      </c>
      <c r="R497" s="6" t="s">
        <v>391</v>
      </c>
      <c r="S497" s="127">
        <v>6</v>
      </c>
      <c r="T497" s="127">
        <v>1</v>
      </c>
      <c r="U497" s="127">
        <v>3</v>
      </c>
      <c r="V497" s="127">
        <v>2</v>
      </c>
      <c r="W497" s="127">
        <v>7</v>
      </c>
      <c r="X497" s="127">
        <v>8</v>
      </c>
      <c r="Y497" s="127">
        <v>6</v>
      </c>
      <c r="Z497" s="128" t="s">
        <v>1858</v>
      </c>
      <c r="AA497" s="128" t="s">
        <v>1859</v>
      </c>
      <c r="AB497" s="137" t="s">
        <v>1860</v>
      </c>
      <c r="AC497" s="97" t="str">
        <f t="shared" si="86"/>
        <v>9.45</v>
      </c>
      <c r="AD497" s="97" t="str">
        <f t="shared" si="87"/>
        <v>8.13</v>
      </c>
    </row>
    <row r="498" spans="1:30" ht="15" thickBot="1" x14ac:dyDescent="0.35">
      <c r="A498" s="134">
        <v>15</v>
      </c>
      <c r="B498" s="3" t="s">
        <v>397</v>
      </c>
      <c r="C498" s="125">
        <v>7</v>
      </c>
      <c r="D498" s="125">
        <v>1</v>
      </c>
      <c r="E498" s="125">
        <v>3</v>
      </c>
      <c r="F498" s="125">
        <v>3</v>
      </c>
      <c r="G498" s="125">
        <v>6</v>
      </c>
      <c r="H498" s="125">
        <v>10</v>
      </c>
      <c r="I498" s="125">
        <v>6</v>
      </c>
      <c r="J498" s="126" t="s">
        <v>1898</v>
      </c>
      <c r="K498" s="126" t="s">
        <v>1899</v>
      </c>
      <c r="L498" s="135" t="s">
        <v>1900</v>
      </c>
      <c r="M498" s="97" t="str">
        <f t="shared" si="84"/>
        <v>6.52</v>
      </c>
      <c r="N498" s="97" t="str">
        <f t="shared" si="85"/>
        <v>9.09</v>
      </c>
      <c r="Q498" s="134">
        <v>15</v>
      </c>
      <c r="R498" s="3" t="s">
        <v>394</v>
      </c>
      <c r="S498" s="125">
        <v>7</v>
      </c>
      <c r="T498" s="125">
        <v>1</v>
      </c>
      <c r="U498" s="125">
        <v>2</v>
      </c>
      <c r="V498" s="125">
        <v>4</v>
      </c>
      <c r="W498" s="125">
        <v>8</v>
      </c>
      <c r="X498" s="125">
        <v>11</v>
      </c>
      <c r="Y498" s="125">
        <v>5</v>
      </c>
      <c r="Z498" s="126" t="s">
        <v>1861</v>
      </c>
      <c r="AA498" s="126" t="s">
        <v>1862</v>
      </c>
      <c r="AB498" s="135" t="s">
        <v>1863</v>
      </c>
      <c r="AC498" s="97" t="str">
        <f t="shared" si="86"/>
        <v>10.16</v>
      </c>
      <c r="AD498" s="97" t="str">
        <f t="shared" si="87"/>
        <v>12.12</v>
      </c>
    </row>
    <row r="499" spans="1:30" ht="15" thickBot="1" x14ac:dyDescent="0.35">
      <c r="A499" s="136">
        <v>16</v>
      </c>
      <c r="B499" s="6" t="s">
        <v>399</v>
      </c>
      <c r="C499" s="127">
        <v>7</v>
      </c>
      <c r="D499" s="127">
        <v>1</v>
      </c>
      <c r="E499" s="127">
        <v>3</v>
      </c>
      <c r="F499" s="127">
        <v>3</v>
      </c>
      <c r="G499" s="127">
        <v>5</v>
      </c>
      <c r="H499" s="127">
        <v>13</v>
      </c>
      <c r="I499" s="127">
        <v>6</v>
      </c>
      <c r="J499" s="128" t="s">
        <v>1763</v>
      </c>
      <c r="K499" s="128" t="s">
        <v>1764</v>
      </c>
      <c r="L499" s="137" t="s">
        <v>1765</v>
      </c>
      <c r="M499" s="97" t="str">
        <f t="shared" si="84"/>
        <v>5.52</v>
      </c>
      <c r="N499" s="97" t="str">
        <f t="shared" si="85"/>
        <v>14.42</v>
      </c>
      <c r="Q499" s="136">
        <v>16</v>
      </c>
      <c r="R499" s="6" t="s">
        <v>399</v>
      </c>
      <c r="S499" s="127">
        <v>6</v>
      </c>
      <c r="T499" s="127">
        <v>1</v>
      </c>
      <c r="U499" s="127">
        <v>2</v>
      </c>
      <c r="V499" s="127">
        <v>3</v>
      </c>
      <c r="W499" s="127">
        <v>3</v>
      </c>
      <c r="X499" s="127">
        <v>11</v>
      </c>
      <c r="Y499" s="127">
        <v>5</v>
      </c>
      <c r="Z499" s="128" t="s">
        <v>1864</v>
      </c>
      <c r="AA499" s="128" t="s">
        <v>1865</v>
      </c>
      <c r="AB499" s="137" t="s">
        <v>1866</v>
      </c>
      <c r="AC499" s="97" t="str">
        <f t="shared" si="86"/>
        <v>5.01</v>
      </c>
      <c r="AD499" s="97" t="str">
        <f t="shared" si="87"/>
        <v>13.18</v>
      </c>
    </row>
    <row r="500" spans="1:30" ht="43.8" thickBot="1" x14ac:dyDescent="0.35">
      <c r="A500" s="134">
        <v>17</v>
      </c>
      <c r="B500" s="3" t="s">
        <v>398</v>
      </c>
      <c r="C500" s="125">
        <v>6</v>
      </c>
      <c r="D500" s="125">
        <v>1</v>
      </c>
      <c r="E500" s="125">
        <v>2</v>
      </c>
      <c r="F500" s="125">
        <v>3</v>
      </c>
      <c r="G500" s="125">
        <v>4</v>
      </c>
      <c r="H500" s="125">
        <v>6</v>
      </c>
      <c r="I500" s="125">
        <v>5</v>
      </c>
      <c r="J500" s="126" t="s">
        <v>1766</v>
      </c>
      <c r="K500" s="126" t="s">
        <v>1767</v>
      </c>
      <c r="L500" s="135" t="s">
        <v>1768</v>
      </c>
      <c r="M500" s="97" t="str">
        <f t="shared" si="84"/>
        <v>6.86</v>
      </c>
      <c r="N500" s="97" t="str">
        <f t="shared" si="85"/>
        <v>4.67</v>
      </c>
      <c r="Q500" s="134">
        <v>17</v>
      </c>
      <c r="R500" s="3" t="s">
        <v>393</v>
      </c>
      <c r="S500" s="125">
        <v>6</v>
      </c>
      <c r="T500" s="125">
        <v>1</v>
      </c>
      <c r="U500" s="125">
        <v>1</v>
      </c>
      <c r="V500" s="125">
        <v>4</v>
      </c>
      <c r="W500" s="125">
        <v>5</v>
      </c>
      <c r="X500" s="125">
        <v>12</v>
      </c>
      <c r="Y500" s="125">
        <v>4</v>
      </c>
      <c r="Z500" s="126" t="s">
        <v>1797</v>
      </c>
      <c r="AA500" s="126" t="s">
        <v>1798</v>
      </c>
      <c r="AB500" s="135" t="s">
        <v>1799</v>
      </c>
      <c r="AC500" s="97" t="str">
        <f t="shared" si="86"/>
        <v>3.99</v>
      </c>
      <c r="AD500" s="97" t="str">
        <f t="shared" si="87"/>
        <v>13.87</v>
      </c>
    </row>
    <row r="501" spans="1:30" ht="29.4" thickBot="1" x14ac:dyDescent="0.35">
      <c r="A501" s="136">
        <v>18</v>
      </c>
      <c r="B501" s="6" t="s">
        <v>400</v>
      </c>
      <c r="C501" s="127">
        <v>6</v>
      </c>
      <c r="D501" s="127">
        <v>1</v>
      </c>
      <c r="E501" s="127">
        <v>2</v>
      </c>
      <c r="F501" s="127">
        <v>3</v>
      </c>
      <c r="G501" s="127">
        <v>8</v>
      </c>
      <c r="H501" s="127">
        <v>12</v>
      </c>
      <c r="I501" s="127">
        <v>5</v>
      </c>
      <c r="J501" s="128" t="s">
        <v>1713</v>
      </c>
      <c r="K501" s="128" t="s">
        <v>1714</v>
      </c>
      <c r="L501" s="137" t="s">
        <v>1715</v>
      </c>
      <c r="M501" s="97" t="str">
        <f t="shared" si="84"/>
        <v>9.46</v>
      </c>
      <c r="N501" s="97" t="str">
        <f t="shared" si="85"/>
        <v>8.29</v>
      </c>
      <c r="Q501" s="136">
        <v>18</v>
      </c>
      <c r="R501" s="6" t="s">
        <v>396</v>
      </c>
      <c r="S501" s="127">
        <v>6</v>
      </c>
      <c r="T501" s="127">
        <v>1</v>
      </c>
      <c r="U501" s="127">
        <v>0</v>
      </c>
      <c r="V501" s="127">
        <v>5</v>
      </c>
      <c r="W501" s="127">
        <v>4</v>
      </c>
      <c r="X501" s="127">
        <v>15</v>
      </c>
      <c r="Y501" s="127">
        <v>3</v>
      </c>
      <c r="Z501" s="128" t="s">
        <v>1800</v>
      </c>
      <c r="AA501" s="128" t="s">
        <v>1801</v>
      </c>
      <c r="AB501" s="137" t="s">
        <v>1802</v>
      </c>
      <c r="AC501" s="97" t="str">
        <f t="shared" si="86"/>
        <v>6.10</v>
      </c>
      <c r="AD501" s="97" t="str">
        <f t="shared" si="87"/>
        <v>9.32</v>
      </c>
    </row>
    <row r="502" spans="1:30" ht="15" thickBot="1" x14ac:dyDescent="0.35">
      <c r="A502" s="134">
        <v>19</v>
      </c>
      <c r="B502" s="3" t="s">
        <v>401</v>
      </c>
      <c r="C502" s="125">
        <v>6</v>
      </c>
      <c r="D502" s="125">
        <v>0</v>
      </c>
      <c r="E502" s="125">
        <v>3</v>
      </c>
      <c r="F502" s="125">
        <v>3</v>
      </c>
      <c r="G502" s="125">
        <v>3</v>
      </c>
      <c r="H502" s="125">
        <v>9</v>
      </c>
      <c r="I502" s="125">
        <v>3</v>
      </c>
      <c r="J502" s="126" t="s">
        <v>1769</v>
      </c>
      <c r="K502" s="126" t="s">
        <v>1770</v>
      </c>
      <c r="L502" s="135" t="s">
        <v>1771</v>
      </c>
      <c r="M502" s="97" t="str">
        <f t="shared" si="84"/>
        <v>6.67</v>
      </c>
      <c r="N502" s="97" t="str">
        <f t="shared" si="85"/>
        <v>11.76</v>
      </c>
      <c r="Q502" s="134">
        <v>19</v>
      </c>
      <c r="R502" s="3" t="s">
        <v>402</v>
      </c>
      <c r="S502" s="125">
        <v>7</v>
      </c>
      <c r="T502" s="125">
        <v>0</v>
      </c>
      <c r="U502" s="125">
        <v>2</v>
      </c>
      <c r="V502" s="125">
        <v>5</v>
      </c>
      <c r="W502" s="125">
        <v>6</v>
      </c>
      <c r="X502" s="125">
        <v>18</v>
      </c>
      <c r="Y502" s="125">
        <v>2</v>
      </c>
      <c r="Z502" s="126" t="s">
        <v>1867</v>
      </c>
      <c r="AA502" s="126" t="s">
        <v>1868</v>
      </c>
      <c r="AB502" s="135" t="s">
        <v>1869</v>
      </c>
      <c r="AC502" s="97" t="str">
        <f t="shared" si="86"/>
        <v>3.27</v>
      </c>
      <c r="AD502" s="97" t="str">
        <f t="shared" si="87"/>
        <v>21.45</v>
      </c>
    </row>
    <row r="503" spans="1:30" ht="15" thickBot="1" x14ac:dyDescent="0.35">
      <c r="A503" s="138">
        <v>20</v>
      </c>
      <c r="B503" s="18" t="s">
        <v>402</v>
      </c>
      <c r="C503" s="139">
        <v>7</v>
      </c>
      <c r="D503" s="139">
        <v>0</v>
      </c>
      <c r="E503" s="139">
        <v>2</v>
      </c>
      <c r="F503" s="139">
        <v>5</v>
      </c>
      <c r="G503" s="139">
        <v>4</v>
      </c>
      <c r="H503" s="139">
        <v>13</v>
      </c>
      <c r="I503" s="139">
        <v>2</v>
      </c>
      <c r="J503" s="140" t="s">
        <v>1901</v>
      </c>
      <c r="K503" s="140" t="s">
        <v>1902</v>
      </c>
      <c r="L503" s="141" t="s">
        <v>1903</v>
      </c>
      <c r="M503" s="97" t="str">
        <f t="shared" si="84"/>
        <v>6.41</v>
      </c>
      <c r="N503" s="97" t="str">
        <f t="shared" si="85"/>
        <v>12.91</v>
      </c>
      <c r="Q503" s="138">
        <v>20</v>
      </c>
      <c r="R503" s="18" t="s">
        <v>387</v>
      </c>
      <c r="S503" s="139">
        <v>7</v>
      </c>
      <c r="T503" s="139">
        <v>0</v>
      </c>
      <c r="U503" s="139">
        <v>1</v>
      </c>
      <c r="V503" s="139">
        <v>6</v>
      </c>
      <c r="W503" s="139">
        <v>3</v>
      </c>
      <c r="X503" s="139">
        <v>14</v>
      </c>
      <c r="Y503" s="139">
        <v>1</v>
      </c>
      <c r="Z503" s="140" t="s">
        <v>1870</v>
      </c>
      <c r="AA503" s="140" t="s">
        <v>1871</v>
      </c>
      <c r="AB503" s="141" t="s">
        <v>1872</v>
      </c>
      <c r="AC503" s="97" t="str">
        <f t="shared" si="86"/>
        <v>5.09</v>
      </c>
      <c r="AD503" s="97" t="str">
        <f t="shared" si="87"/>
        <v>14.93</v>
      </c>
    </row>
    <row r="505" spans="1:30" ht="15" thickBot="1" x14ac:dyDescent="0.35">
      <c r="A505" t="s">
        <v>1905</v>
      </c>
      <c r="B505" s="210" t="s">
        <v>1904</v>
      </c>
      <c r="C505" s="210"/>
      <c r="D505" s="210"/>
      <c r="E505" s="210"/>
      <c r="F505" s="210"/>
    </row>
    <row r="506" spans="1:30" x14ac:dyDescent="0.3">
      <c r="A506" s="157" t="s">
        <v>0</v>
      </c>
      <c r="B506" s="158" t="s">
        <v>1</v>
      </c>
      <c r="C506" s="158" t="s">
        <v>2</v>
      </c>
      <c r="D506" s="158" t="s">
        <v>3</v>
      </c>
      <c r="E506" s="158" t="s">
        <v>4</v>
      </c>
      <c r="F506" s="158" t="s">
        <v>5</v>
      </c>
      <c r="G506" s="158" t="s">
        <v>6</v>
      </c>
      <c r="H506" s="158" t="s">
        <v>7</v>
      </c>
      <c r="I506" s="158" t="s">
        <v>8</v>
      </c>
      <c r="J506" s="158" t="s">
        <v>9</v>
      </c>
      <c r="K506" s="158" t="s">
        <v>10</v>
      </c>
      <c r="L506" s="159" t="s">
        <v>11</v>
      </c>
      <c r="Q506" s="157" t="s">
        <v>0</v>
      </c>
      <c r="R506" s="158" t="s">
        <v>1</v>
      </c>
      <c r="S506" s="158" t="s">
        <v>2</v>
      </c>
      <c r="T506" s="158" t="s">
        <v>3</v>
      </c>
      <c r="U506" s="158" t="s">
        <v>4</v>
      </c>
      <c r="V506" s="158" t="s">
        <v>5</v>
      </c>
      <c r="W506" s="158" t="s">
        <v>6</v>
      </c>
      <c r="X506" s="158" t="s">
        <v>7</v>
      </c>
      <c r="Y506" s="158" t="s">
        <v>8</v>
      </c>
      <c r="Z506" s="158" t="s">
        <v>9</v>
      </c>
      <c r="AA506" s="158" t="s">
        <v>10</v>
      </c>
      <c r="AB506" s="159" t="s">
        <v>11</v>
      </c>
    </row>
    <row r="507" spans="1:30" ht="15" thickBot="1" x14ac:dyDescent="0.35">
      <c r="A507" s="160" t="s">
        <v>0</v>
      </c>
      <c r="B507" s="152" t="s">
        <v>1</v>
      </c>
      <c r="C507" s="152" t="s">
        <v>2</v>
      </c>
      <c r="D507" s="152" t="s">
        <v>3</v>
      </c>
      <c r="E507" s="152" t="s">
        <v>4</v>
      </c>
      <c r="F507" s="152" t="s">
        <v>5</v>
      </c>
      <c r="G507" s="152" t="s">
        <v>6</v>
      </c>
      <c r="H507" s="152" t="s">
        <v>7</v>
      </c>
      <c r="I507" s="152" t="s">
        <v>8</v>
      </c>
      <c r="J507" s="152" t="s">
        <v>9</v>
      </c>
      <c r="K507" s="152" t="s">
        <v>10</v>
      </c>
      <c r="L507" s="161" t="s">
        <v>11</v>
      </c>
      <c r="M507" s="1" t="s">
        <v>9</v>
      </c>
      <c r="N507" s="1" t="s">
        <v>10</v>
      </c>
      <c r="Q507" s="160" t="s">
        <v>0</v>
      </c>
      <c r="R507" s="152" t="s">
        <v>1</v>
      </c>
      <c r="S507" s="152" t="s">
        <v>2</v>
      </c>
      <c r="T507" s="152" t="s">
        <v>3</v>
      </c>
      <c r="U507" s="152" t="s">
        <v>4</v>
      </c>
      <c r="V507" s="152" t="s">
        <v>5</v>
      </c>
      <c r="W507" s="152" t="s">
        <v>6</v>
      </c>
      <c r="X507" s="152" t="s">
        <v>7</v>
      </c>
      <c r="Y507" s="152" t="s">
        <v>8</v>
      </c>
      <c r="Z507" s="152" t="s">
        <v>9</v>
      </c>
      <c r="AA507" s="152" t="s">
        <v>10</v>
      </c>
      <c r="AB507" s="161" t="s">
        <v>11</v>
      </c>
      <c r="AC507" s="1" t="s">
        <v>9</v>
      </c>
      <c r="AD507" s="1" t="s">
        <v>10</v>
      </c>
    </row>
    <row r="508" spans="1:30" ht="29.4" thickBot="1" x14ac:dyDescent="0.35">
      <c r="A508" s="162">
        <v>1</v>
      </c>
      <c r="B508" s="3" t="s">
        <v>383</v>
      </c>
      <c r="C508" s="153">
        <v>7</v>
      </c>
      <c r="D508" s="153">
        <v>6</v>
      </c>
      <c r="E508" s="153">
        <v>1</v>
      </c>
      <c r="F508" s="153">
        <v>0</v>
      </c>
      <c r="G508" s="153">
        <v>17</v>
      </c>
      <c r="H508" s="153">
        <v>0</v>
      </c>
      <c r="I508" s="153">
        <v>19</v>
      </c>
      <c r="J508" s="154" t="s">
        <v>1808</v>
      </c>
      <c r="K508" s="154" t="s">
        <v>1809</v>
      </c>
      <c r="L508" s="163" t="s">
        <v>1810</v>
      </c>
      <c r="M508" s="97" t="str">
        <f>IF(ISNUMBER(SEARCH("-", J508)), LEFT(J508, SEARCH("-", J508)-1), LEFT(J508, SEARCH("+", J508)-1))</f>
        <v>21.91</v>
      </c>
      <c r="N508" s="97" t="str">
        <f>IF(ISNUMBER(SEARCH("-", K508)), LEFT(K508, SEARCH("-", K508)-1), LEFT(K508, SEARCH("+", K508)-1))</f>
        <v>4.14</v>
      </c>
      <c r="Q508" s="162">
        <v>1</v>
      </c>
      <c r="R508" s="3" t="s">
        <v>383</v>
      </c>
      <c r="S508" s="153">
        <v>7</v>
      </c>
      <c r="T508" s="153">
        <v>6</v>
      </c>
      <c r="U508" s="153">
        <v>0</v>
      </c>
      <c r="V508" s="153">
        <v>1</v>
      </c>
      <c r="W508" s="153">
        <v>16</v>
      </c>
      <c r="X508" s="153">
        <v>5</v>
      </c>
      <c r="Y508" s="153">
        <v>18</v>
      </c>
      <c r="Z508" s="154" t="s">
        <v>467</v>
      </c>
      <c r="AA508" s="154" t="s">
        <v>468</v>
      </c>
      <c r="AB508" s="163" t="s">
        <v>469</v>
      </c>
      <c r="AC508" s="97" t="str">
        <f>IF(ISNUMBER(SEARCH("-", Z508)), LEFT(Z508, SEARCH("-", Z508)-1), LEFT(Z508, SEARCH("+", Z508)-1))</f>
        <v>15.04</v>
      </c>
      <c r="AD508" s="97" t="str">
        <f>IF(ISNUMBER(SEARCH("-", AA508)), LEFT(AA508, SEARCH("-", AA508)-1), LEFT(AA508, SEARCH("+", AA508)-1))</f>
        <v>5.69</v>
      </c>
    </row>
    <row r="509" spans="1:30" ht="29.4" thickBot="1" x14ac:dyDescent="0.35">
      <c r="A509" s="164">
        <v>2</v>
      </c>
      <c r="B509" s="6" t="s">
        <v>384</v>
      </c>
      <c r="C509" s="155">
        <v>7</v>
      </c>
      <c r="D509" s="155">
        <v>5</v>
      </c>
      <c r="E509" s="155">
        <v>2</v>
      </c>
      <c r="F509" s="155">
        <v>0</v>
      </c>
      <c r="G509" s="155">
        <v>16</v>
      </c>
      <c r="H509" s="155">
        <v>7</v>
      </c>
      <c r="I509" s="155">
        <v>17</v>
      </c>
      <c r="J509" s="156" t="s">
        <v>1906</v>
      </c>
      <c r="K509" s="156" t="s">
        <v>1907</v>
      </c>
      <c r="L509" s="165" t="s">
        <v>1908</v>
      </c>
      <c r="M509" s="97" t="str">
        <f t="shared" ref="M509:M527" si="88">IF(ISNUMBER(SEARCH("-", J509)), LEFT(J509, SEARCH("-", J509)-1), LEFT(J509, SEARCH("+", J509)-1))</f>
        <v>16.02</v>
      </c>
      <c r="N509" s="97" t="str">
        <f t="shared" ref="N509:N527" si="89">IF(ISNUMBER(SEARCH("-", K509)), LEFT(K509, SEARCH("-", K509)-1), LEFT(K509, SEARCH("+", K509)-1))</f>
        <v>7.05</v>
      </c>
      <c r="Q509" s="164">
        <v>2</v>
      </c>
      <c r="R509" s="6" t="s">
        <v>384</v>
      </c>
      <c r="S509" s="155">
        <v>7</v>
      </c>
      <c r="T509" s="155">
        <v>6</v>
      </c>
      <c r="U509" s="155">
        <v>0</v>
      </c>
      <c r="V509" s="155">
        <v>1</v>
      </c>
      <c r="W509" s="155">
        <v>17</v>
      </c>
      <c r="X509" s="155">
        <v>7</v>
      </c>
      <c r="Y509" s="155">
        <v>18</v>
      </c>
      <c r="Z509" s="156" t="s">
        <v>1932</v>
      </c>
      <c r="AA509" s="156" t="s">
        <v>1933</v>
      </c>
      <c r="AB509" s="165" t="s">
        <v>1934</v>
      </c>
      <c r="AC509" s="97" t="str">
        <f t="shared" ref="AC509:AC527" si="90">IF(ISNUMBER(SEARCH("-", Z509)), LEFT(Z509, SEARCH("-", Z509)-1), LEFT(Z509, SEARCH("+", Z509)-1))</f>
        <v>15.16</v>
      </c>
      <c r="AD509" s="97" t="str">
        <f t="shared" ref="AD509:AD527" si="91">IF(ISNUMBER(SEARCH("-", AA509)), LEFT(AA509, SEARCH("-", AA509)-1), LEFT(AA509, SEARCH("+", AA509)-1))</f>
        <v>7.83</v>
      </c>
    </row>
    <row r="510" spans="1:30" ht="29.4" thickBot="1" x14ac:dyDescent="0.35">
      <c r="A510" s="162">
        <v>3</v>
      </c>
      <c r="B510" s="3" t="s">
        <v>386</v>
      </c>
      <c r="C510" s="153">
        <v>8</v>
      </c>
      <c r="D510" s="153">
        <v>5</v>
      </c>
      <c r="E510" s="153">
        <v>1</v>
      </c>
      <c r="F510" s="153">
        <v>2</v>
      </c>
      <c r="G510" s="153">
        <v>12</v>
      </c>
      <c r="H510" s="153">
        <v>4</v>
      </c>
      <c r="I510" s="153">
        <v>16</v>
      </c>
      <c r="J510" s="154" t="s">
        <v>1909</v>
      </c>
      <c r="K510" s="154" t="s">
        <v>1910</v>
      </c>
      <c r="L510" s="163" t="s">
        <v>1911</v>
      </c>
      <c r="M510" s="97" t="str">
        <f t="shared" si="88"/>
        <v>14.39</v>
      </c>
      <c r="N510" s="97" t="str">
        <f t="shared" si="89"/>
        <v>4.48</v>
      </c>
      <c r="Q510" s="162">
        <v>3</v>
      </c>
      <c r="R510" s="3" t="s">
        <v>395</v>
      </c>
      <c r="S510" s="153">
        <v>8</v>
      </c>
      <c r="T510" s="153">
        <v>5</v>
      </c>
      <c r="U510" s="153">
        <v>1</v>
      </c>
      <c r="V510" s="153">
        <v>2</v>
      </c>
      <c r="W510" s="153">
        <v>12</v>
      </c>
      <c r="X510" s="153">
        <v>6</v>
      </c>
      <c r="Y510" s="153">
        <v>16</v>
      </c>
      <c r="Z510" s="154" t="s">
        <v>470</v>
      </c>
      <c r="AA510" s="154" t="s">
        <v>471</v>
      </c>
      <c r="AB510" s="163" t="s">
        <v>472</v>
      </c>
      <c r="AC510" s="97" t="str">
        <f t="shared" si="90"/>
        <v>12.18</v>
      </c>
      <c r="AD510" s="97" t="str">
        <f t="shared" si="91"/>
        <v>9.63</v>
      </c>
    </row>
    <row r="511" spans="1:30" ht="29.4" thickBot="1" x14ac:dyDescent="0.35">
      <c r="A511" s="164">
        <v>4</v>
      </c>
      <c r="B511" s="6" t="s">
        <v>385</v>
      </c>
      <c r="C511" s="155">
        <v>7</v>
      </c>
      <c r="D511" s="155">
        <v>5</v>
      </c>
      <c r="E511" s="155">
        <v>1</v>
      </c>
      <c r="F511" s="155">
        <v>1</v>
      </c>
      <c r="G511" s="155">
        <v>12</v>
      </c>
      <c r="H511" s="155">
        <v>5</v>
      </c>
      <c r="I511" s="155">
        <v>16</v>
      </c>
      <c r="J511" s="156" t="s">
        <v>1811</v>
      </c>
      <c r="K511" s="156" t="s">
        <v>1812</v>
      </c>
      <c r="L511" s="165" t="s">
        <v>1813</v>
      </c>
      <c r="M511" s="97" t="str">
        <f t="shared" si="88"/>
        <v>13.27</v>
      </c>
      <c r="N511" s="97" t="str">
        <f t="shared" si="89"/>
        <v>8.19</v>
      </c>
      <c r="Q511" s="164">
        <v>4</v>
      </c>
      <c r="R511" s="6" t="s">
        <v>390</v>
      </c>
      <c r="S511" s="155">
        <v>7</v>
      </c>
      <c r="T511" s="155">
        <v>5</v>
      </c>
      <c r="U511" s="155">
        <v>0</v>
      </c>
      <c r="V511" s="155">
        <v>2</v>
      </c>
      <c r="W511" s="155">
        <v>12</v>
      </c>
      <c r="X511" s="155">
        <v>8</v>
      </c>
      <c r="Y511" s="155">
        <v>15</v>
      </c>
      <c r="Z511" s="156" t="s">
        <v>473</v>
      </c>
      <c r="AA511" s="156" t="s">
        <v>474</v>
      </c>
      <c r="AB511" s="165" t="s">
        <v>475</v>
      </c>
      <c r="AC511" s="97" t="str">
        <f t="shared" si="90"/>
        <v>12.21</v>
      </c>
      <c r="AD511" s="97" t="str">
        <f t="shared" si="91"/>
        <v>5.50</v>
      </c>
    </row>
    <row r="512" spans="1:30" ht="15" thickBot="1" x14ac:dyDescent="0.35">
      <c r="A512" s="162">
        <v>5</v>
      </c>
      <c r="B512" s="3" t="s">
        <v>387</v>
      </c>
      <c r="C512" s="153">
        <v>7</v>
      </c>
      <c r="D512" s="153">
        <v>5</v>
      </c>
      <c r="E512" s="153">
        <v>0</v>
      </c>
      <c r="F512" s="153">
        <v>2</v>
      </c>
      <c r="G512" s="153">
        <v>13</v>
      </c>
      <c r="H512" s="153">
        <v>8</v>
      </c>
      <c r="I512" s="153">
        <v>15</v>
      </c>
      <c r="J512" s="154" t="s">
        <v>1912</v>
      </c>
      <c r="K512" s="154" t="s">
        <v>1913</v>
      </c>
      <c r="L512" s="163" t="s">
        <v>1914</v>
      </c>
      <c r="M512" s="97" t="str">
        <f t="shared" si="88"/>
        <v>8.92</v>
      </c>
      <c r="N512" s="97" t="str">
        <f t="shared" si="89"/>
        <v>10.83</v>
      </c>
      <c r="Q512" s="162">
        <v>5</v>
      </c>
      <c r="R512" s="3" t="s">
        <v>398</v>
      </c>
      <c r="S512" s="153">
        <v>7</v>
      </c>
      <c r="T512" s="153">
        <v>3</v>
      </c>
      <c r="U512" s="153">
        <v>2</v>
      </c>
      <c r="V512" s="153">
        <v>2</v>
      </c>
      <c r="W512" s="153">
        <v>8</v>
      </c>
      <c r="X512" s="153">
        <v>7</v>
      </c>
      <c r="Y512" s="153">
        <v>11</v>
      </c>
      <c r="Z512" s="154" t="s">
        <v>1935</v>
      </c>
      <c r="AA512" s="154" t="s">
        <v>1936</v>
      </c>
      <c r="AB512" s="163" t="s">
        <v>1937</v>
      </c>
      <c r="AC512" s="97" t="str">
        <f t="shared" si="90"/>
        <v>8.03</v>
      </c>
      <c r="AD512" s="97" t="str">
        <f t="shared" si="91"/>
        <v>8.69</v>
      </c>
    </row>
    <row r="513" spans="1:30" ht="15" thickBot="1" x14ac:dyDescent="0.35">
      <c r="A513" s="164">
        <v>6</v>
      </c>
      <c r="B513" s="6" t="s">
        <v>388</v>
      </c>
      <c r="C513" s="155">
        <v>8</v>
      </c>
      <c r="D513" s="155">
        <v>5</v>
      </c>
      <c r="E513" s="155">
        <v>0</v>
      </c>
      <c r="F513" s="155">
        <v>3</v>
      </c>
      <c r="G513" s="155">
        <v>11</v>
      </c>
      <c r="H513" s="155">
        <v>8</v>
      </c>
      <c r="I513" s="155">
        <v>15</v>
      </c>
      <c r="J513" s="156" t="s">
        <v>1915</v>
      </c>
      <c r="K513" s="156" t="s">
        <v>1916</v>
      </c>
      <c r="L513" s="165" t="s">
        <v>475</v>
      </c>
      <c r="M513" s="97" t="str">
        <f t="shared" si="88"/>
        <v>14.71</v>
      </c>
      <c r="N513" s="97" t="str">
        <f t="shared" si="89"/>
        <v>9.12</v>
      </c>
      <c r="Q513" s="164">
        <v>6</v>
      </c>
      <c r="R513" s="6" t="s">
        <v>392</v>
      </c>
      <c r="S513" s="155">
        <v>9</v>
      </c>
      <c r="T513" s="155">
        <v>3</v>
      </c>
      <c r="U513" s="155">
        <v>2</v>
      </c>
      <c r="V513" s="155">
        <v>4</v>
      </c>
      <c r="W513" s="155">
        <v>6</v>
      </c>
      <c r="X513" s="155">
        <v>6</v>
      </c>
      <c r="Y513" s="155">
        <v>11</v>
      </c>
      <c r="Z513" s="156" t="s">
        <v>476</v>
      </c>
      <c r="AA513" s="156" t="s">
        <v>477</v>
      </c>
      <c r="AB513" s="165" t="s">
        <v>478</v>
      </c>
      <c r="AC513" s="97" t="str">
        <f t="shared" si="90"/>
        <v>10.08</v>
      </c>
      <c r="AD513" s="97" t="str">
        <f t="shared" si="91"/>
        <v>14.28</v>
      </c>
    </row>
    <row r="514" spans="1:30" ht="43.8" thickBot="1" x14ac:dyDescent="0.35">
      <c r="A514" s="162">
        <v>7</v>
      </c>
      <c r="B514" s="3" t="s">
        <v>389</v>
      </c>
      <c r="C514" s="153">
        <v>7</v>
      </c>
      <c r="D514" s="153">
        <v>4</v>
      </c>
      <c r="E514" s="153">
        <v>2</v>
      </c>
      <c r="F514" s="153">
        <v>1</v>
      </c>
      <c r="G514" s="153">
        <v>12</v>
      </c>
      <c r="H514" s="153">
        <v>7</v>
      </c>
      <c r="I514" s="153">
        <v>14</v>
      </c>
      <c r="J514" s="154" t="s">
        <v>1917</v>
      </c>
      <c r="K514" s="154" t="s">
        <v>1918</v>
      </c>
      <c r="L514" s="163" t="s">
        <v>1919</v>
      </c>
      <c r="M514" s="97" t="str">
        <f t="shared" si="88"/>
        <v>10.63</v>
      </c>
      <c r="N514" s="97" t="str">
        <f t="shared" si="89"/>
        <v>7.89</v>
      </c>
      <c r="Q514" s="162">
        <v>7</v>
      </c>
      <c r="R514" s="3" t="s">
        <v>386</v>
      </c>
      <c r="S514" s="153">
        <v>6</v>
      </c>
      <c r="T514" s="153">
        <v>2</v>
      </c>
      <c r="U514" s="153">
        <v>2</v>
      </c>
      <c r="V514" s="153">
        <v>2</v>
      </c>
      <c r="W514" s="153">
        <v>12</v>
      </c>
      <c r="X514" s="153">
        <v>10</v>
      </c>
      <c r="Y514" s="153">
        <v>8</v>
      </c>
      <c r="Z514" s="154" t="s">
        <v>1938</v>
      </c>
      <c r="AA514" s="154" t="s">
        <v>1939</v>
      </c>
      <c r="AB514" s="163" t="s">
        <v>1940</v>
      </c>
      <c r="AC514" s="97" t="str">
        <f t="shared" si="90"/>
        <v>10.50</v>
      </c>
      <c r="AD514" s="97" t="str">
        <f t="shared" si="91"/>
        <v>6.30</v>
      </c>
    </row>
    <row r="515" spans="1:30" ht="43.8" thickBot="1" x14ac:dyDescent="0.35">
      <c r="A515" s="164">
        <v>8</v>
      </c>
      <c r="B515" s="6" t="s">
        <v>391</v>
      </c>
      <c r="C515" s="155">
        <v>8</v>
      </c>
      <c r="D515" s="155">
        <v>4</v>
      </c>
      <c r="E515" s="155">
        <v>1</v>
      </c>
      <c r="F515" s="155">
        <v>3</v>
      </c>
      <c r="G515" s="155">
        <v>15</v>
      </c>
      <c r="H515" s="155">
        <v>7</v>
      </c>
      <c r="I515" s="155">
        <v>13</v>
      </c>
      <c r="J515" s="156" t="s">
        <v>1920</v>
      </c>
      <c r="K515" s="156" t="s">
        <v>1921</v>
      </c>
      <c r="L515" s="165" t="s">
        <v>1922</v>
      </c>
      <c r="M515" s="97" t="str">
        <f t="shared" si="88"/>
        <v>13.92</v>
      </c>
      <c r="N515" s="97" t="str">
        <f t="shared" si="89"/>
        <v>8.46</v>
      </c>
      <c r="Q515" s="164">
        <v>8</v>
      </c>
      <c r="R515" s="6" t="s">
        <v>389</v>
      </c>
      <c r="S515" s="155">
        <v>7</v>
      </c>
      <c r="T515" s="155">
        <v>2</v>
      </c>
      <c r="U515" s="155">
        <v>2</v>
      </c>
      <c r="V515" s="155">
        <v>3</v>
      </c>
      <c r="W515" s="155">
        <v>8</v>
      </c>
      <c r="X515" s="155">
        <v>9</v>
      </c>
      <c r="Y515" s="155">
        <v>8</v>
      </c>
      <c r="Z515" s="156" t="s">
        <v>1941</v>
      </c>
      <c r="AA515" s="156" t="s">
        <v>1942</v>
      </c>
      <c r="AB515" s="165" t="s">
        <v>1943</v>
      </c>
      <c r="AC515" s="97" t="str">
        <f t="shared" si="90"/>
        <v>6.56</v>
      </c>
      <c r="AD515" s="97" t="str">
        <f t="shared" si="91"/>
        <v>10.48</v>
      </c>
    </row>
    <row r="516" spans="1:30" ht="43.8" thickBot="1" x14ac:dyDescent="0.35">
      <c r="A516" s="162">
        <v>9</v>
      </c>
      <c r="B516" s="3" t="s">
        <v>393</v>
      </c>
      <c r="C516" s="153">
        <v>7</v>
      </c>
      <c r="D516" s="153">
        <v>4</v>
      </c>
      <c r="E516" s="153">
        <v>1</v>
      </c>
      <c r="F516" s="153">
        <v>2</v>
      </c>
      <c r="G516" s="153">
        <v>8</v>
      </c>
      <c r="H516" s="153">
        <v>6</v>
      </c>
      <c r="I516" s="153">
        <v>13</v>
      </c>
      <c r="J516" s="154" t="s">
        <v>1814</v>
      </c>
      <c r="K516" s="154" t="s">
        <v>1815</v>
      </c>
      <c r="L516" s="163" t="s">
        <v>1816</v>
      </c>
      <c r="M516" s="97" t="str">
        <f t="shared" si="88"/>
        <v>10.87</v>
      </c>
      <c r="N516" s="97" t="str">
        <f t="shared" si="89"/>
        <v>6.02</v>
      </c>
      <c r="Q516" s="162">
        <v>9</v>
      </c>
      <c r="R516" s="3" t="s">
        <v>388</v>
      </c>
      <c r="S516" s="153">
        <v>6</v>
      </c>
      <c r="T516" s="153">
        <v>2</v>
      </c>
      <c r="U516" s="153">
        <v>2</v>
      </c>
      <c r="V516" s="153">
        <v>2</v>
      </c>
      <c r="W516" s="153">
        <v>5</v>
      </c>
      <c r="X516" s="153">
        <v>6</v>
      </c>
      <c r="Y516" s="153">
        <v>8</v>
      </c>
      <c r="Z516" s="154" t="s">
        <v>1944</v>
      </c>
      <c r="AA516" s="154" t="s">
        <v>1945</v>
      </c>
      <c r="AB516" s="163" t="s">
        <v>1946</v>
      </c>
      <c r="AC516" s="97" t="str">
        <f t="shared" si="90"/>
        <v>4.90</v>
      </c>
      <c r="AD516" s="97" t="str">
        <f t="shared" si="91"/>
        <v>6.88</v>
      </c>
    </row>
    <row r="517" spans="1:30" ht="15" thickBot="1" x14ac:dyDescent="0.35">
      <c r="A517" s="164">
        <v>10</v>
      </c>
      <c r="B517" s="6" t="s">
        <v>394</v>
      </c>
      <c r="C517" s="155">
        <v>7</v>
      </c>
      <c r="D517" s="155">
        <v>3</v>
      </c>
      <c r="E517" s="155">
        <v>2</v>
      </c>
      <c r="F517" s="155">
        <v>2</v>
      </c>
      <c r="G517" s="155">
        <v>12</v>
      </c>
      <c r="H517" s="155">
        <v>11</v>
      </c>
      <c r="I517" s="155">
        <v>11</v>
      </c>
      <c r="J517" s="156" t="s">
        <v>1817</v>
      </c>
      <c r="K517" s="156" t="s">
        <v>1818</v>
      </c>
      <c r="L517" s="165" t="s">
        <v>1819</v>
      </c>
      <c r="M517" s="97" t="str">
        <f t="shared" si="88"/>
        <v>9.71</v>
      </c>
      <c r="N517" s="97" t="str">
        <f t="shared" si="89"/>
        <v>6.92</v>
      </c>
      <c r="Q517" s="164">
        <v>10</v>
      </c>
      <c r="R517" s="6" t="s">
        <v>401</v>
      </c>
      <c r="S517" s="155">
        <v>7</v>
      </c>
      <c r="T517" s="155">
        <v>2</v>
      </c>
      <c r="U517" s="155">
        <v>2</v>
      </c>
      <c r="V517" s="155">
        <v>3</v>
      </c>
      <c r="W517" s="155">
        <v>9</v>
      </c>
      <c r="X517" s="155">
        <v>11</v>
      </c>
      <c r="Y517" s="155">
        <v>8</v>
      </c>
      <c r="Z517" s="156" t="s">
        <v>1947</v>
      </c>
      <c r="AA517" s="156" t="s">
        <v>1948</v>
      </c>
      <c r="AB517" s="165" t="s">
        <v>1949</v>
      </c>
      <c r="AC517" s="97" t="str">
        <f t="shared" si="90"/>
        <v>7.29</v>
      </c>
      <c r="AD517" s="97" t="str">
        <f t="shared" si="91"/>
        <v>12.70</v>
      </c>
    </row>
    <row r="518" spans="1:30" ht="29.4" thickBot="1" x14ac:dyDescent="0.35">
      <c r="A518" s="162">
        <v>11</v>
      </c>
      <c r="B518" s="3" t="s">
        <v>390</v>
      </c>
      <c r="C518" s="153">
        <v>7</v>
      </c>
      <c r="D518" s="153">
        <v>3</v>
      </c>
      <c r="E518" s="153">
        <v>2</v>
      </c>
      <c r="F518" s="153">
        <v>2</v>
      </c>
      <c r="G518" s="153">
        <v>7</v>
      </c>
      <c r="H518" s="153">
        <v>9</v>
      </c>
      <c r="I518" s="153">
        <v>11</v>
      </c>
      <c r="J518" s="154" t="s">
        <v>1820</v>
      </c>
      <c r="K518" s="154" t="s">
        <v>1821</v>
      </c>
      <c r="L518" s="163" t="s">
        <v>1822</v>
      </c>
      <c r="M518" s="97" t="str">
        <f t="shared" si="88"/>
        <v>12.18</v>
      </c>
      <c r="N518" s="97" t="str">
        <f t="shared" si="89"/>
        <v>9.03</v>
      </c>
      <c r="Q518" s="162">
        <v>11</v>
      </c>
      <c r="R518" s="3" t="s">
        <v>385</v>
      </c>
      <c r="S518" s="153">
        <v>7</v>
      </c>
      <c r="T518" s="153">
        <v>2</v>
      </c>
      <c r="U518" s="153">
        <v>2</v>
      </c>
      <c r="V518" s="153">
        <v>3</v>
      </c>
      <c r="W518" s="153">
        <v>5</v>
      </c>
      <c r="X518" s="153">
        <v>7</v>
      </c>
      <c r="Y518" s="153">
        <v>8</v>
      </c>
      <c r="Z518" s="154" t="s">
        <v>494</v>
      </c>
      <c r="AA518" s="154" t="s">
        <v>495</v>
      </c>
      <c r="AB518" s="163" t="s">
        <v>496</v>
      </c>
      <c r="AC518" s="97" t="str">
        <f t="shared" si="90"/>
        <v>7.08</v>
      </c>
      <c r="AD518" s="97" t="str">
        <f t="shared" si="91"/>
        <v>10.50</v>
      </c>
    </row>
    <row r="519" spans="1:30" ht="15" thickBot="1" x14ac:dyDescent="0.35">
      <c r="A519" s="164">
        <v>12</v>
      </c>
      <c r="B519" s="6" t="s">
        <v>392</v>
      </c>
      <c r="C519" s="155">
        <v>5</v>
      </c>
      <c r="D519" s="155">
        <v>3</v>
      </c>
      <c r="E519" s="155">
        <v>1</v>
      </c>
      <c r="F519" s="155">
        <v>1</v>
      </c>
      <c r="G519" s="155">
        <v>9</v>
      </c>
      <c r="H519" s="155">
        <v>4</v>
      </c>
      <c r="I519" s="155">
        <v>10</v>
      </c>
      <c r="J519" s="156" t="s">
        <v>1823</v>
      </c>
      <c r="K519" s="156" t="s">
        <v>1824</v>
      </c>
      <c r="L519" s="165" t="s">
        <v>1825</v>
      </c>
      <c r="M519" s="97" t="str">
        <f t="shared" si="88"/>
        <v>9.12</v>
      </c>
      <c r="N519" s="97" t="str">
        <f t="shared" si="89"/>
        <v>2.93</v>
      </c>
      <c r="Q519" s="164">
        <v>12</v>
      </c>
      <c r="R519" s="6" t="s">
        <v>397</v>
      </c>
      <c r="S519" s="155">
        <v>7</v>
      </c>
      <c r="T519" s="155">
        <v>2</v>
      </c>
      <c r="U519" s="155">
        <v>2</v>
      </c>
      <c r="V519" s="155">
        <v>3</v>
      </c>
      <c r="W519" s="155">
        <v>6</v>
      </c>
      <c r="X519" s="155">
        <v>10</v>
      </c>
      <c r="Y519" s="155">
        <v>8</v>
      </c>
      <c r="Z519" s="156" t="s">
        <v>500</v>
      </c>
      <c r="AA519" s="156" t="s">
        <v>501</v>
      </c>
      <c r="AB519" s="165" t="s">
        <v>502</v>
      </c>
      <c r="AC519" s="97" t="str">
        <f t="shared" si="90"/>
        <v>4.14</v>
      </c>
      <c r="AD519" s="97" t="str">
        <f t="shared" si="91"/>
        <v>9.10</v>
      </c>
    </row>
    <row r="520" spans="1:30" ht="29.4" thickBot="1" x14ac:dyDescent="0.35">
      <c r="A520" s="162">
        <v>13</v>
      </c>
      <c r="B520" s="3" t="s">
        <v>395</v>
      </c>
      <c r="C520" s="153">
        <v>6</v>
      </c>
      <c r="D520" s="153">
        <v>2</v>
      </c>
      <c r="E520" s="153">
        <v>2</v>
      </c>
      <c r="F520" s="153">
        <v>2</v>
      </c>
      <c r="G520" s="153">
        <v>9</v>
      </c>
      <c r="H520" s="153">
        <v>8</v>
      </c>
      <c r="I520" s="153">
        <v>8</v>
      </c>
      <c r="J520" s="154" t="s">
        <v>1826</v>
      </c>
      <c r="K520" s="154" t="s">
        <v>1827</v>
      </c>
      <c r="L520" s="163" t="s">
        <v>1828</v>
      </c>
      <c r="M520" s="97" t="str">
        <f t="shared" si="88"/>
        <v>8.65</v>
      </c>
      <c r="N520" s="97" t="str">
        <f t="shared" si="89"/>
        <v>7.59</v>
      </c>
      <c r="Q520" s="162">
        <v>13</v>
      </c>
      <c r="R520" s="3" t="s">
        <v>400</v>
      </c>
      <c r="S520" s="153">
        <v>7</v>
      </c>
      <c r="T520" s="153">
        <v>1</v>
      </c>
      <c r="U520" s="153">
        <v>4</v>
      </c>
      <c r="V520" s="153">
        <v>2</v>
      </c>
      <c r="W520" s="153">
        <v>8</v>
      </c>
      <c r="X520" s="153">
        <v>9</v>
      </c>
      <c r="Y520" s="153">
        <v>7</v>
      </c>
      <c r="Z520" s="154" t="s">
        <v>1950</v>
      </c>
      <c r="AA520" s="154" t="s">
        <v>1951</v>
      </c>
      <c r="AB520" s="163" t="s">
        <v>1952</v>
      </c>
      <c r="AC520" s="97" t="str">
        <f t="shared" si="90"/>
        <v>7.47</v>
      </c>
      <c r="AD520" s="97" t="str">
        <f t="shared" si="91"/>
        <v>9.53</v>
      </c>
    </row>
    <row r="521" spans="1:30" ht="29.4" thickBot="1" x14ac:dyDescent="0.35">
      <c r="A521" s="164">
        <v>14</v>
      </c>
      <c r="B521" s="6" t="s">
        <v>396</v>
      </c>
      <c r="C521" s="155">
        <v>7</v>
      </c>
      <c r="D521" s="155">
        <v>2</v>
      </c>
      <c r="E521" s="155">
        <v>2</v>
      </c>
      <c r="F521" s="155">
        <v>3</v>
      </c>
      <c r="G521" s="155">
        <v>10</v>
      </c>
      <c r="H521" s="155">
        <v>11</v>
      </c>
      <c r="I521" s="155">
        <v>8</v>
      </c>
      <c r="J521" s="156" t="s">
        <v>1829</v>
      </c>
      <c r="K521" s="156" t="s">
        <v>1830</v>
      </c>
      <c r="L521" s="165" t="s">
        <v>1831</v>
      </c>
      <c r="M521" s="97" t="str">
        <f t="shared" si="88"/>
        <v>6.20</v>
      </c>
      <c r="N521" s="97" t="str">
        <f t="shared" si="89"/>
        <v>7.74</v>
      </c>
      <c r="Q521" s="164">
        <v>14</v>
      </c>
      <c r="R521" s="6" t="s">
        <v>391</v>
      </c>
      <c r="S521" s="155">
        <v>6</v>
      </c>
      <c r="T521" s="155">
        <v>1</v>
      </c>
      <c r="U521" s="155">
        <v>3</v>
      </c>
      <c r="V521" s="155">
        <v>2</v>
      </c>
      <c r="W521" s="155">
        <v>7</v>
      </c>
      <c r="X521" s="155">
        <v>8</v>
      </c>
      <c r="Y521" s="155">
        <v>6</v>
      </c>
      <c r="Z521" s="156" t="s">
        <v>1953</v>
      </c>
      <c r="AA521" s="156" t="s">
        <v>1954</v>
      </c>
      <c r="AB521" s="165" t="s">
        <v>1955</v>
      </c>
      <c r="AC521" s="97" t="str">
        <f t="shared" si="90"/>
        <v>9.45</v>
      </c>
      <c r="AD521" s="97" t="str">
        <f t="shared" si="91"/>
        <v>8.13</v>
      </c>
    </row>
    <row r="522" spans="1:30" ht="15" thickBot="1" x14ac:dyDescent="0.35">
      <c r="A522" s="162">
        <v>15</v>
      </c>
      <c r="B522" s="3" t="s">
        <v>398</v>
      </c>
      <c r="C522" s="153">
        <v>7</v>
      </c>
      <c r="D522" s="153">
        <v>2</v>
      </c>
      <c r="E522" s="153">
        <v>2</v>
      </c>
      <c r="F522" s="153">
        <v>3</v>
      </c>
      <c r="G522" s="153">
        <v>5</v>
      </c>
      <c r="H522" s="153">
        <v>6</v>
      </c>
      <c r="I522" s="153">
        <v>8</v>
      </c>
      <c r="J522" s="154" t="s">
        <v>1923</v>
      </c>
      <c r="K522" s="154" t="s">
        <v>1924</v>
      </c>
      <c r="L522" s="163" t="s">
        <v>1925</v>
      </c>
      <c r="M522" s="97" t="str">
        <f t="shared" si="88"/>
        <v>8.32</v>
      </c>
      <c r="N522" s="97" t="str">
        <f t="shared" si="89"/>
        <v>6.18</v>
      </c>
      <c r="Q522" s="162">
        <v>15</v>
      </c>
      <c r="R522" s="3" t="s">
        <v>394</v>
      </c>
      <c r="S522" s="153">
        <v>7</v>
      </c>
      <c r="T522" s="153">
        <v>1</v>
      </c>
      <c r="U522" s="153">
        <v>2</v>
      </c>
      <c r="V522" s="153">
        <v>4</v>
      </c>
      <c r="W522" s="153">
        <v>8</v>
      </c>
      <c r="X522" s="153">
        <v>11</v>
      </c>
      <c r="Y522" s="153">
        <v>5</v>
      </c>
      <c r="Z522" s="154" t="s">
        <v>506</v>
      </c>
      <c r="AA522" s="154" t="s">
        <v>507</v>
      </c>
      <c r="AB522" s="163" t="s">
        <v>508</v>
      </c>
      <c r="AC522" s="97" t="str">
        <f t="shared" si="90"/>
        <v>10.16</v>
      </c>
      <c r="AD522" s="97" t="str">
        <f t="shared" si="91"/>
        <v>12.12</v>
      </c>
    </row>
    <row r="523" spans="1:30" ht="15" thickBot="1" x14ac:dyDescent="0.35">
      <c r="A523" s="164">
        <v>16</v>
      </c>
      <c r="B523" s="6" t="s">
        <v>397</v>
      </c>
      <c r="C523" s="155">
        <v>7</v>
      </c>
      <c r="D523" s="155">
        <v>1</v>
      </c>
      <c r="E523" s="155">
        <v>3</v>
      </c>
      <c r="F523" s="155">
        <v>3</v>
      </c>
      <c r="G523" s="155">
        <v>6</v>
      </c>
      <c r="H523" s="155">
        <v>10</v>
      </c>
      <c r="I523" s="155">
        <v>6</v>
      </c>
      <c r="J523" s="156" t="s">
        <v>1832</v>
      </c>
      <c r="K523" s="156" t="s">
        <v>1833</v>
      </c>
      <c r="L523" s="165" t="s">
        <v>1834</v>
      </c>
      <c r="M523" s="97" t="str">
        <f t="shared" si="88"/>
        <v>6.52</v>
      </c>
      <c r="N523" s="97" t="str">
        <f t="shared" si="89"/>
        <v>9.09</v>
      </c>
      <c r="Q523" s="164">
        <v>16</v>
      </c>
      <c r="R523" s="6" t="s">
        <v>399</v>
      </c>
      <c r="S523" s="155">
        <v>7</v>
      </c>
      <c r="T523" s="155">
        <v>1</v>
      </c>
      <c r="U523" s="155">
        <v>2</v>
      </c>
      <c r="V523" s="155">
        <v>4</v>
      </c>
      <c r="W523" s="155">
        <v>4</v>
      </c>
      <c r="X523" s="155">
        <v>13</v>
      </c>
      <c r="Y523" s="155">
        <v>5</v>
      </c>
      <c r="Z523" s="156" t="s">
        <v>509</v>
      </c>
      <c r="AA523" s="156" t="s">
        <v>510</v>
      </c>
      <c r="AB523" s="165" t="s">
        <v>511</v>
      </c>
      <c r="AC523" s="97" t="str">
        <f t="shared" si="90"/>
        <v>6.13</v>
      </c>
      <c r="AD523" s="97" t="str">
        <f t="shared" si="91"/>
        <v>14.92</v>
      </c>
    </row>
    <row r="524" spans="1:30" ht="43.8" thickBot="1" x14ac:dyDescent="0.35">
      <c r="A524" s="162">
        <v>17</v>
      </c>
      <c r="B524" s="3" t="s">
        <v>399</v>
      </c>
      <c r="C524" s="153">
        <v>7</v>
      </c>
      <c r="D524" s="153">
        <v>1</v>
      </c>
      <c r="E524" s="153">
        <v>3</v>
      </c>
      <c r="F524" s="153">
        <v>3</v>
      </c>
      <c r="G524" s="153">
        <v>5</v>
      </c>
      <c r="H524" s="153">
        <v>13</v>
      </c>
      <c r="I524" s="153">
        <v>6</v>
      </c>
      <c r="J524" s="154" t="s">
        <v>1835</v>
      </c>
      <c r="K524" s="154" t="s">
        <v>1836</v>
      </c>
      <c r="L524" s="163" t="s">
        <v>1837</v>
      </c>
      <c r="M524" s="97" t="str">
        <f t="shared" si="88"/>
        <v>5.52</v>
      </c>
      <c r="N524" s="97" t="str">
        <f t="shared" si="89"/>
        <v>14.42</v>
      </c>
      <c r="Q524" s="162">
        <v>17</v>
      </c>
      <c r="R524" s="3" t="s">
        <v>393</v>
      </c>
      <c r="S524" s="153">
        <v>7</v>
      </c>
      <c r="T524" s="153">
        <v>1</v>
      </c>
      <c r="U524" s="153">
        <v>1</v>
      </c>
      <c r="V524" s="153">
        <v>5</v>
      </c>
      <c r="W524" s="153">
        <v>5</v>
      </c>
      <c r="X524" s="153">
        <v>15</v>
      </c>
      <c r="Y524" s="153">
        <v>4</v>
      </c>
      <c r="Z524" s="154" t="s">
        <v>512</v>
      </c>
      <c r="AA524" s="154" t="s">
        <v>513</v>
      </c>
      <c r="AB524" s="163" t="s">
        <v>514</v>
      </c>
      <c r="AC524" s="97" t="str">
        <f t="shared" si="90"/>
        <v>4.47</v>
      </c>
      <c r="AD524" s="97" t="str">
        <f t="shared" si="91"/>
        <v>16.53</v>
      </c>
    </row>
    <row r="525" spans="1:30" ht="29.4" thickBot="1" x14ac:dyDescent="0.35">
      <c r="A525" s="164">
        <v>18</v>
      </c>
      <c r="B525" s="6" t="s">
        <v>400</v>
      </c>
      <c r="C525" s="155">
        <v>7</v>
      </c>
      <c r="D525" s="155">
        <v>1</v>
      </c>
      <c r="E525" s="155">
        <v>2</v>
      </c>
      <c r="F525" s="155">
        <v>4</v>
      </c>
      <c r="G525" s="155">
        <v>8</v>
      </c>
      <c r="H525" s="155">
        <v>13</v>
      </c>
      <c r="I525" s="155">
        <v>5</v>
      </c>
      <c r="J525" s="156" t="s">
        <v>1926</v>
      </c>
      <c r="K525" s="156" t="s">
        <v>1927</v>
      </c>
      <c r="L525" s="165" t="s">
        <v>1928</v>
      </c>
      <c r="M525" s="97" t="str">
        <f t="shared" si="88"/>
        <v>10.30</v>
      </c>
      <c r="N525" s="97" t="str">
        <f t="shared" si="89"/>
        <v>9.04</v>
      </c>
      <c r="Q525" s="164">
        <v>18</v>
      </c>
      <c r="R525" s="6" t="s">
        <v>396</v>
      </c>
      <c r="S525" s="155">
        <v>7</v>
      </c>
      <c r="T525" s="155">
        <v>1</v>
      </c>
      <c r="U525" s="155">
        <v>1</v>
      </c>
      <c r="V525" s="155">
        <v>5</v>
      </c>
      <c r="W525" s="155">
        <v>4</v>
      </c>
      <c r="X525" s="155">
        <v>15</v>
      </c>
      <c r="Y525" s="155">
        <v>4</v>
      </c>
      <c r="Z525" s="156" t="s">
        <v>515</v>
      </c>
      <c r="AA525" s="156" t="s">
        <v>516</v>
      </c>
      <c r="AB525" s="165" t="s">
        <v>517</v>
      </c>
      <c r="AC525" s="97" t="str">
        <f t="shared" si="90"/>
        <v>6.78</v>
      </c>
      <c r="AD525" s="97" t="str">
        <f t="shared" si="91"/>
        <v>9.77</v>
      </c>
    </row>
    <row r="526" spans="1:30" ht="15" thickBot="1" x14ac:dyDescent="0.35">
      <c r="A526" s="162">
        <v>19</v>
      </c>
      <c r="B526" s="3" t="s">
        <v>401</v>
      </c>
      <c r="C526" s="153">
        <v>7</v>
      </c>
      <c r="D526" s="153">
        <v>0</v>
      </c>
      <c r="E526" s="153">
        <v>3</v>
      </c>
      <c r="F526" s="153">
        <v>4</v>
      </c>
      <c r="G526" s="153">
        <v>4</v>
      </c>
      <c r="H526" s="153">
        <v>11</v>
      </c>
      <c r="I526" s="153">
        <v>3</v>
      </c>
      <c r="J526" s="154" t="s">
        <v>1929</v>
      </c>
      <c r="K526" s="154" t="s">
        <v>1930</v>
      </c>
      <c r="L526" s="163" t="s">
        <v>1931</v>
      </c>
      <c r="M526" s="97" t="str">
        <f t="shared" si="88"/>
        <v>7.37</v>
      </c>
      <c r="N526" s="97" t="str">
        <f t="shared" si="89"/>
        <v>13.95</v>
      </c>
      <c r="Q526" s="162">
        <v>19</v>
      </c>
      <c r="R526" s="3" t="s">
        <v>402</v>
      </c>
      <c r="S526" s="153">
        <v>7</v>
      </c>
      <c r="T526" s="153">
        <v>0</v>
      </c>
      <c r="U526" s="153">
        <v>2</v>
      </c>
      <c r="V526" s="153">
        <v>5</v>
      </c>
      <c r="W526" s="153">
        <v>6</v>
      </c>
      <c r="X526" s="153">
        <v>18</v>
      </c>
      <c r="Y526" s="153">
        <v>2</v>
      </c>
      <c r="Z526" s="154" t="s">
        <v>1956</v>
      </c>
      <c r="AA526" s="154" t="s">
        <v>1957</v>
      </c>
      <c r="AB526" s="163" t="s">
        <v>1958</v>
      </c>
      <c r="AC526" s="97" t="str">
        <f t="shared" si="90"/>
        <v>3.27</v>
      </c>
      <c r="AD526" s="97" t="str">
        <f t="shared" si="91"/>
        <v>21.45</v>
      </c>
    </row>
    <row r="527" spans="1:30" ht="15" thickBot="1" x14ac:dyDescent="0.35">
      <c r="A527" s="166">
        <v>20</v>
      </c>
      <c r="B527" s="18" t="s">
        <v>402</v>
      </c>
      <c r="C527" s="167">
        <v>7</v>
      </c>
      <c r="D527" s="167">
        <v>0</v>
      </c>
      <c r="E527" s="167">
        <v>2</v>
      </c>
      <c r="F527" s="167">
        <v>5</v>
      </c>
      <c r="G527" s="167">
        <v>4</v>
      </c>
      <c r="H527" s="167">
        <v>13</v>
      </c>
      <c r="I527" s="167">
        <v>2</v>
      </c>
      <c r="J527" s="168" t="s">
        <v>1838</v>
      </c>
      <c r="K527" s="168" t="s">
        <v>1839</v>
      </c>
      <c r="L527" s="169" t="s">
        <v>1840</v>
      </c>
      <c r="M527" s="97" t="str">
        <f t="shared" si="88"/>
        <v>6.41</v>
      </c>
      <c r="N527" s="97" t="str">
        <f t="shared" si="89"/>
        <v>12.91</v>
      </c>
      <c r="Q527" s="166">
        <v>20</v>
      </c>
      <c r="R527" s="18" t="s">
        <v>387</v>
      </c>
      <c r="S527" s="167">
        <v>7</v>
      </c>
      <c r="T527" s="167">
        <v>0</v>
      </c>
      <c r="U527" s="167">
        <v>1</v>
      </c>
      <c r="V527" s="167">
        <v>6</v>
      </c>
      <c r="W527" s="167">
        <v>3</v>
      </c>
      <c r="X527" s="167">
        <v>14</v>
      </c>
      <c r="Y527" s="167">
        <v>1</v>
      </c>
      <c r="Z527" s="168" t="s">
        <v>1959</v>
      </c>
      <c r="AA527" s="168" t="s">
        <v>1960</v>
      </c>
      <c r="AB527" s="169" t="s">
        <v>1961</v>
      </c>
      <c r="AC527" s="97" t="str">
        <f t="shared" si="90"/>
        <v>5.09</v>
      </c>
      <c r="AD527" s="97" t="str">
        <f t="shared" si="91"/>
        <v>14.93</v>
      </c>
    </row>
    <row r="529" spans="1:30" ht="15" thickBot="1" x14ac:dyDescent="0.35">
      <c r="A529" t="s">
        <v>1963</v>
      </c>
      <c r="B529" s="210" t="s">
        <v>1962</v>
      </c>
      <c r="C529" s="210"/>
      <c r="D529" s="210"/>
      <c r="E529" s="210"/>
      <c r="F529" s="210"/>
    </row>
    <row r="530" spans="1:30" x14ac:dyDescent="0.3">
      <c r="A530" s="129" t="s">
        <v>0</v>
      </c>
      <c r="B530" s="130" t="s">
        <v>1</v>
      </c>
      <c r="C530" s="130" t="s">
        <v>2</v>
      </c>
      <c r="D530" s="130" t="s">
        <v>3</v>
      </c>
      <c r="E530" s="130" t="s">
        <v>4</v>
      </c>
      <c r="F530" s="130" t="s">
        <v>5</v>
      </c>
      <c r="G530" s="130" t="s">
        <v>6</v>
      </c>
      <c r="H530" s="130" t="s">
        <v>7</v>
      </c>
      <c r="I530" s="130" t="s">
        <v>8</v>
      </c>
      <c r="J530" s="130" t="s">
        <v>9</v>
      </c>
      <c r="K530" s="130" t="s">
        <v>10</v>
      </c>
      <c r="L530" s="131" t="s">
        <v>11</v>
      </c>
      <c r="Q530" s="129" t="s">
        <v>0</v>
      </c>
      <c r="R530" s="130" t="s">
        <v>1</v>
      </c>
      <c r="S530" s="130" t="s">
        <v>2</v>
      </c>
      <c r="T530" s="130" t="s">
        <v>3</v>
      </c>
      <c r="U530" s="130" t="s">
        <v>4</v>
      </c>
      <c r="V530" s="130" t="s">
        <v>5</v>
      </c>
      <c r="W530" s="130" t="s">
        <v>6</v>
      </c>
      <c r="X530" s="130" t="s">
        <v>7</v>
      </c>
      <c r="Y530" s="130" t="s">
        <v>8</v>
      </c>
      <c r="Z530" s="130" t="s">
        <v>9</v>
      </c>
      <c r="AA530" s="130" t="s">
        <v>10</v>
      </c>
      <c r="AB530" s="131" t="s">
        <v>11</v>
      </c>
    </row>
    <row r="531" spans="1:30" ht="15" thickBot="1" x14ac:dyDescent="0.35">
      <c r="A531" s="132" t="s">
        <v>0</v>
      </c>
      <c r="B531" s="124" t="s">
        <v>1</v>
      </c>
      <c r="C531" s="124" t="s">
        <v>2</v>
      </c>
      <c r="D531" s="124" t="s">
        <v>3</v>
      </c>
      <c r="E531" s="124" t="s">
        <v>4</v>
      </c>
      <c r="F531" s="124" t="s">
        <v>5</v>
      </c>
      <c r="G531" s="124" t="s">
        <v>6</v>
      </c>
      <c r="H531" s="124" t="s">
        <v>7</v>
      </c>
      <c r="I531" s="124" t="s">
        <v>8</v>
      </c>
      <c r="J531" s="124" t="s">
        <v>9</v>
      </c>
      <c r="K531" s="124" t="s">
        <v>10</v>
      </c>
      <c r="L531" s="133" t="s">
        <v>11</v>
      </c>
      <c r="M531" s="1" t="s">
        <v>9</v>
      </c>
      <c r="N531" s="1" t="s">
        <v>10</v>
      </c>
      <c r="Q531" s="132" t="s">
        <v>0</v>
      </c>
      <c r="R531" s="124" t="s">
        <v>1</v>
      </c>
      <c r="S531" s="124" t="s">
        <v>2</v>
      </c>
      <c r="T531" s="124" t="s">
        <v>3</v>
      </c>
      <c r="U531" s="124" t="s">
        <v>4</v>
      </c>
      <c r="V531" s="124" t="s">
        <v>5</v>
      </c>
      <c r="W531" s="124" t="s">
        <v>6</v>
      </c>
      <c r="X531" s="124" t="s">
        <v>7</v>
      </c>
      <c r="Y531" s="124" t="s">
        <v>8</v>
      </c>
      <c r="Z531" s="124" t="s">
        <v>9</v>
      </c>
      <c r="AA531" s="124" t="s">
        <v>10</v>
      </c>
      <c r="AB531" s="133" t="s">
        <v>11</v>
      </c>
      <c r="AC531" s="1" t="s">
        <v>9</v>
      </c>
      <c r="AD531" s="1" t="s">
        <v>10</v>
      </c>
    </row>
    <row r="532" spans="1:30" ht="29.4" thickBot="1" x14ac:dyDescent="0.35">
      <c r="A532" s="134">
        <v>1</v>
      </c>
      <c r="B532" s="3" t="s">
        <v>383</v>
      </c>
      <c r="C532" s="125">
        <v>8</v>
      </c>
      <c r="D532" s="125">
        <v>6</v>
      </c>
      <c r="E532" s="125">
        <v>2</v>
      </c>
      <c r="F532" s="125">
        <v>0</v>
      </c>
      <c r="G532" s="125">
        <v>18</v>
      </c>
      <c r="H532" s="125">
        <v>1</v>
      </c>
      <c r="I532" s="125">
        <v>20</v>
      </c>
      <c r="J532" s="126" t="s">
        <v>1964</v>
      </c>
      <c r="K532" s="126" t="s">
        <v>1965</v>
      </c>
      <c r="L532" s="135" t="s">
        <v>1966</v>
      </c>
      <c r="M532" s="97" t="str">
        <f>IF(ISNUMBER(SEARCH("-", J532)), LEFT(J532, SEARCH("-", J532)-1), LEFT(J532, SEARCH("+", J532)-1))</f>
        <v>24.65</v>
      </c>
      <c r="N532" s="97" t="str">
        <f>IF(ISNUMBER(SEARCH("-", K532)), LEFT(K532, SEARCH("-", K532)-1), LEFT(K532, SEARCH("+", K532)-1))</f>
        <v>4.98</v>
      </c>
      <c r="Q532" s="134">
        <v>1</v>
      </c>
      <c r="R532" s="3" t="s">
        <v>384</v>
      </c>
      <c r="S532" s="125">
        <v>8</v>
      </c>
      <c r="T532" s="125">
        <v>7</v>
      </c>
      <c r="U532" s="125">
        <v>0</v>
      </c>
      <c r="V532" s="125">
        <v>1</v>
      </c>
      <c r="W532" s="125">
        <v>19</v>
      </c>
      <c r="X532" s="125">
        <v>7</v>
      </c>
      <c r="Y532" s="125">
        <v>21</v>
      </c>
      <c r="Z532" s="126" t="s">
        <v>2019</v>
      </c>
      <c r="AA532" s="126" t="s">
        <v>2020</v>
      </c>
      <c r="AB532" s="135" t="s">
        <v>2021</v>
      </c>
      <c r="AC532" s="97" t="str">
        <f>IF(ISNUMBER(SEARCH("-", Z532)), LEFT(Z532, SEARCH("-", Z532)-1), LEFT(Z532, SEARCH("+", Z532)-1))</f>
        <v>17.69</v>
      </c>
      <c r="AD532" s="97" t="str">
        <f>IF(ISNUMBER(SEARCH("-", AA532)), LEFT(AA532, SEARCH("-", AA532)-1), LEFT(AA532, SEARCH("+", AA532)-1))</f>
        <v>8.36</v>
      </c>
    </row>
    <row r="533" spans="1:30" ht="29.4" thickBot="1" x14ac:dyDescent="0.35">
      <c r="A533" s="136">
        <v>2</v>
      </c>
      <c r="B533" s="6" t="s">
        <v>384</v>
      </c>
      <c r="C533" s="127">
        <v>7</v>
      </c>
      <c r="D533" s="127">
        <v>5</v>
      </c>
      <c r="E533" s="127">
        <v>2</v>
      </c>
      <c r="F533" s="127">
        <v>0</v>
      </c>
      <c r="G533" s="127">
        <v>16</v>
      </c>
      <c r="H533" s="127">
        <v>7</v>
      </c>
      <c r="I533" s="127">
        <v>17</v>
      </c>
      <c r="J533" s="128" t="s">
        <v>1967</v>
      </c>
      <c r="K533" s="128" t="s">
        <v>1968</v>
      </c>
      <c r="L533" s="137" t="s">
        <v>1969</v>
      </c>
      <c r="M533" s="97" t="str">
        <f t="shared" ref="M533:M551" si="92">IF(ISNUMBER(SEARCH("-", J533)), LEFT(J533, SEARCH("-", J533)-1), LEFT(J533, SEARCH("+", J533)-1))</f>
        <v>16.02</v>
      </c>
      <c r="N533" s="97" t="str">
        <f t="shared" ref="N533:N551" si="93">IF(ISNUMBER(SEARCH("-", K533)), LEFT(K533, SEARCH("-", K533)-1), LEFT(K533, SEARCH("+", K533)-1))</f>
        <v>7.05</v>
      </c>
      <c r="Q533" s="136">
        <v>2</v>
      </c>
      <c r="R533" s="6" t="s">
        <v>383</v>
      </c>
      <c r="S533" s="127">
        <v>7</v>
      </c>
      <c r="T533" s="127">
        <v>6</v>
      </c>
      <c r="U533" s="127">
        <v>0</v>
      </c>
      <c r="V533" s="127">
        <v>1</v>
      </c>
      <c r="W533" s="127">
        <v>16</v>
      </c>
      <c r="X533" s="127">
        <v>5</v>
      </c>
      <c r="Y533" s="127">
        <v>18</v>
      </c>
      <c r="Z533" s="128" t="s">
        <v>2022</v>
      </c>
      <c r="AA533" s="128" t="s">
        <v>2023</v>
      </c>
      <c r="AB533" s="137" t="s">
        <v>2024</v>
      </c>
      <c r="AC533" s="97" t="str">
        <f t="shared" ref="AC533:AC551" si="94">IF(ISNUMBER(SEARCH("-", Z533)), LEFT(Z533, SEARCH("-", Z533)-1), LEFT(Z533, SEARCH("+", Z533)-1))</f>
        <v>15.04</v>
      </c>
      <c r="AD533" s="97" t="str">
        <f t="shared" ref="AD533:AD551" si="95">IF(ISNUMBER(SEARCH("-", AA533)), LEFT(AA533, SEARCH("-", AA533)-1), LEFT(AA533, SEARCH("+", AA533)-1))</f>
        <v>5.69</v>
      </c>
    </row>
    <row r="534" spans="1:30" ht="29.4" thickBot="1" x14ac:dyDescent="0.35">
      <c r="A534" s="134">
        <v>3</v>
      </c>
      <c r="B534" s="3" t="s">
        <v>385</v>
      </c>
      <c r="C534" s="125">
        <v>8</v>
      </c>
      <c r="D534" s="125">
        <v>5</v>
      </c>
      <c r="E534" s="125">
        <v>2</v>
      </c>
      <c r="F534" s="125">
        <v>1</v>
      </c>
      <c r="G534" s="125">
        <v>12</v>
      </c>
      <c r="H534" s="125">
        <v>5</v>
      </c>
      <c r="I534" s="125">
        <v>17</v>
      </c>
      <c r="J534" s="126" t="s">
        <v>1136</v>
      </c>
      <c r="K534" s="126" t="s">
        <v>1970</v>
      </c>
      <c r="L534" s="135" t="s">
        <v>1971</v>
      </c>
      <c r="M534" s="97" t="str">
        <f t="shared" si="92"/>
        <v>13.81</v>
      </c>
      <c r="N534" s="97" t="str">
        <f t="shared" si="93"/>
        <v>8.55</v>
      </c>
      <c r="Q534" s="134">
        <v>3</v>
      </c>
      <c r="R534" s="3" t="s">
        <v>395</v>
      </c>
      <c r="S534" s="125">
        <v>8</v>
      </c>
      <c r="T534" s="125">
        <v>5</v>
      </c>
      <c r="U534" s="125">
        <v>1</v>
      </c>
      <c r="V534" s="125">
        <v>2</v>
      </c>
      <c r="W534" s="125">
        <v>12</v>
      </c>
      <c r="X534" s="125">
        <v>6</v>
      </c>
      <c r="Y534" s="125">
        <v>16</v>
      </c>
      <c r="Z534" s="126" t="s">
        <v>2025</v>
      </c>
      <c r="AA534" s="126" t="s">
        <v>2026</v>
      </c>
      <c r="AB534" s="135" t="s">
        <v>2027</v>
      </c>
      <c r="AC534" s="97" t="str">
        <f t="shared" si="94"/>
        <v>12.18</v>
      </c>
      <c r="AD534" s="97" t="str">
        <f t="shared" si="95"/>
        <v>9.63</v>
      </c>
    </row>
    <row r="535" spans="1:30" ht="29.4" thickBot="1" x14ac:dyDescent="0.35">
      <c r="A535" s="136">
        <v>4</v>
      </c>
      <c r="B535" s="6" t="s">
        <v>386</v>
      </c>
      <c r="C535" s="127">
        <v>8</v>
      </c>
      <c r="D535" s="127">
        <v>5</v>
      </c>
      <c r="E535" s="127">
        <v>1</v>
      </c>
      <c r="F535" s="127">
        <v>2</v>
      </c>
      <c r="G535" s="127">
        <v>12</v>
      </c>
      <c r="H535" s="127">
        <v>4</v>
      </c>
      <c r="I535" s="127">
        <v>16</v>
      </c>
      <c r="J535" s="128" t="s">
        <v>1972</v>
      </c>
      <c r="K535" s="128" t="s">
        <v>1973</v>
      </c>
      <c r="L535" s="137" t="s">
        <v>1974</v>
      </c>
      <c r="M535" s="97" t="str">
        <f t="shared" si="92"/>
        <v>14.39</v>
      </c>
      <c r="N535" s="97" t="str">
        <f t="shared" si="93"/>
        <v>4.48</v>
      </c>
      <c r="Q535" s="136">
        <v>4</v>
      </c>
      <c r="R535" s="6" t="s">
        <v>390</v>
      </c>
      <c r="S535" s="127">
        <v>7</v>
      </c>
      <c r="T535" s="127">
        <v>5</v>
      </c>
      <c r="U535" s="127">
        <v>0</v>
      </c>
      <c r="V535" s="127">
        <v>2</v>
      </c>
      <c r="W535" s="127">
        <v>12</v>
      </c>
      <c r="X535" s="127">
        <v>8</v>
      </c>
      <c r="Y535" s="127">
        <v>15</v>
      </c>
      <c r="Z535" s="128" t="s">
        <v>2028</v>
      </c>
      <c r="AA535" s="128" t="s">
        <v>2029</v>
      </c>
      <c r="AB535" s="137" t="s">
        <v>1980</v>
      </c>
      <c r="AC535" s="97" t="str">
        <f t="shared" si="94"/>
        <v>12.21</v>
      </c>
      <c r="AD535" s="97" t="str">
        <f t="shared" si="95"/>
        <v>5.50</v>
      </c>
    </row>
    <row r="536" spans="1:30" ht="15" thickBot="1" x14ac:dyDescent="0.35">
      <c r="A536" s="134">
        <v>5</v>
      </c>
      <c r="B536" s="3" t="s">
        <v>387</v>
      </c>
      <c r="C536" s="125">
        <v>7</v>
      </c>
      <c r="D536" s="125">
        <v>5</v>
      </c>
      <c r="E536" s="125">
        <v>0</v>
      </c>
      <c r="F536" s="125">
        <v>2</v>
      </c>
      <c r="G536" s="125">
        <v>13</v>
      </c>
      <c r="H536" s="125">
        <v>8</v>
      </c>
      <c r="I536" s="125">
        <v>15</v>
      </c>
      <c r="J536" s="126" t="s">
        <v>1975</v>
      </c>
      <c r="K536" s="126" t="s">
        <v>1976</v>
      </c>
      <c r="L536" s="135" t="s">
        <v>1977</v>
      </c>
      <c r="M536" s="97" t="str">
        <f t="shared" si="92"/>
        <v>8.92</v>
      </c>
      <c r="N536" s="97" t="str">
        <f t="shared" si="93"/>
        <v>10.83</v>
      </c>
      <c r="Q536" s="134">
        <v>5</v>
      </c>
      <c r="R536" s="3" t="s">
        <v>392</v>
      </c>
      <c r="S536" s="125">
        <v>9</v>
      </c>
      <c r="T536" s="125">
        <v>3</v>
      </c>
      <c r="U536" s="125">
        <v>2</v>
      </c>
      <c r="V536" s="125">
        <v>4</v>
      </c>
      <c r="W536" s="125">
        <v>6</v>
      </c>
      <c r="X536" s="125">
        <v>6</v>
      </c>
      <c r="Y536" s="125">
        <v>11</v>
      </c>
      <c r="Z536" s="126" t="s">
        <v>2030</v>
      </c>
      <c r="AA536" s="126" t="s">
        <v>2031</v>
      </c>
      <c r="AB536" s="135" t="s">
        <v>2032</v>
      </c>
      <c r="AC536" s="97" t="str">
        <f t="shared" si="94"/>
        <v>10.08</v>
      </c>
      <c r="AD536" s="97" t="str">
        <f t="shared" si="95"/>
        <v>14.28</v>
      </c>
    </row>
    <row r="537" spans="1:30" ht="15" thickBot="1" x14ac:dyDescent="0.35">
      <c r="A537" s="136">
        <v>6</v>
      </c>
      <c r="B537" s="6" t="s">
        <v>388</v>
      </c>
      <c r="C537" s="127">
        <v>8</v>
      </c>
      <c r="D537" s="127">
        <v>5</v>
      </c>
      <c r="E537" s="127">
        <v>0</v>
      </c>
      <c r="F537" s="127">
        <v>3</v>
      </c>
      <c r="G537" s="127">
        <v>11</v>
      </c>
      <c r="H537" s="127">
        <v>8</v>
      </c>
      <c r="I537" s="127">
        <v>15</v>
      </c>
      <c r="J537" s="128" t="s">
        <v>1978</v>
      </c>
      <c r="K537" s="128" t="s">
        <v>1979</v>
      </c>
      <c r="L537" s="137" t="s">
        <v>1980</v>
      </c>
      <c r="M537" s="97" t="str">
        <f t="shared" si="92"/>
        <v>14.71</v>
      </c>
      <c r="N537" s="97" t="str">
        <f t="shared" si="93"/>
        <v>9.12</v>
      </c>
      <c r="Q537" s="136">
        <v>6</v>
      </c>
      <c r="R537" s="6" t="s">
        <v>398</v>
      </c>
      <c r="S537" s="127">
        <v>8</v>
      </c>
      <c r="T537" s="127">
        <v>3</v>
      </c>
      <c r="U537" s="127">
        <v>2</v>
      </c>
      <c r="V537" s="127">
        <v>3</v>
      </c>
      <c r="W537" s="127">
        <v>8</v>
      </c>
      <c r="X537" s="127">
        <v>9</v>
      </c>
      <c r="Y537" s="127">
        <v>11</v>
      </c>
      <c r="Z537" s="128" t="s">
        <v>2033</v>
      </c>
      <c r="AA537" s="128" t="s">
        <v>2034</v>
      </c>
      <c r="AB537" s="137" t="s">
        <v>2035</v>
      </c>
      <c r="AC537" s="97" t="str">
        <f t="shared" si="94"/>
        <v>8.39</v>
      </c>
      <c r="AD537" s="97" t="str">
        <f t="shared" si="95"/>
        <v>10.02</v>
      </c>
    </row>
    <row r="538" spans="1:30" ht="43.8" thickBot="1" x14ac:dyDescent="0.35">
      <c r="A538" s="134">
        <v>7</v>
      </c>
      <c r="B538" s="3" t="s">
        <v>389</v>
      </c>
      <c r="C538" s="125">
        <v>7</v>
      </c>
      <c r="D538" s="125">
        <v>4</v>
      </c>
      <c r="E538" s="125">
        <v>2</v>
      </c>
      <c r="F538" s="125">
        <v>1</v>
      </c>
      <c r="G538" s="125">
        <v>12</v>
      </c>
      <c r="H538" s="125">
        <v>7</v>
      </c>
      <c r="I538" s="125">
        <v>14</v>
      </c>
      <c r="J538" s="126" t="s">
        <v>1981</v>
      </c>
      <c r="K538" s="126" t="s">
        <v>1982</v>
      </c>
      <c r="L538" s="135" t="s">
        <v>1983</v>
      </c>
      <c r="M538" s="97" t="str">
        <f t="shared" si="92"/>
        <v>10.63</v>
      </c>
      <c r="N538" s="97" t="str">
        <f t="shared" si="93"/>
        <v>7.89</v>
      </c>
      <c r="Q538" s="134">
        <v>7</v>
      </c>
      <c r="R538" s="3" t="s">
        <v>386</v>
      </c>
      <c r="S538" s="125">
        <v>7</v>
      </c>
      <c r="T538" s="125">
        <v>2</v>
      </c>
      <c r="U538" s="125">
        <v>3</v>
      </c>
      <c r="V538" s="125">
        <v>2</v>
      </c>
      <c r="W538" s="125">
        <v>12</v>
      </c>
      <c r="X538" s="125">
        <v>10</v>
      </c>
      <c r="Y538" s="125">
        <v>9</v>
      </c>
      <c r="Z538" s="126" t="s">
        <v>2036</v>
      </c>
      <c r="AA538" s="126" t="s">
        <v>2037</v>
      </c>
      <c r="AB538" s="135" t="s">
        <v>2038</v>
      </c>
      <c r="AC538" s="97" t="str">
        <f t="shared" si="94"/>
        <v>10.86</v>
      </c>
      <c r="AD538" s="97" t="str">
        <f t="shared" si="95"/>
        <v>6.84</v>
      </c>
    </row>
    <row r="539" spans="1:30" ht="43.8" thickBot="1" x14ac:dyDescent="0.35">
      <c r="A539" s="136">
        <v>8</v>
      </c>
      <c r="B539" s="6" t="s">
        <v>390</v>
      </c>
      <c r="C539" s="127">
        <v>8</v>
      </c>
      <c r="D539" s="127">
        <v>4</v>
      </c>
      <c r="E539" s="127">
        <v>2</v>
      </c>
      <c r="F539" s="127">
        <v>2</v>
      </c>
      <c r="G539" s="127">
        <v>9</v>
      </c>
      <c r="H539" s="127">
        <v>9</v>
      </c>
      <c r="I539" s="127">
        <v>14</v>
      </c>
      <c r="J539" s="128" t="s">
        <v>1984</v>
      </c>
      <c r="K539" s="128" t="s">
        <v>1985</v>
      </c>
      <c r="L539" s="137" t="s">
        <v>1041</v>
      </c>
      <c r="M539" s="97" t="str">
        <f t="shared" si="92"/>
        <v>13.73</v>
      </c>
      <c r="N539" s="97" t="str">
        <f t="shared" si="93"/>
        <v>9.34</v>
      </c>
      <c r="Q539" s="136">
        <v>8</v>
      </c>
      <c r="R539" s="6" t="s">
        <v>389</v>
      </c>
      <c r="S539" s="127">
        <v>8</v>
      </c>
      <c r="T539" s="127">
        <v>2</v>
      </c>
      <c r="U539" s="127">
        <v>3</v>
      </c>
      <c r="V539" s="127">
        <v>3</v>
      </c>
      <c r="W539" s="127">
        <v>10</v>
      </c>
      <c r="X539" s="127">
        <v>11</v>
      </c>
      <c r="Y539" s="127">
        <v>9</v>
      </c>
      <c r="Z539" s="128" t="s">
        <v>2039</v>
      </c>
      <c r="AA539" s="128" t="s">
        <v>2040</v>
      </c>
      <c r="AB539" s="137" t="s">
        <v>2041</v>
      </c>
      <c r="AC539" s="97" t="str">
        <f t="shared" si="94"/>
        <v>7.88</v>
      </c>
      <c r="AD539" s="97" t="str">
        <f t="shared" si="95"/>
        <v>12.74</v>
      </c>
    </row>
    <row r="540" spans="1:30" ht="15" thickBot="1" x14ac:dyDescent="0.35">
      <c r="A540" s="134">
        <v>9</v>
      </c>
      <c r="B540" s="3" t="s">
        <v>391</v>
      </c>
      <c r="C540" s="125">
        <v>8</v>
      </c>
      <c r="D540" s="125">
        <v>4</v>
      </c>
      <c r="E540" s="125">
        <v>1</v>
      </c>
      <c r="F540" s="125">
        <v>3</v>
      </c>
      <c r="G540" s="125">
        <v>15</v>
      </c>
      <c r="H540" s="125">
        <v>7</v>
      </c>
      <c r="I540" s="125">
        <v>13</v>
      </c>
      <c r="J540" s="126" t="s">
        <v>1986</v>
      </c>
      <c r="K540" s="126" t="s">
        <v>1987</v>
      </c>
      <c r="L540" s="135" t="s">
        <v>1988</v>
      </c>
      <c r="M540" s="97" t="str">
        <f t="shared" si="92"/>
        <v>13.92</v>
      </c>
      <c r="N540" s="97" t="str">
        <f t="shared" si="93"/>
        <v>8.46</v>
      </c>
      <c r="Q540" s="134">
        <v>9</v>
      </c>
      <c r="R540" s="3" t="s">
        <v>401</v>
      </c>
      <c r="S540" s="125">
        <v>8</v>
      </c>
      <c r="T540" s="125">
        <v>2</v>
      </c>
      <c r="U540" s="125">
        <v>3</v>
      </c>
      <c r="V540" s="125">
        <v>3</v>
      </c>
      <c r="W540" s="125">
        <v>10</v>
      </c>
      <c r="X540" s="125">
        <v>12</v>
      </c>
      <c r="Y540" s="125">
        <v>9</v>
      </c>
      <c r="Z540" s="126" t="s">
        <v>2042</v>
      </c>
      <c r="AA540" s="126" t="s">
        <v>2043</v>
      </c>
      <c r="AB540" s="135" t="s">
        <v>2044</v>
      </c>
      <c r="AC540" s="97" t="str">
        <f t="shared" si="94"/>
        <v>7.89</v>
      </c>
      <c r="AD540" s="97" t="str">
        <f t="shared" si="95"/>
        <v>14.37</v>
      </c>
    </row>
    <row r="541" spans="1:30" ht="15" thickBot="1" x14ac:dyDescent="0.35">
      <c r="A541" s="136">
        <v>10</v>
      </c>
      <c r="B541" s="6" t="s">
        <v>392</v>
      </c>
      <c r="C541" s="127">
        <v>6</v>
      </c>
      <c r="D541" s="127">
        <v>4</v>
      </c>
      <c r="E541" s="127">
        <v>1</v>
      </c>
      <c r="F541" s="127">
        <v>1</v>
      </c>
      <c r="G541" s="127">
        <v>11</v>
      </c>
      <c r="H541" s="127">
        <v>5</v>
      </c>
      <c r="I541" s="127">
        <v>13</v>
      </c>
      <c r="J541" s="128" t="s">
        <v>1989</v>
      </c>
      <c r="K541" s="128" t="s">
        <v>1990</v>
      </c>
      <c r="L541" s="137" t="s">
        <v>1991</v>
      </c>
      <c r="M541" s="97" t="str">
        <f t="shared" si="92"/>
        <v>11.50</v>
      </c>
      <c r="N541" s="97" t="str">
        <f t="shared" si="93"/>
        <v>4.10</v>
      </c>
      <c r="Q541" s="136">
        <v>10</v>
      </c>
      <c r="R541" s="6" t="s">
        <v>400</v>
      </c>
      <c r="S541" s="127">
        <v>8</v>
      </c>
      <c r="T541" s="127">
        <v>1</v>
      </c>
      <c r="U541" s="127">
        <v>5</v>
      </c>
      <c r="V541" s="127">
        <v>2</v>
      </c>
      <c r="W541" s="127">
        <v>9</v>
      </c>
      <c r="X541" s="127">
        <v>10</v>
      </c>
      <c r="Y541" s="127">
        <v>8</v>
      </c>
      <c r="Z541" s="128" t="s">
        <v>2045</v>
      </c>
      <c r="AA541" s="128" t="s">
        <v>2046</v>
      </c>
      <c r="AB541" s="137" t="s">
        <v>2047</v>
      </c>
      <c r="AC541" s="97" t="str">
        <f t="shared" si="94"/>
        <v>8.32</v>
      </c>
      <c r="AD541" s="97" t="str">
        <f t="shared" si="95"/>
        <v>12.28</v>
      </c>
    </row>
    <row r="542" spans="1:30" ht="43.8" thickBot="1" x14ac:dyDescent="0.35">
      <c r="A542" s="134">
        <v>11</v>
      </c>
      <c r="B542" s="3" t="s">
        <v>393</v>
      </c>
      <c r="C542" s="125">
        <v>8</v>
      </c>
      <c r="D542" s="125">
        <v>4</v>
      </c>
      <c r="E542" s="125">
        <v>1</v>
      </c>
      <c r="F542" s="125">
        <v>3</v>
      </c>
      <c r="G542" s="125">
        <v>8</v>
      </c>
      <c r="H542" s="125">
        <v>8</v>
      </c>
      <c r="I542" s="125">
        <v>13</v>
      </c>
      <c r="J542" s="126" t="s">
        <v>1992</v>
      </c>
      <c r="K542" s="126" t="s">
        <v>1993</v>
      </c>
      <c r="L542" s="135" t="s">
        <v>1994</v>
      </c>
      <c r="M542" s="97" t="str">
        <f t="shared" si="92"/>
        <v>11.40</v>
      </c>
      <c r="N542" s="97" t="str">
        <f t="shared" si="93"/>
        <v>8.56</v>
      </c>
      <c r="Q542" s="134">
        <v>11</v>
      </c>
      <c r="R542" s="3" t="s">
        <v>385</v>
      </c>
      <c r="S542" s="125">
        <v>7</v>
      </c>
      <c r="T542" s="125">
        <v>2</v>
      </c>
      <c r="U542" s="125">
        <v>2</v>
      </c>
      <c r="V542" s="125">
        <v>3</v>
      </c>
      <c r="W542" s="125">
        <v>5</v>
      </c>
      <c r="X542" s="125">
        <v>7</v>
      </c>
      <c r="Y542" s="125">
        <v>8</v>
      </c>
      <c r="Z542" s="126" t="s">
        <v>2048</v>
      </c>
      <c r="AA542" s="126" t="s">
        <v>2049</v>
      </c>
      <c r="AB542" s="135" t="s">
        <v>2050</v>
      </c>
      <c r="AC542" s="97" t="str">
        <f t="shared" si="94"/>
        <v>7.08</v>
      </c>
      <c r="AD542" s="97" t="str">
        <f t="shared" si="95"/>
        <v>10.50</v>
      </c>
    </row>
    <row r="543" spans="1:30" ht="15" thickBot="1" x14ac:dyDescent="0.35">
      <c r="A543" s="136">
        <v>12</v>
      </c>
      <c r="B543" s="6" t="s">
        <v>394</v>
      </c>
      <c r="C543" s="127">
        <v>8</v>
      </c>
      <c r="D543" s="127">
        <v>3</v>
      </c>
      <c r="E543" s="127">
        <v>3</v>
      </c>
      <c r="F543" s="127">
        <v>2</v>
      </c>
      <c r="G543" s="127">
        <v>14</v>
      </c>
      <c r="H543" s="127">
        <v>13</v>
      </c>
      <c r="I543" s="127">
        <v>12</v>
      </c>
      <c r="J543" s="128" t="s">
        <v>1995</v>
      </c>
      <c r="K543" s="128" t="s">
        <v>1996</v>
      </c>
      <c r="L543" s="137" t="s">
        <v>1997</v>
      </c>
      <c r="M543" s="97" t="str">
        <f t="shared" si="92"/>
        <v>11.97</v>
      </c>
      <c r="N543" s="97" t="str">
        <f t="shared" si="93"/>
        <v>8.24</v>
      </c>
      <c r="Q543" s="136">
        <v>12</v>
      </c>
      <c r="R543" s="6" t="s">
        <v>388</v>
      </c>
      <c r="S543" s="127">
        <v>7</v>
      </c>
      <c r="T543" s="127">
        <v>2</v>
      </c>
      <c r="U543" s="127">
        <v>2</v>
      </c>
      <c r="V543" s="127">
        <v>3</v>
      </c>
      <c r="W543" s="127">
        <v>5</v>
      </c>
      <c r="X543" s="127">
        <v>8</v>
      </c>
      <c r="Y543" s="127">
        <v>8</v>
      </c>
      <c r="Z543" s="128" t="s">
        <v>2051</v>
      </c>
      <c r="AA543" s="128" t="s">
        <v>2052</v>
      </c>
      <c r="AB543" s="137" t="s">
        <v>2053</v>
      </c>
      <c r="AC543" s="97" t="str">
        <f t="shared" si="94"/>
        <v>5.21</v>
      </c>
      <c r="AD543" s="97" t="str">
        <f t="shared" si="95"/>
        <v>8.42</v>
      </c>
    </row>
    <row r="544" spans="1:30" ht="29.4" thickBot="1" x14ac:dyDescent="0.35">
      <c r="A544" s="134">
        <v>13</v>
      </c>
      <c r="B544" s="3" t="s">
        <v>395</v>
      </c>
      <c r="C544" s="125">
        <v>7</v>
      </c>
      <c r="D544" s="125">
        <v>3</v>
      </c>
      <c r="E544" s="125">
        <v>2</v>
      </c>
      <c r="F544" s="125">
        <v>2</v>
      </c>
      <c r="G544" s="125">
        <v>11</v>
      </c>
      <c r="H544" s="125">
        <v>8</v>
      </c>
      <c r="I544" s="125">
        <v>11</v>
      </c>
      <c r="J544" s="126" t="s">
        <v>1998</v>
      </c>
      <c r="K544" s="126" t="s">
        <v>1999</v>
      </c>
      <c r="L544" s="135" t="s">
        <v>2000</v>
      </c>
      <c r="M544" s="97" t="str">
        <f t="shared" si="92"/>
        <v>10.40</v>
      </c>
      <c r="N544" s="97" t="str">
        <f t="shared" si="93"/>
        <v>8.16</v>
      </c>
      <c r="Q544" s="134">
        <v>13</v>
      </c>
      <c r="R544" s="3" t="s">
        <v>397</v>
      </c>
      <c r="S544" s="125">
        <v>7</v>
      </c>
      <c r="T544" s="125">
        <v>2</v>
      </c>
      <c r="U544" s="125">
        <v>2</v>
      </c>
      <c r="V544" s="125">
        <v>3</v>
      </c>
      <c r="W544" s="125">
        <v>6</v>
      </c>
      <c r="X544" s="125">
        <v>10</v>
      </c>
      <c r="Y544" s="125">
        <v>8</v>
      </c>
      <c r="Z544" s="126" t="s">
        <v>2054</v>
      </c>
      <c r="AA544" s="126" t="s">
        <v>2055</v>
      </c>
      <c r="AB544" s="135" t="s">
        <v>2056</v>
      </c>
      <c r="AC544" s="97" t="str">
        <f t="shared" si="94"/>
        <v>4.14</v>
      </c>
      <c r="AD544" s="97" t="str">
        <f t="shared" si="95"/>
        <v>9.10</v>
      </c>
    </row>
    <row r="545" spans="1:30" ht="29.4" thickBot="1" x14ac:dyDescent="0.35">
      <c r="A545" s="136">
        <v>14</v>
      </c>
      <c r="B545" s="6" t="s">
        <v>396</v>
      </c>
      <c r="C545" s="127">
        <v>8</v>
      </c>
      <c r="D545" s="127">
        <v>2</v>
      </c>
      <c r="E545" s="127">
        <v>3</v>
      </c>
      <c r="F545" s="127">
        <v>3</v>
      </c>
      <c r="G545" s="127">
        <v>11</v>
      </c>
      <c r="H545" s="127">
        <v>12</v>
      </c>
      <c r="I545" s="127">
        <v>9</v>
      </c>
      <c r="J545" s="128" t="s">
        <v>2001</v>
      </c>
      <c r="K545" s="128" t="s">
        <v>2002</v>
      </c>
      <c r="L545" s="137" t="s">
        <v>2003</v>
      </c>
      <c r="M545" s="97" t="str">
        <f t="shared" si="92"/>
        <v>7.86</v>
      </c>
      <c r="N545" s="97" t="str">
        <f t="shared" si="93"/>
        <v>8.33</v>
      </c>
      <c r="Q545" s="136">
        <v>14</v>
      </c>
      <c r="R545" s="6" t="s">
        <v>391</v>
      </c>
      <c r="S545" s="127">
        <v>7</v>
      </c>
      <c r="T545" s="127">
        <v>1</v>
      </c>
      <c r="U545" s="127">
        <v>3</v>
      </c>
      <c r="V545" s="127">
        <v>3</v>
      </c>
      <c r="W545" s="127">
        <v>8</v>
      </c>
      <c r="X545" s="127">
        <v>10</v>
      </c>
      <c r="Y545" s="127">
        <v>6</v>
      </c>
      <c r="Z545" s="128" t="s">
        <v>2057</v>
      </c>
      <c r="AA545" s="128" t="s">
        <v>2058</v>
      </c>
      <c r="AB545" s="137" t="s">
        <v>2059</v>
      </c>
      <c r="AC545" s="97" t="str">
        <f t="shared" si="94"/>
        <v>10.62</v>
      </c>
      <c r="AD545" s="97" t="str">
        <f t="shared" si="95"/>
        <v>10.50</v>
      </c>
    </row>
    <row r="546" spans="1:30" ht="15" thickBot="1" x14ac:dyDescent="0.35">
      <c r="A546" s="134">
        <v>15</v>
      </c>
      <c r="B546" s="3" t="s">
        <v>397</v>
      </c>
      <c r="C546" s="125">
        <v>8</v>
      </c>
      <c r="D546" s="125">
        <v>2</v>
      </c>
      <c r="E546" s="125">
        <v>3</v>
      </c>
      <c r="F546" s="125">
        <v>3</v>
      </c>
      <c r="G546" s="125">
        <v>8</v>
      </c>
      <c r="H546" s="125">
        <v>10</v>
      </c>
      <c r="I546" s="125">
        <v>9</v>
      </c>
      <c r="J546" s="126" t="s">
        <v>2004</v>
      </c>
      <c r="K546" s="126" t="s">
        <v>2005</v>
      </c>
      <c r="L546" s="135" t="s">
        <v>2006</v>
      </c>
      <c r="M546" s="97" t="str">
        <f t="shared" si="92"/>
        <v>7.85</v>
      </c>
      <c r="N546" s="97" t="str">
        <f t="shared" si="93"/>
        <v>9.45</v>
      </c>
      <c r="Q546" s="134">
        <v>15</v>
      </c>
      <c r="R546" s="3" t="s">
        <v>394</v>
      </c>
      <c r="S546" s="125">
        <v>7</v>
      </c>
      <c r="T546" s="125">
        <v>1</v>
      </c>
      <c r="U546" s="125">
        <v>2</v>
      </c>
      <c r="V546" s="125">
        <v>4</v>
      </c>
      <c r="W546" s="125">
        <v>8</v>
      </c>
      <c r="X546" s="125">
        <v>11</v>
      </c>
      <c r="Y546" s="125">
        <v>5</v>
      </c>
      <c r="Z546" s="126" t="s">
        <v>1861</v>
      </c>
      <c r="AA546" s="126" t="s">
        <v>1862</v>
      </c>
      <c r="AB546" s="135" t="s">
        <v>1863</v>
      </c>
      <c r="AC546" s="97" t="str">
        <f t="shared" si="94"/>
        <v>10.16</v>
      </c>
      <c r="AD546" s="97" t="str">
        <f t="shared" si="95"/>
        <v>12.12</v>
      </c>
    </row>
    <row r="547" spans="1:30" ht="15" thickBot="1" x14ac:dyDescent="0.35">
      <c r="A547" s="136">
        <v>16</v>
      </c>
      <c r="B547" s="6" t="s">
        <v>398</v>
      </c>
      <c r="C547" s="127">
        <v>7</v>
      </c>
      <c r="D547" s="127">
        <v>2</v>
      </c>
      <c r="E547" s="127">
        <v>2</v>
      </c>
      <c r="F547" s="127">
        <v>3</v>
      </c>
      <c r="G547" s="127">
        <v>5</v>
      </c>
      <c r="H547" s="127">
        <v>6</v>
      </c>
      <c r="I547" s="127">
        <v>8</v>
      </c>
      <c r="J547" s="128" t="s">
        <v>2007</v>
      </c>
      <c r="K547" s="128" t="s">
        <v>2008</v>
      </c>
      <c r="L547" s="137" t="s">
        <v>2009</v>
      </c>
      <c r="M547" s="97" t="str">
        <f t="shared" si="92"/>
        <v>8.32</v>
      </c>
      <c r="N547" s="97" t="str">
        <f t="shared" si="93"/>
        <v>6.18</v>
      </c>
      <c r="Q547" s="136">
        <v>16</v>
      </c>
      <c r="R547" s="6" t="s">
        <v>399</v>
      </c>
      <c r="S547" s="127">
        <v>7</v>
      </c>
      <c r="T547" s="127">
        <v>1</v>
      </c>
      <c r="U547" s="127">
        <v>2</v>
      </c>
      <c r="V547" s="127">
        <v>4</v>
      </c>
      <c r="W547" s="127">
        <v>4</v>
      </c>
      <c r="X547" s="127">
        <v>13</v>
      </c>
      <c r="Y547" s="127">
        <v>5</v>
      </c>
      <c r="Z547" s="128" t="s">
        <v>2060</v>
      </c>
      <c r="AA547" s="128" t="s">
        <v>2061</v>
      </c>
      <c r="AB547" s="137" t="s">
        <v>2062</v>
      </c>
      <c r="AC547" s="97" t="str">
        <f t="shared" si="94"/>
        <v>6.13</v>
      </c>
      <c r="AD547" s="97" t="str">
        <f t="shared" si="95"/>
        <v>14.92</v>
      </c>
    </row>
    <row r="548" spans="1:30" ht="43.8" thickBot="1" x14ac:dyDescent="0.35">
      <c r="A548" s="134">
        <v>17</v>
      </c>
      <c r="B548" s="3" t="s">
        <v>399</v>
      </c>
      <c r="C548" s="125">
        <v>8</v>
      </c>
      <c r="D548" s="125">
        <v>1</v>
      </c>
      <c r="E548" s="125">
        <v>4</v>
      </c>
      <c r="F548" s="125">
        <v>3</v>
      </c>
      <c r="G548" s="125">
        <v>6</v>
      </c>
      <c r="H548" s="125">
        <v>14</v>
      </c>
      <c r="I548" s="125">
        <v>7</v>
      </c>
      <c r="J548" s="126" t="s">
        <v>2010</v>
      </c>
      <c r="K548" s="126" t="s">
        <v>2011</v>
      </c>
      <c r="L548" s="135" t="s">
        <v>2012</v>
      </c>
      <c r="M548" s="97" t="str">
        <f t="shared" si="92"/>
        <v>7.09</v>
      </c>
      <c r="N548" s="97" t="str">
        <f t="shared" si="93"/>
        <v>16.65</v>
      </c>
      <c r="Q548" s="134">
        <v>17</v>
      </c>
      <c r="R548" s="3" t="s">
        <v>393</v>
      </c>
      <c r="S548" s="125">
        <v>7</v>
      </c>
      <c r="T548" s="125">
        <v>1</v>
      </c>
      <c r="U548" s="125">
        <v>1</v>
      </c>
      <c r="V548" s="125">
        <v>5</v>
      </c>
      <c r="W548" s="125">
        <v>5</v>
      </c>
      <c r="X548" s="125">
        <v>15</v>
      </c>
      <c r="Y548" s="125">
        <v>4</v>
      </c>
      <c r="Z548" s="126" t="s">
        <v>2063</v>
      </c>
      <c r="AA548" s="126" t="s">
        <v>2064</v>
      </c>
      <c r="AB548" s="135" t="s">
        <v>2065</v>
      </c>
      <c r="AC548" s="97" t="str">
        <f t="shared" si="94"/>
        <v>4.47</v>
      </c>
      <c r="AD548" s="97" t="str">
        <f t="shared" si="95"/>
        <v>16.53</v>
      </c>
    </row>
    <row r="549" spans="1:30" ht="29.4" thickBot="1" x14ac:dyDescent="0.35">
      <c r="A549" s="136">
        <v>18</v>
      </c>
      <c r="B549" s="6" t="s">
        <v>400</v>
      </c>
      <c r="C549" s="127">
        <v>7</v>
      </c>
      <c r="D549" s="127">
        <v>1</v>
      </c>
      <c r="E549" s="127">
        <v>2</v>
      </c>
      <c r="F549" s="127">
        <v>4</v>
      </c>
      <c r="G549" s="127">
        <v>8</v>
      </c>
      <c r="H549" s="127">
        <v>13</v>
      </c>
      <c r="I549" s="127">
        <v>5</v>
      </c>
      <c r="J549" s="128" t="s">
        <v>2013</v>
      </c>
      <c r="K549" s="128" t="s">
        <v>2014</v>
      </c>
      <c r="L549" s="137" t="s">
        <v>2015</v>
      </c>
      <c r="M549" s="97" t="str">
        <f t="shared" si="92"/>
        <v>10.30</v>
      </c>
      <c r="N549" s="97" t="str">
        <f t="shared" si="93"/>
        <v>9.04</v>
      </c>
      <c r="Q549" s="136">
        <v>18</v>
      </c>
      <c r="R549" s="6" t="s">
        <v>396</v>
      </c>
      <c r="S549" s="127">
        <v>7</v>
      </c>
      <c r="T549" s="127">
        <v>1</v>
      </c>
      <c r="U549" s="127">
        <v>1</v>
      </c>
      <c r="V549" s="127">
        <v>5</v>
      </c>
      <c r="W549" s="127">
        <v>4</v>
      </c>
      <c r="X549" s="127">
        <v>15</v>
      </c>
      <c r="Y549" s="127">
        <v>4</v>
      </c>
      <c r="Z549" s="128" t="s">
        <v>2066</v>
      </c>
      <c r="AA549" s="128" t="s">
        <v>2067</v>
      </c>
      <c r="AB549" s="137" t="s">
        <v>2068</v>
      </c>
      <c r="AC549" s="97" t="str">
        <f t="shared" si="94"/>
        <v>6.78</v>
      </c>
      <c r="AD549" s="97" t="str">
        <f t="shared" si="95"/>
        <v>9.77</v>
      </c>
    </row>
    <row r="550" spans="1:30" ht="15" thickBot="1" x14ac:dyDescent="0.35">
      <c r="A550" s="134">
        <v>19</v>
      </c>
      <c r="B550" s="3" t="s">
        <v>401</v>
      </c>
      <c r="C550" s="125">
        <v>7</v>
      </c>
      <c r="D550" s="125">
        <v>0</v>
      </c>
      <c r="E550" s="125">
        <v>3</v>
      </c>
      <c r="F550" s="125">
        <v>4</v>
      </c>
      <c r="G550" s="125">
        <v>4</v>
      </c>
      <c r="H550" s="125">
        <v>11</v>
      </c>
      <c r="I550" s="125">
        <v>3</v>
      </c>
      <c r="J550" s="126" t="s">
        <v>2016</v>
      </c>
      <c r="K550" s="126" t="s">
        <v>2017</v>
      </c>
      <c r="L550" s="135" t="s">
        <v>2018</v>
      </c>
      <c r="M550" s="97" t="str">
        <f t="shared" si="92"/>
        <v>7.37</v>
      </c>
      <c r="N550" s="97" t="str">
        <f t="shared" si="93"/>
        <v>13.95</v>
      </c>
      <c r="Q550" s="134">
        <v>19</v>
      </c>
      <c r="R550" s="3" t="s">
        <v>387</v>
      </c>
      <c r="S550" s="125">
        <v>8</v>
      </c>
      <c r="T550" s="125">
        <v>0</v>
      </c>
      <c r="U550" s="125">
        <v>2</v>
      </c>
      <c r="V550" s="125">
        <v>6</v>
      </c>
      <c r="W550" s="125">
        <v>4</v>
      </c>
      <c r="X550" s="125">
        <v>15</v>
      </c>
      <c r="Y550" s="125">
        <v>2</v>
      </c>
      <c r="Z550" s="126" t="s">
        <v>2069</v>
      </c>
      <c r="AA550" s="126" t="s">
        <v>2070</v>
      </c>
      <c r="AB550" s="135" t="s">
        <v>2071</v>
      </c>
      <c r="AC550" s="97" t="str">
        <f t="shared" si="94"/>
        <v>7.32</v>
      </c>
      <c r="AD550" s="97" t="str">
        <f t="shared" si="95"/>
        <v>16.51</v>
      </c>
    </row>
    <row r="551" spans="1:30" ht="15" thickBot="1" x14ac:dyDescent="0.35">
      <c r="A551" s="138">
        <v>20</v>
      </c>
      <c r="B551" s="18" t="s">
        <v>402</v>
      </c>
      <c r="C551" s="139">
        <v>7</v>
      </c>
      <c r="D551" s="139">
        <v>0</v>
      </c>
      <c r="E551" s="139">
        <v>2</v>
      </c>
      <c r="F551" s="139">
        <v>5</v>
      </c>
      <c r="G551" s="139">
        <v>4</v>
      </c>
      <c r="H551" s="139">
        <v>13</v>
      </c>
      <c r="I551" s="139">
        <v>2</v>
      </c>
      <c r="J551" s="140" t="s">
        <v>1901</v>
      </c>
      <c r="K551" s="140" t="s">
        <v>1902</v>
      </c>
      <c r="L551" s="141" t="s">
        <v>1903</v>
      </c>
      <c r="M551" s="97" t="str">
        <f t="shared" si="92"/>
        <v>6.41</v>
      </c>
      <c r="N551" s="97" t="str">
        <f t="shared" si="93"/>
        <v>12.91</v>
      </c>
      <c r="Q551" s="138">
        <v>20</v>
      </c>
      <c r="R551" s="18" t="s">
        <v>402</v>
      </c>
      <c r="S551" s="139">
        <v>8</v>
      </c>
      <c r="T551" s="139">
        <v>0</v>
      </c>
      <c r="U551" s="139">
        <v>2</v>
      </c>
      <c r="V551" s="139">
        <v>6</v>
      </c>
      <c r="W551" s="139">
        <v>6</v>
      </c>
      <c r="X551" s="139">
        <v>20</v>
      </c>
      <c r="Y551" s="139">
        <v>2</v>
      </c>
      <c r="Z551" s="140" t="s">
        <v>2072</v>
      </c>
      <c r="AA551" s="140" t="s">
        <v>2073</v>
      </c>
      <c r="AB551" s="141" t="s">
        <v>2074</v>
      </c>
      <c r="AC551" s="97" t="str">
        <f t="shared" si="94"/>
        <v>3.84</v>
      </c>
      <c r="AD551" s="97" t="str">
        <f t="shared" si="95"/>
        <v>23.19</v>
      </c>
    </row>
    <row r="553" spans="1:30" ht="15" thickBot="1" x14ac:dyDescent="0.35">
      <c r="A553" t="s">
        <v>2076</v>
      </c>
      <c r="B553" s="210" t="s">
        <v>2075</v>
      </c>
      <c r="C553" s="210"/>
      <c r="D553" s="210"/>
      <c r="E553" s="210"/>
      <c r="F553" s="210"/>
    </row>
    <row r="554" spans="1:30" x14ac:dyDescent="0.3">
      <c r="A554" s="129" t="s">
        <v>0</v>
      </c>
      <c r="B554" s="130" t="s">
        <v>1</v>
      </c>
      <c r="C554" s="130" t="s">
        <v>2</v>
      </c>
      <c r="D554" s="130" t="s">
        <v>3</v>
      </c>
      <c r="E554" s="130" t="s">
        <v>4</v>
      </c>
      <c r="F554" s="130" t="s">
        <v>5</v>
      </c>
      <c r="G554" s="130" t="s">
        <v>6</v>
      </c>
      <c r="H554" s="130" t="s">
        <v>7</v>
      </c>
      <c r="I554" s="130" t="s">
        <v>8</v>
      </c>
      <c r="J554" s="130" t="s">
        <v>9</v>
      </c>
      <c r="K554" s="130" t="s">
        <v>10</v>
      </c>
      <c r="L554" s="131" t="s">
        <v>11</v>
      </c>
      <c r="Q554" s="129" t="s">
        <v>0</v>
      </c>
      <c r="R554" s="130" t="s">
        <v>1</v>
      </c>
      <c r="S554" s="130" t="s">
        <v>2</v>
      </c>
      <c r="T554" s="130" t="s">
        <v>3</v>
      </c>
      <c r="U554" s="130" t="s">
        <v>4</v>
      </c>
      <c r="V554" s="130" t="s">
        <v>5</v>
      </c>
      <c r="W554" s="130" t="s">
        <v>6</v>
      </c>
      <c r="X554" s="130" t="s">
        <v>7</v>
      </c>
      <c r="Y554" s="130" t="s">
        <v>8</v>
      </c>
      <c r="Z554" s="130" t="s">
        <v>9</v>
      </c>
      <c r="AA554" s="130" t="s">
        <v>10</v>
      </c>
      <c r="AB554" s="131" t="s">
        <v>11</v>
      </c>
    </row>
    <row r="555" spans="1:30" ht="15" thickBot="1" x14ac:dyDescent="0.35">
      <c r="A555" s="132" t="s">
        <v>0</v>
      </c>
      <c r="B555" s="124" t="s">
        <v>1</v>
      </c>
      <c r="C555" s="124" t="s">
        <v>2</v>
      </c>
      <c r="D555" s="124" t="s">
        <v>3</v>
      </c>
      <c r="E555" s="124" t="s">
        <v>4</v>
      </c>
      <c r="F555" s="124" t="s">
        <v>5</v>
      </c>
      <c r="G555" s="124" t="s">
        <v>6</v>
      </c>
      <c r="H555" s="124" t="s">
        <v>7</v>
      </c>
      <c r="I555" s="124" t="s">
        <v>8</v>
      </c>
      <c r="J555" s="124" t="s">
        <v>9</v>
      </c>
      <c r="K555" s="124" t="s">
        <v>10</v>
      </c>
      <c r="L555" s="133" t="s">
        <v>11</v>
      </c>
      <c r="M555" s="1" t="s">
        <v>9</v>
      </c>
      <c r="N555" s="1" t="s">
        <v>10</v>
      </c>
      <c r="Q555" s="132" t="s">
        <v>0</v>
      </c>
      <c r="R555" s="124" t="s">
        <v>1</v>
      </c>
      <c r="S555" s="124" t="s">
        <v>2</v>
      </c>
      <c r="T555" s="124" t="s">
        <v>3</v>
      </c>
      <c r="U555" s="124" t="s">
        <v>4</v>
      </c>
      <c r="V555" s="124" t="s">
        <v>5</v>
      </c>
      <c r="W555" s="124" t="s">
        <v>6</v>
      </c>
      <c r="X555" s="124" t="s">
        <v>7</v>
      </c>
      <c r="Y555" s="124" t="s">
        <v>8</v>
      </c>
      <c r="Z555" s="124" t="s">
        <v>9</v>
      </c>
      <c r="AA555" s="124" t="s">
        <v>10</v>
      </c>
      <c r="AB555" s="133" t="s">
        <v>11</v>
      </c>
      <c r="AC555" s="1" t="s">
        <v>9</v>
      </c>
      <c r="AD555" s="1" t="s">
        <v>10</v>
      </c>
    </row>
    <row r="556" spans="1:30" ht="29.4" thickBot="1" x14ac:dyDescent="0.35">
      <c r="A556" s="134">
        <v>1</v>
      </c>
      <c r="B556" s="3" t="s">
        <v>383</v>
      </c>
      <c r="C556" s="125">
        <v>8</v>
      </c>
      <c r="D556" s="125">
        <v>6</v>
      </c>
      <c r="E556" s="125">
        <v>2</v>
      </c>
      <c r="F556" s="125">
        <v>0</v>
      </c>
      <c r="G556" s="125">
        <v>18</v>
      </c>
      <c r="H556" s="125">
        <v>1</v>
      </c>
      <c r="I556" s="125">
        <v>20</v>
      </c>
      <c r="J556" s="126" t="s">
        <v>1964</v>
      </c>
      <c r="K556" s="126" t="s">
        <v>1965</v>
      </c>
      <c r="L556" s="135" t="s">
        <v>1966</v>
      </c>
      <c r="M556" s="97" t="str">
        <f>IF(ISNUMBER(SEARCH("-", J556)), LEFT(J556, SEARCH("-", J556)-1), LEFT(J556, SEARCH("+", J556)-1))</f>
        <v>24.65</v>
      </c>
      <c r="N556" s="97" t="str">
        <f>IF(ISNUMBER(SEARCH("-", K556)), LEFT(K556, SEARCH("-", K556)-1), LEFT(K556, SEARCH("+", K556)-1))</f>
        <v>4.98</v>
      </c>
      <c r="Q556" s="134">
        <v>1</v>
      </c>
      <c r="R556" s="3" t="s">
        <v>383</v>
      </c>
      <c r="S556" s="125">
        <v>8</v>
      </c>
      <c r="T556" s="125">
        <v>7</v>
      </c>
      <c r="U556" s="125">
        <v>0</v>
      </c>
      <c r="V556" s="125">
        <v>1</v>
      </c>
      <c r="W556" s="125">
        <v>17</v>
      </c>
      <c r="X556" s="125">
        <v>5</v>
      </c>
      <c r="Y556" s="125">
        <v>21</v>
      </c>
      <c r="Z556" s="126" t="s">
        <v>2106</v>
      </c>
      <c r="AA556" s="126" t="s">
        <v>2107</v>
      </c>
      <c r="AB556" s="135" t="s">
        <v>2108</v>
      </c>
      <c r="AC556" s="97" t="str">
        <f>IF(ISNUMBER(SEARCH("-", Z556)), LEFT(Z556, SEARCH("-", Z556)-1), LEFT(Z556, SEARCH("+", Z556)-1))</f>
        <v>16.27</v>
      </c>
      <c r="AD556" s="97" t="str">
        <f>IF(ISNUMBER(SEARCH("-", AA556)), LEFT(AA556, SEARCH("-", AA556)-1), LEFT(AA556, SEARCH("+", AA556)-1))</f>
        <v>7.63</v>
      </c>
    </row>
    <row r="557" spans="1:30" ht="29.4" thickBot="1" x14ac:dyDescent="0.35">
      <c r="A557" s="136">
        <v>2</v>
      </c>
      <c r="B557" s="6" t="s">
        <v>384</v>
      </c>
      <c r="C557" s="127">
        <v>7</v>
      </c>
      <c r="D557" s="127">
        <v>5</v>
      </c>
      <c r="E557" s="127">
        <v>2</v>
      </c>
      <c r="F557" s="127">
        <v>0</v>
      </c>
      <c r="G557" s="127">
        <v>16</v>
      </c>
      <c r="H557" s="127">
        <v>7</v>
      </c>
      <c r="I557" s="127">
        <v>17</v>
      </c>
      <c r="J557" s="128" t="s">
        <v>1967</v>
      </c>
      <c r="K557" s="128" t="s">
        <v>1968</v>
      </c>
      <c r="L557" s="137" t="s">
        <v>1969</v>
      </c>
      <c r="M557" s="97" t="str">
        <f t="shared" ref="M557:M575" si="96">IF(ISNUMBER(SEARCH("-", J557)), LEFT(J557, SEARCH("-", J557)-1), LEFT(J557, SEARCH("+", J557)-1))</f>
        <v>16.02</v>
      </c>
      <c r="N557" s="97" t="str">
        <f t="shared" ref="N557:N575" si="97">IF(ISNUMBER(SEARCH("-", K557)), LEFT(K557, SEARCH("-", K557)-1), LEFT(K557, SEARCH("+", K557)-1))</f>
        <v>7.05</v>
      </c>
      <c r="Q557" s="136">
        <v>2</v>
      </c>
      <c r="R557" s="6" t="s">
        <v>384</v>
      </c>
      <c r="S557" s="127">
        <v>9</v>
      </c>
      <c r="T557" s="127">
        <v>7</v>
      </c>
      <c r="U557" s="127">
        <v>0</v>
      </c>
      <c r="V557" s="127">
        <v>2</v>
      </c>
      <c r="W557" s="127">
        <v>20</v>
      </c>
      <c r="X557" s="127">
        <v>9</v>
      </c>
      <c r="Y557" s="127">
        <v>21</v>
      </c>
      <c r="Z557" s="128" t="s">
        <v>2109</v>
      </c>
      <c r="AA557" s="128" t="s">
        <v>2110</v>
      </c>
      <c r="AB557" s="137" t="s">
        <v>2111</v>
      </c>
      <c r="AC557" s="97" t="str">
        <f t="shared" ref="AC557:AC575" si="98">IF(ISNUMBER(SEARCH("-", Z557)), LEFT(Z557, SEARCH("-", Z557)-1), LEFT(Z557, SEARCH("+", Z557)-1))</f>
        <v>19.86</v>
      </c>
      <c r="AD557" s="97" t="str">
        <f t="shared" ref="AD557:AD575" si="99">IF(ISNUMBER(SEARCH("-", AA557)), LEFT(AA557, SEARCH("-", AA557)-1), LEFT(AA557, SEARCH("+", AA557)-1))</f>
        <v>10.78</v>
      </c>
    </row>
    <row r="558" spans="1:30" ht="29.4" thickBot="1" x14ac:dyDescent="0.35">
      <c r="A558" s="134">
        <v>3</v>
      </c>
      <c r="B558" s="3" t="s">
        <v>386</v>
      </c>
      <c r="C558" s="125">
        <v>9</v>
      </c>
      <c r="D558" s="125">
        <v>5</v>
      </c>
      <c r="E558" s="125">
        <v>2</v>
      </c>
      <c r="F558" s="125">
        <v>2</v>
      </c>
      <c r="G558" s="125">
        <v>12</v>
      </c>
      <c r="H558" s="125">
        <v>4</v>
      </c>
      <c r="I558" s="125">
        <v>17</v>
      </c>
      <c r="J558" s="126" t="s">
        <v>2077</v>
      </c>
      <c r="K558" s="126" t="s">
        <v>2078</v>
      </c>
      <c r="L558" s="135" t="s">
        <v>2079</v>
      </c>
      <c r="M558" s="97" t="str">
        <f t="shared" si="96"/>
        <v>15.56</v>
      </c>
      <c r="N558" s="97" t="str">
        <f t="shared" si="97"/>
        <v>4.91</v>
      </c>
      <c r="Q558" s="134">
        <v>3</v>
      </c>
      <c r="R558" s="3" t="s">
        <v>390</v>
      </c>
      <c r="S558" s="125">
        <v>8</v>
      </c>
      <c r="T558" s="125">
        <v>6</v>
      </c>
      <c r="U558" s="125">
        <v>0</v>
      </c>
      <c r="V558" s="125">
        <v>2</v>
      </c>
      <c r="W558" s="125">
        <v>14</v>
      </c>
      <c r="X558" s="125">
        <v>8</v>
      </c>
      <c r="Y558" s="125">
        <v>18</v>
      </c>
      <c r="Z558" s="126" t="s">
        <v>2112</v>
      </c>
      <c r="AA558" s="126" t="s">
        <v>2113</v>
      </c>
      <c r="AB558" s="135" t="s">
        <v>2114</v>
      </c>
      <c r="AC558" s="97" t="str">
        <f t="shared" si="98"/>
        <v>14.32</v>
      </c>
      <c r="AD558" s="97" t="str">
        <f t="shared" si="99"/>
        <v>5.81</v>
      </c>
    </row>
    <row r="559" spans="1:30" ht="29.4" thickBot="1" x14ac:dyDescent="0.35">
      <c r="A559" s="136">
        <v>4</v>
      </c>
      <c r="B559" s="6" t="s">
        <v>385</v>
      </c>
      <c r="C559" s="127">
        <v>8</v>
      </c>
      <c r="D559" s="127">
        <v>5</v>
      </c>
      <c r="E559" s="127">
        <v>2</v>
      </c>
      <c r="F559" s="127">
        <v>1</v>
      </c>
      <c r="G559" s="127">
        <v>12</v>
      </c>
      <c r="H559" s="127">
        <v>5</v>
      </c>
      <c r="I559" s="127">
        <v>17</v>
      </c>
      <c r="J559" s="128" t="s">
        <v>1136</v>
      </c>
      <c r="K559" s="128" t="s">
        <v>1970</v>
      </c>
      <c r="L559" s="137" t="s">
        <v>1971</v>
      </c>
      <c r="M559" s="97" t="str">
        <f t="shared" si="96"/>
        <v>13.81</v>
      </c>
      <c r="N559" s="97" t="str">
        <f t="shared" si="97"/>
        <v>8.55</v>
      </c>
      <c r="Q559" s="136">
        <v>4</v>
      </c>
      <c r="R559" s="6" t="s">
        <v>395</v>
      </c>
      <c r="S559" s="127">
        <v>8</v>
      </c>
      <c r="T559" s="127">
        <v>5</v>
      </c>
      <c r="U559" s="127">
        <v>1</v>
      </c>
      <c r="V559" s="127">
        <v>2</v>
      </c>
      <c r="W559" s="127">
        <v>12</v>
      </c>
      <c r="X559" s="127">
        <v>6</v>
      </c>
      <c r="Y559" s="127">
        <v>16</v>
      </c>
      <c r="Z559" s="128" t="s">
        <v>2025</v>
      </c>
      <c r="AA559" s="128" t="s">
        <v>2026</v>
      </c>
      <c r="AB559" s="137" t="s">
        <v>2027</v>
      </c>
      <c r="AC559" s="97" t="str">
        <f t="shared" si="98"/>
        <v>12.18</v>
      </c>
      <c r="AD559" s="97" t="str">
        <f t="shared" si="99"/>
        <v>9.63</v>
      </c>
    </row>
    <row r="560" spans="1:30" ht="15" thickBot="1" x14ac:dyDescent="0.35">
      <c r="A560" s="134">
        <v>5</v>
      </c>
      <c r="B560" s="3" t="s">
        <v>392</v>
      </c>
      <c r="C560" s="125">
        <v>7</v>
      </c>
      <c r="D560" s="125">
        <v>5</v>
      </c>
      <c r="E560" s="125">
        <v>1</v>
      </c>
      <c r="F560" s="125">
        <v>1</v>
      </c>
      <c r="G560" s="125">
        <v>13</v>
      </c>
      <c r="H560" s="125">
        <v>6</v>
      </c>
      <c r="I560" s="125">
        <v>16</v>
      </c>
      <c r="J560" s="126" t="s">
        <v>2080</v>
      </c>
      <c r="K560" s="126" t="s">
        <v>2081</v>
      </c>
      <c r="L560" s="135" t="s">
        <v>2082</v>
      </c>
      <c r="M560" s="97" t="str">
        <f t="shared" si="96"/>
        <v>13.91</v>
      </c>
      <c r="N560" s="97" t="str">
        <f t="shared" si="97"/>
        <v>6.27</v>
      </c>
      <c r="Q560" s="134">
        <v>5</v>
      </c>
      <c r="R560" s="3" t="s">
        <v>392</v>
      </c>
      <c r="S560" s="125">
        <v>9</v>
      </c>
      <c r="T560" s="125">
        <v>3</v>
      </c>
      <c r="U560" s="125">
        <v>2</v>
      </c>
      <c r="V560" s="125">
        <v>4</v>
      </c>
      <c r="W560" s="125">
        <v>6</v>
      </c>
      <c r="X560" s="125">
        <v>6</v>
      </c>
      <c r="Y560" s="125">
        <v>11</v>
      </c>
      <c r="Z560" s="126" t="s">
        <v>2030</v>
      </c>
      <c r="AA560" s="126" t="s">
        <v>2031</v>
      </c>
      <c r="AB560" s="135" t="s">
        <v>2032</v>
      </c>
      <c r="AC560" s="97" t="str">
        <f t="shared" si="98"/>
        <v>10.08</v>
      </c>
      <c r="AD560" s="97" t="str">
        <f t="shared" si="99"/>
        <v>14.28</v>
      </c>
    </row>
    <row r="561" spans="1:30" ht="15" thickBot="1" x14ac:dyDescent="0.35">
      <c r="A561" s="136">
        <v>6</v>
      </c>
      <c r="B561" s="6" t="s">
        <v>387</v>
      </c>
      <c r="C561" s="127">
        <v>8</v>
      </c>
      <c r="D561" s="127">
        <v>5</v>
      </c>
      <c r="E561" s="127">
        <v>0</v>
      </c>
      <c r="F561" s="127">
        <v>3</v>
      </c>
      <c r="G561" s="127">
        <v>13</v>
      </c>
      <c r="H561" s="127">
        <v>10</v>
      </c>
      <c r="I561" s="127">
        <v>15</v>
      </c>
      <c r="J561" s="128" t="s">
        <v>2083</v>
      </c>
      <c r="K561" s="128" t="s">
        <v>2084</v>
      </c>
      <c r="L561" s="137" t="s">
        <v>2085</v>
      </c>
      <c r="M561" s="97" t="str">
        <f t="shared" si="96"/>
        <v>9.23</v>
      </c>
      <c r="N561" s="97" t="str">
        <f t="shared" si="97"/>
        <v>12.95</v>
      </c>
      <c r="Q561" s="136">
        <v>6</v>
      </c>
      <c r="R561" s="6" t="s">
        <v>398</v>
      </c>
      <c r="S561" s="127">
        <v>8</v>
      </c>
      <c r="T561" s="127">
        <v>3</v>
      </c>
      <c r="U561" s="127">
        <v>2</v>
      </c>
      <c r="V561" s="127">
        <v>3</v>
      </c>
      <c r="W561" s="127">
        <v>8</v>
      </c>
      <c r="X561" s="127">
        <v>9</v>
      </c>
      <c r="Y561" s="127">
        <v>11</v>
      </c>
      <c r="Z561" s="128" t="s">
        <v>2033</v>
      </c>
      <c r="AA561" s="128" t="s">
        <v>2034</v>
      </c>
      <c r="AB561" s="137" t="s">
        <v>2035</v>
      </c>
      <c r="AC561" s="97" t="str">
        <f t="shared" si="98"/>
        <v>8.39</v>
      </c>
      <c r="AD561" s="97" t="str">
        <f t="shared" si="99"/>
        <v>10.02</v>
      </c>
    </row>
    <row r="562" spans="1:30" ht="29.4" thickBot="1" x14ac:dyDescent="0.35">
      <c r="A562" s="134">
        <v>7</v>
      </c>
      <c r="B562" s="3" t="s">
        <v>388</v>
      </c>
      <c r="C562" s="125">
        <v>8</v>
      </c>
      <c r="D562" s="125">
        <v>5</v>
      </c>
      <c r="E562" s="125">
        <v>0</v>
      </c>
      <c r="F562" s="125">
        <v>3</v>
      </c>
      <c r="G562" s="125">
        <v>11</v>
      </c>
      <c r="H562" s="125">
        <v>8</v>
      </c>
      <c r="I562" s="125">
        <v>15</v>
      </c>
      <c r="J562" s="126" t="s">
        <v>1978</v>
      </c>
      <c r="K562" s="126" t="s">
        <v>1979</v>
      </c>
      <c r="L562" s="135" t="s">
        <v>1980</v>
      </c>
      <c r="M562" s="97" t="str">
        <f t="shared" si="96"/>
        <v>14.71</v>
      </c>
      <c r="N562" s="97" t="str">
        <f t="shared" si="97"/>
        <v>9.12</v>
      </c>
      <c r="Q562" s="134">
        <v>7</v>
      </c>
      <c r="R562" s="3" t="s">
        <v>385</v>
      </c>
      <c r="S562" s="125">
        <v>8</v>
      </c>
      <c r="T562" s="125">
        <v>3</v>
      </c>
      <c r="U562" s="125">
        <v>2</v>
      </c>
      <c r="V562" s="125">
        <v>3</v>
      </c>
      <c r="W562" s="125">
        <v>7</v>
      </c>
      <c r="X562" s="125">
        <v>8</v>
      </c>
      <c r="Y562" s="125">
        <v>11</v>
      </c>
      <c r="Z562" s="126" t="s">
        <v>2115</v>
      </c>
      <c r="AA562" s="126" t="s">
        <v>2116</v>
      </c>
      <c r="AB562" s="135" t="s">
        <v>2117</v>
      </c>
      <c r="AC562" s="97" t="str">
        <f t="shared" si="98"/>
        <v>7.81</v>
      </c>
      <c r="AD562" s="97" t="str">
        <f t="shared" si="99"/>
        <v>11.89</v>
      </c>
    </row>
    <row r="563" spans="1:30" ht="43.8" thickBot="1" x14ac:dyDescent="0.35">
      <c r="A563" s="136">
        <v>8</v>
      </c>
      <c r="B563" s="6" t="s">
        <v>389</v>
      </c>
      <c r="C563" s="127">
        <v>8</v>
      </c>
      <c r="D563" s="127">
        <v>4</v>
      </c>
      <c r="E563" s="127">
        <v>2</v>
      </c>
      <c r="F563" s="127">
        <v>2</v>
      </c>
      <c r="G563" s="127">
        <v>13</v>
      </c>
      <c r="H563" s="127">
        <v>9</v>
      </c>
      <c r="I563" s="127">
        <v>14</v>
      </c>
      <c r="J563" s="128" t="s">
        <v>2086</v>
      </c>
      <c r="K563" s="128" t="s">
        <v>2087</v>
      </c>
      <c r="L563" s="137" t="s">
        <v>2088</v>
      </c>
      <c r="M563" s="97" t="str">
        <f t="shared" si="96"/>
        <v>12.02</v>
      </c>
      <c r="N563" s="97" t="str">
        <f t="shared" si="97"/>
        <v>8.63</v>
      </c>
      <c r="Q563" s="136">
        <v>8</v>
      </c>
      <c r="R563" s="6" t="s">
        <v>386</v>
      </c>
      <c r="S563" s="127">
        <v>7</v>
      </c>
      <c r="T563" s="127">
        <v>2</v>
      </c>
      <c r="U563" s="127">
        <v>3</v>
      </c>
      <c r="V563" s="127">
        <v>2</v>
      </c>
      <c r="W563" s="127">
        <v>12</v>
      </c>
      <c r="X563" s="127">
        <v>10</v>
      </c>
      <c r="Y563" s="127">
        <v>9</v>
      </c>
      <c r="Z563" s="128" t="s">
        <v>2036</v>
      </c>
      <c r="AA563" s="128" t="s">
        <v>2037</v>
      </c>
      <c r="AB563" s="137" t="s">
        <v>2038</v>
      </c>
      <c r="AC563" s="97" t="str">
        <f t="shared" si="98"/>
        <v>10.86</v>
      </c>
      <c r="AD563" s="97" t="str">
        <f t="shared" si="99"/>
        <v>6.84</v>
      </c>
    </row>
    <row r="564" spans="1:30" ht="43.8" thickBot="1" x14ac:dyDescent="0.35">
      <c r="A564" s="134">
        <v>9</v>
      </c>
      <c r="B564" s="3" t="s">
        <v>390</v>
      </c>
      <c r="C564" s="125">
        <v>8</v>
      </c>
      <c r="D564" s="125">
        <v>4</v>
      </c>
      <c r="E564" s="125">
        <v>2</v>
      </c>
      <c r="F564" s="125">
        <v>2</v>
      </c>
      <c r="G564" s="125">
        <v>9</v>
      </c>
      <c r="H564" s="125">
        <v>9</v>
      </c>
      <c r="I564" s="125">
        <v>14</v>
      </c>
      <c r="J564" s="126" t="s">
        <v>1984</v>
      </c>
      <c r="K564" s="126" t="s">
        <v>1985</v>
      </c>
      <c r="L564" s="135" t="s">
        <v>1041</v>
      </c>
      <c r="M564" s="97" t="str">
        <f t="shared" si="96"/>
        <v>13.73</v>
      </c>
      <c r="N564" s="97" t="str">
        <f t="shared" si="97"/>
        <v>9.34</v>
      </c>
      <c r="Q564" s="134">
        <v>9</v>
      </c>
      <c r="R564" s="3" t="s">
        <v>389</v>
      </c>
      <c r="S564" s="125">
        <v>8</v>
      </c>
      <c r="T564" s="125">
        <v>2</v>
      </c>
      <c r="U564" s="125">
        <v>3</v>
      </c>
      <c r="V564" s="125">
        <v>3</v>
      </c>
      <c r="W564" s="125">
        <v>10</v>
      </c>
      <c r="X564" s="125">
        <v>11</v>
      </c>
      <c r="Y564" s="125">
        <v>9</v>
      </c>
      <c r="Z564" s="126" t="s">
        <v>2039</v>
      </c>
      <c r="AA564" s="126" t="s">
        <v>2040</v>
      </c>
      <c r="AB564" s="135" t="s">
        <v>2041</v>
      </c>
      <c r="AC564" s="97" t="str">
        <f t="shared" si="98"/>
        <v>7.88</v>
      </c>
      <c r="AD564" s="97" t="str">
        <f t="shared" si="99"/>
        <v>12.74</v>
      </c>
    </row>
    <row r="565" spans="1:30" ht="15" thickBot="1" x14ac:dyDescent="0.35">
      <c r="A565" s="136">
        <v>10</v>
      </c>
      <c r="B565" s="6" t="s">
        <v>391</v>
      </c>
      <c r="C565" s="127">
        <v>9</v>
      </c>
      <c r="D565" s="127">
        <v>4</v>
      </c>
      <c r="E565" s="127">
        <v>1</v>
      </c>
      <c r="F565" s="127">
        <v>4</v>
      </c>
      <c r="G565" s="127">
        <v>15</v>
      </c>
      <c r="H565" s="127">
        <v>8</v>
      </c>
      <c r="I565" s="127">
        <v>13</v>
      </c>
      <c r="J565" s="128" t="s">
        <v>2089</v>
      </c>
      <c r="K565" s="128" t="s">
        <v>2090</v>
      </c>
      <c r="L565" s="137" t="s">
        <v>2091</v>
      </c>
      <c r="M565" s="97" t="str">
        <f t="shared" si="96"/>
        <v>14.41</v>
      </c>
      <c r="N565" s="97" t="str">
        <f t="shared" si="97"/>
        <v>8.90</v>
      </c>
      <c r="Q565" s="136">
        <v>10</v>
      </c>
      <c r="R565" s="6" t="s">
        <v>401</v>
      </c>
      <c r="S565" s="127">
        <v>8</v>
      </c>
      <c r="T565" s="127">
        <v>2</v>
      </c>
      <c r="U565" s="127">
        <v>3</v>
      </c>
      <c r="V565" s="127">
        <v>3</v>
      </c>
      <c r="W565" s="127">
        <v>10</v>
      </c>
      <c r="X565" s="127">
        <v>12</v>
      </c>
      <c r="Y565" s="127">
        <v>9</v>
      </c>
      <c r="Z565" s="128" t="s">
        <v>2042</v>
      </c>
      <c r="AA565" s="128" t="s">
        <v>2043</v>
      </c>
      <c r="AB565" s="137" t="s">
        <v>2044</v>
      </c>
      <c r="AC565" s="97" t="str">
        <f t="shared" si="98"/>
        <v>7.89</v>
      </c>
      <c r="AD565" s="97" t="str">
        <f t="shared" si="99"/>
        <v>14.37</v>
      </c>
    </row>
    <row r="566" spans="1:30" ht="43.8" thickBot="1" x14ac:dyDescent="0.35">
      <c r="A566" s="134">
        <v>11</v>
      </c>
      <c r="B566" s="3" t="s">
        <v>393</v>
      </c>
      <c r="C566" s="125">
        <v>8</v>
      </c>
      <c r="D566" s="125">
        <v>4</v>
      </c>
      <c r="E566" s="125">
        <v>1</v>
      </c>
      <c r="F566" s="125">
        <v>3</v>
      </c>
      <c r="G566" s="125">
        <v>8</v>
      </c>
      <c r="H566" s="125">
        <v>8</v>
      </c>
      <c r="I566" s="125">
        <v>13</v>
      </c>
      <c r="J566" s="126" t="s">
        <v>1992</v>
      </c>
      <c r="K566" s="126" t="s">
        <v>1993</v>
      </c>
      <c r="L566" s="135" t="s">
        <v>1994</v>
      </c>
      <c r="M566" s="97" t="str">
        <f t="shared" si="96"/>
        <v>11.40</v>
      </c>
      <c r="N566" s="97" t="str">
        <f t="shared" si="97"/>
        <v>8.56</v>
      </c>
      <c r="Q566" s="134">
        <v>11</v>
      </c>
      <c r="R566" s="3" t="s">
        <v>388</v>
      </c>
      <c r="S566" s="125">
        <v>8</v>
      </c>
      <c r="T566" s="125">
        <v>2</v>
      </c>
      <c r="U566" s="125">
        <v>3</v>
      </c>
      <c r="V566" s="125">
        <v>3</v>
      </c>
      <c r="W566" s="125">
        <v>5</v>
      </c>
      <c r="X566" s="125">
        <v>8</v>
      </c>
      <c r="Y566" s="125">
        <v>9</v>
      </c>
      <c r="Z566" s="126" t="s">
        <v>2118</v>
      </c>
      <c r="AA566" s="126" t="s">
        <v>2119</v>
      </c>
      <c r="AB566" s="135" t="s">
        <v>1580</v>
      </c>
      <c r="AC566" s="97" t="str">
        <f t="shared" si="98"/>
        <v>5.64</v>
      </c>
      <c r="AD566" s="97" t="str">
        <f t="shared" si="99"/>
        <v>9.60</v>
      </c>
    </row>
    <row r="567" spans="1:30" ht="15" thickBot="1" x14ac:dyDescent="0.35">
      <c r="A567" s="136">
        <v>12</v>
      </c>
      <c r="B567" s="6" t="s">
        <v>394</v>
      </c>
      <c r="C567" s="127">
        <v>8</v>
      </c>
      <c r="D567" s="127">
        <v>3</v>
      </c>
      <c r="E567" s="127">
        <v>3</v>
      </c>
      <c r="F567" s="127">
        <v>2</v>
      </c>
      <c r="G567" s="127">
        <v>14</v>
      </c>
      <c r="H567" s="127">
        <v>13</v>
      </c>
      <c r="I567" s="127">
        <v>12</v>
      </c>
      <c r="J567" s="128" t="s">
        <v>1995</v>
      </c>
      <c r="K567" s="128" t="s">
        <v>1996</v>
      </c>
      <c r="L567" s="137" t="s">
        <v>1997</v>
      </c>
      <c r="M567" s="97" t="str">
        <f t="shared" si="96"/>
        <v>11.97</v>
      </c>
      <c r="N567" s="97" t="str">
        <f t="shared" si="97"/>
        <v>8.24</v>
      </c>
      <c r="Q567" s="136">
        <v>12</v>
      </c>
      <c r="R567" s="6" t="s">
        <v>400</v>
      </c>
      <c r="S567" s="127">
        <v>8</v>
      </c>
      <c r="T567" s="127">
        <v>1</v>
      </c>
      <c r="U567" s="127">
        <v>5</v>
      </c>
      <c r="V567" s="127">
        <v>2</v>
      </c>
      <c r="W567" s="127">
        <v>9</v>
      </c>
      <c r="X567" s="127">
        <v>10</v>
      </c>
      <c r="Y567" s="127">
        <v>8</v>
      </c>
      <c r="Z567" s="128" t="s">
        <v>2045</v>
      </c>
      <c r="AA567" s="128" t="s">
        <v>2046</v>
      </c>
      <c r="AB567" s="137" t="s">
        <v>2047</v>
      </c>
      <c r="AC567" s="97" t="str">
        <f t="shared" si="98"/>
        <v>8.32</v>
      </c>
      <c r="AD567" s="97" t="str">
        <f t="shared" si="99"/>
        <v>12.28</v>
      </c>
    </row>
    <row r="568" spans="1:30" ht="29.4" thickBot="1" x14ac:dyDescent="0.35">
      <c r="A568" s="134">
        <v>13</v>
      </c>
      <c r="B568" s="3" t="s">
        <v>395</v>
      </c>
      <c r="C568" s="125">
        <v>8</v>
      </c>
      <c r="D568" s="125">
        <v>3</v>
      </c>
      <c r="E568" s="125">
        <v>2</v>
      </c>
      <c r="F568" s="125">
        <v>3</v>
      </c>
      <c r="G568" s="125">
        <v>11</v>
      </c>
      <c r="H568" s="125">
        <v>9</v>
      </c>
      <c r="I568" s="125">
        <v>11</v>
      </c>
      <c r="J568" s="126" t="s">
        <v>2092</v>
      </c>
      <c r="K568" s="126" t="s">
        <v>2093</v>
      </c>
      <c r="L568" s="135" t="s">
        <v>2094</v>
      </c>
      <c r="M568" s="97" t="str">
        <f t="shared" si="96"/>
        <v>12.33</v>
      </c>
      <c r="N568" s="97" t="str">
        <f t="shared" si="97"/>
        <v>9.40</v>
      </c>
      <c r="Q568" s="134">
        <v>13</v>
      </c>
      <c r="R568" s="3" t="s">
        <v>397</v>
      </c>
      <c r="S568" s="125">
        <v>8</v>
      </c>
      <c r="T568" s="125">
        <v>2</v>
      </c>
      <c r="U568" s="125">
        <v>2</v>
      </c>
      <c r="V568" s="125">
        <v>4</v>
      </c>
      <c r="W568" s="125">
        <v>7</v>
      </c>
      <c r="X568" s="125">
        <v>12</v>
      </c>
      <c r="Y568" s="125">
        <v>8</v>
      </c>
      <c r="Z568" s="126" t="s">
        <v>2120</v>
      </c>
      <c r="AA568" s="126" t="s">
        <v>2121</v>
      </c>
      <c r="AB568" s="135" t="s">
        <v>2122</v>
      </c>
      <c r="AC568" s="97" t="str">
        <f t="shared" si="98"/>
        <v>5.32</v>
      </c>
      <c r="AD568" s="97" t="str">
        <f t="shared" si="99"/>
        <v>10.31</v>
      </c>
    </row>
    <row r="569" spans="1:30" ht="15" thickBot="1" x14ac:dyDescent="0.35">
      <c r="A569" s="136">
        <v>14</v>
      </c>
      <c r="B569" s="6" t="s">
        <v>398</v>
      </c>
      <c r="C569" s="127">
        <v>8</v>
      </c>
      <c r="D569" s="127">
        <v>3</v>
      </c>
      <c r="E569" s="127">
        <v>2</v>
      </c>
      <c r="F569" s="127">
        <v>3</v>
      </c>
      <c r="G569" s="127">
        <v>6</v>
      </c>
      <c r="H569" s="127">
        <v>6</v>
      </c>
      <c r="I569" s="127">
        <v>11</v>
      </c>
      <c r="J569" s="128" t="s">
        <v>2095</v>
      </c>
      <c r="K569" s="128" t="s">
        <v>2096</v>
      </c>
      <c r="L569" s="137" t="s">
        <v>2097</v>
      </c>
      <c r="M569" s="97" t="str">
        <f t="shared" si="96"/>
        <v>9.85</v>
      </c>
      <c r="N569" s="97" t="str">
        <f t="shared" si="97"/>
        <v>6.61</v>
      </c>
      <c r="Q569" s="136">
        <v>14</v>
      </c>
      <c r="R569" s="6" t="s">
        <v>399</v>
      </c>
      <c r="S569" s="127">
        <v>8</v>
      </c>
      <c r="T569" s="127">
        <v>2</v>
      </c>
      <c r="U569" s="127">
        <v>2</v>
      </c>
      <c r="V569" s="127">
        <v>4</v>
      </c>
      <c r="W569" s="127">
        <v>5</v>
      </c>
      <c r="X569" s="127">
        <v>13</v>
      </c>
      <c r="Y569" s="127">
        <v>8</v>
      </c>
      <c r="Z569" s="128" t="s">
        <v>2123</v>
      </c>
      <c r="AA569" s="128" t="s">
        <v>2124</v>
      </c>
      <c r="AB569" s="137" t="s">
        <v>2125</v>
      </c>
      <c r="AC569" s="97" t="str">
        <f t="shared" si="98"/>
        <v>6.56</v>
      </c>
      <c r="AD569" s="97" t="str">
        <f t="shared" si="99"/>
        <v>15.41</v>
      </c>
    </row>
    <row r="570" spans="1:30" ht="29.4" thickBot="1" x14ac:dyDescent="0.35">
      <c r="A570" s="134">
        <v>15</v>
      </c>
      <c r="B570" s="3" t="s">
        <v>396</v>
      </c>
      <c r="C570" s="125">
        <v>8</v>
      </c>
      <c r="D570" s="125">
        <v>2</v>
      </c>
      <c r="E570" s="125">
        <v>3</v>
      </c>
      <c r="F570" s="125">
        <v>3</v>
      </c>
      <c r="G570" s="125">
        <v>11</v>
      </c>
      <c r="H570" s="125">
        <v>12</v>
      </c>
      <c r="I570" s="125">
        <v>9</v>
      </c>
      <c r="J570" s="126" t="s">
        <v>2001</v>
      </c>
      <c r="K570" s="126" t="s">
        <v>2002</v>
      </c>
      <c r="L570" s="135" t="s">
        <v>2003</v>
      </c>
      <c r="M570" s="97" t="str">
        <f t="shared" si="96"/>
        <v>7.86</v>
      </c>
      <c r="N570" s="97" t="str">
        <f t="shared" si="97"/>
        <v>8.33</v>
      </c>
      <c r="Q570" s="134">
        <v>15</v>
      </c>
      <c r="R570" s="3" t="s">
        <v>396</v>
      </c>
      <c r="S570" s="125">
        <v>8</v>
      </c>
      <c r="T570" s="125">
        <v>2</v>
      </c>
      <c r="U570" s="125">
        <v>1</v>
      </c>
      <c r="V570" s="125">
        <v>5</v>
      </c>
      <c r="W570" s="125">
        <v>5</v>
      </c>
      <c r="X570" s="125">
        <v>15</v>
      </c>
      <c r="Y570" s="125">
        <v>7</v>
      </c>
      <c r="Z570" s="126" t="s">
        <v>2126</v>
      </c>
      <c r="AA570" s="126" t="s">
        <v>2127</v>
      </c>
      <c r="AB570" s="135" t="s">
        <v>2128</v>
      </c>
      <c r="AC570" s="97" t="str">
        <f t="shared" si="98"/>
        <v>8.75</v>
      </c>
      <c r="AD570" s="97" t="str">
        <f t="shared" si="99"/>
        <v>10.91</v>
      </c>
    </row>
    <row r="571" spans="1:30" ht="15" thickBot="1" x14ac:dyDescent="0.35">
      <c r="A571" s="136">
        <v>16</v>
      </c>
      <c r="B571" s="6" t="s">
        <v>397</v>
      </c>
      <c r="C571" s="127">
        <v>8</v>
      </c>
      <c r="D571" s="127">
        <v>2</v>
      </c>
      <c r="E571" s="127">
        <v>3</v>
      </c>
      <c r="F571" s="127">
        <v>3</v>
      </c>
      <c r="G571" s="127">
        <v>8</v>
      </c>
      <c r="H571" s="127">
        <v>10</v>
      </c>
      <c r="I571" s="127">
        <v>9</v>
      </c>
      <c r="J571" s="128" t="s">
        <v>2004</v>
      </c>
      <c r="K571" s="128" t="s">
        <v>2005</v>
      </c>
      <c r="L571" s="137" t="s">
        <v>2006</v>
      </c>
      <c r="M571" s="97" t="str">
        <f t="shared" si="96"/>
        <v>7.85</v>
      </c>
      <c r="N571" s="97" t="str">
        <f t="shared" si="97"/>
        <v>9.45</v>
      </c>
      <c r="Q571" s="136">
        <v>16</v>
      </c>
      <c r="R571" s="6" t="s">
        <v>391</v>
      </c>
      <c r="S571" s="127">
        <v>7</v>
      </c>
      <c r="T571" s="127">
        <v>1</v>
      </c>
      <c r="U571" s="127">
        <v>3</v>
      </c>
      <c r="V571" s="127">
        <v>3</v>
      </c>
      <c r="W571" s="127">
        <v>8</v>
      </c>
      <c r="X571" s="127">
        <v>10</v>
      </c>
      <c r="Y571" s="127">
        <v>6</v>
      </c>
      <c r="Z571" s="128" t="s">
        <v>2057</v>
      </c>
      <c r="AA571" s="128" t="s">
        <v>2058</v>
      </c>
      <c r="AB571" s="137" t="s">
        <v>2059</v>
      </c>
      <c r="AC571" s="97" t="str">
        <f t="shared" si="98"/>
        <v>10.62</v>
      </c>
      <c r="AD571" s="97" t="str">
        <f t="shared" si="99"/>
        <v>10.50</v>
      </c>
    </row>
    <row r="572" spans="1:30" ht="15" thickBot="1" x14ac:dyDescent="0.35">
      <c r="A572" s="134">
        <v>17</v>
      </c>
      <c r="B572" s="3" t="s">
        <v>399</v>
      </c>
      <c r="C572" s="125">
        <v>8</v>
      </c>
      <c r="D572" s="125">
        <v>1</v>
      </c>
      <c r="E572" s="125">
        <v>4</v>
      </c>
      <c r="F572" s="125">
        <v>3</v>
      </c>
      <c r="G572" s="125">
        <v>6</v>
      </c>
      <c r="H572" s="125">
        <v>14</v>
      </c>
      <c r="I572" s="125">
        <v>7</v>
      </c>
      <c r="J572" s="126" t="s">
        <v>2010</v>
      </c>
      <c r="K572" s="126" t="s">
        <v>2011</v>
      </c>
      <c r="L572" s="135" t="s">
        <v>2012</v>
      </c>
      <c r="M572" s="97" t="str">
        <f t="shared" si="96"/>
        <v>7.09</v>
      </c>
      <c r="N572" s="97" t="str">
        <f t="shared" si="97"/>
        <v>16.65</v>
      </c>
      <c r="Q572" s="134">
        <v>17</v>
      </c>
      <c r="R572" s="3" t="s">
        <v>394</v>
      </c>
      <c r="S572" s="125">
        <v>8</v>
      </c>
      <c r="T572" s="125">
        <v>1</v>
      </c>
      <c r="U572" s="125">
        <v>3</v>
      </c>
      <c r="V572" s="125">
        <v>4</v>
      </c>
      <c r="W572" s="125">
        <v>10</v>
      </c>
      <c r="X572" s="125">
        <v>13</v>
      </c>
      <c r="Y572" s="125">
        <v>6</v>
      </c>
      <c r="Z572" s="126" t="s">
        <v>2129</v>
      </c>
      <c r="AA572" s="126" t="s">
        <v>2130</v>
      </c>
      <c r="AB572" s="135" t="s">
        <v>2131</v>
      </c>
      <c r="AC572" s="97" t="str">
        <f t="shared" si="98"/>
        <v>11.82</v>
      </c>
      <c r="AD572" s="97" t="str">
        <f t="shared" si="99"/>
        <v>13.39</v>
      </c>
    </row>
    <row r="573" spans="1:30" ht="43.8" thickBot="1" x14ac:dyDescent="0.35">
      <c r="A573" s="136">
        <v>18</v>
      </c>
      <c r="B573" s="6" t="s">
        <v>400</v>
      </c>
      <c r="C573" s="127">
        <v>8</v>
      </c>
      <c r="D573" s="127">
        <v>1</v>
      </c>
      <c r="E573" s="127">
        <v>3</v>
      </c>
      <c r="F573" s="127">
        <v>4</v>
      </c>
      <c r="G573" s="127">
        <v>10</v>
      </c>
      <c r="H573" s="127">
        <v>15</v>
      </c>
      <c r="I573" s="127">
        <v>6</v>
      </c>
      <c r="J573" s="128" t="s">
        <v>2098</v>
      </c>
      <c r="K573" s="128" t="s">
        <v>2099</v>
      </c>
      <c r="L573" s="137" t="s">
        <v>2100</v>
      </c>
      <c r="M573" s="97" t="str">
        <f t="shared" si="96"/>
        <v>11.57</v>
      </c>
      <c r="N573" s="97" t="str">
        <f t="shared" si="97"/>
        <v>10.70</v>
      </c>
      <c r="Q573" s="136">
        <v>18</v>
      </c>
      <c r="R573" s="6" t="s">
        <v>393</v>
      </c>
      <c r="S573" s="127">
        <v>8</v>
      </c>
      <c r="T573" s="127">
        <v>1</v>
      </c>
      <c r="U573" s="127">
        <v>1</v>
      </c>
      <c r="V573" s="127">
        <v>6</v>
      </c>
      <c r="W573" s="127">
        <v>5</v>
      </c>
      <c r="X573" s="127">
        <v>16</v>
      </c>
      <c r="Y573" s="127">
        <v>4</v>
      </c>
      <c r="Z573" s="128" t="s">
        <v>2132</v>
      </c>
      <c r="AA573" s="128" t="s">
        <v>2133</v>
      </c>
      <c r="AB573" s="137" t="s">
        <v>2134</v>
      </c>
      <c r="AC573" s="97" t="str">
        <f t="shared" si="98"/>
        <v>4.91</v>
      </c>
      <c r="AD573" s="97" t="str">
        <f t="shared" si="99"/>
        <v>18.05</v>
      </c>
    </row>
    <row r="574" spans="1:30" ht="15" thickBot="1" x14ac:dyDescent="0.35">
      <c r="A574" s="134">
        <v>19</v>
      </c>
      <c r="B574" s="3" t="s">
        <v>401</v>
      </c>
      <c r="C574" s="125">
        <v>8</v>
      </c>
      <c r="D574" s="125">
        <v>1</v>
      </c>
      <c r="E574" s="125">
        <v>3</v>
      </c>
      <c r="F574" s="125">
        <v>4</v>
      </c>
      <c r="G574" s="125">
        <v>6</v>
      </c>
      <c r="H574" s="125">
        <v>12</v>
      </c>
      <c r="I574" s="125">
        <v>6</v>
      </c>
      <c r="J574" s="126" t="s">
        <v>1394</v>
      </c>
      <c r="K574" s="126" t="s">
        <v>2101</v>
      </c>
      <c r="L574" s="135" t="s">
        <v>2102</v>
      </c>
      <c r="M574" s="97" t="str">
        <f t="shared" si="96"/>
        <v>8.59</v>
      </c>
      <c r="N574" s="97" t="str">
        <f t="shared" si="97"/>
        <v>15.12</v>
      </c>
      <c r="Q574" s="134">
        <v>19</v>
      </c>
      <c r="R574" s="3" t="s">
        <v>387</v>
      </c>
      <c r="S574" s="125">
        <v>8</v>
      </c>
      <c r="T574" s="125">
        <v>0</v>
      </c>
      <c r="U574" s="125">
        <v>2</v>
      </c>
      <c r="V574" s="125">
        <v>6</v>
      </c>
      <c r="W574" s="125">
        <v>4</v>
      </c>
      <c r="X574" s="125">
        <v>15</v>
      </c>
      <c r="Y574" s="125">
        <v>2</v>
      </c>
      <c r="Z574" s="126" t="s">
        <v>2069</v>
      </c>
      <c r="AA574" s="126" t="s">
        <v>2070</v>
      </c>
      <c r="AB574" s="135" t="s">
        <v>2071</v>
      </c>
      <c r="AC574" s="97" t="str">
        <f t="shared" si="98"/>
        <v>7.32</v>
      </c>
      <c r="AD574" s="97" t="str">
        <f t="shared" si="99"/>
        <v>16.51</v>
      </c>
    </row>
    <row r="575" spans="1:30" ht="15" thickBot="1" x14ac:dyDescent="0.35">
      <c r="A575" s="138">
        <v>20</v>
      </c>
      <c r="B575" s="18" t="s">
        <v>402</v>
      </c>
      <c r="C575" s="139">
        <v>8</v>
      </c>
      <c r="D575" s="139">
        <v>0</v>
      </c>
      <c r="E575" s="139">
        <v>2</v>
      </c>
      <c r="F575" s="139">
        <v>6</v>
      </c>
      <c r="G575" s="139">
        <v>4</v>
      </c>
      <c r="H575" s="139">
        <v>14</v>
      </c>
      <c r="I575" s="139">
        <v>2</v>
      </c>
      <c r="J575" s="140" t="s">
        <v>2103</v>
      </c>
      <c r="K575" s="140" t="s">
        <v>2104</v>
      </c>
      <c r="L575" s="141" t="s">
        <v>2105</v>
      </c>
      <c r="M575" s="97" t="str">
        <f t="shared" si="96"/>
        <v>7.55</v>
      </c>
      <c r="N575" s="97" t="str">
        <f t="shared" si="97"/>
        <v>14.89</v>
      </c>
      <c r="Q575" s="138">
        <v>20</v>
      </c>
      <c r="R575" s="18" t="s">
        <v>402</v>
      </c>
      <c r="S575" s="139">
        <v>8</v>
      </c>
      <c r="T575" s="139">
        <v>0</v>
      </c>
      <c r="U575" s="139">
        <v>2</v>
      </c>
      <c r="V575" s="139">
        <v>6</v>
      </c>
      <c r="W575" s="139">
        <v>6</v>
      </c>
      <c r="X575" s="139">
        <v>20</v>
      </c>
      <c r="Y575" s="139">
        <v>2</v>
      </c>
      <c r="Z575" s="140" t="s">
        <v>2072</v>
      </c>
      <c r="AA575" s="140" t="s">
        <v>2073</v>
      </c>
      <c r="AB575" s="141" t="s">
        <v>2074</v>
      </c>
      <c r="AC575" s="97" t="str">
        <f t="shared" si="98"/>
        <v>3.84</v>
      </c>
      <c r="AD575" s="97" t="str">
        <f t="shared" si="99"/>
        <v>23.19</v>
      </c>
    </row>
    <row r="577" spans="1:30" ht="15" thickBot="1" x14ac:dyDescent="0.35">
      <c r="A577" t="s">
        <v>2136</v>
      </c>
      <c r="B577" s="210" t="s">
        <v>2135</v>
      </c>
      <c r="C577" s="210"/>
      <c r="D577" s="210"/>
      <c r="E577" s="210"/>
      <c r="F577" s="210"/>
    </row>
    <row r="578" spans="1:30" x14ac:dyDescent="0.3">
      <c r="A578" s="157" t="s">
        <v>0</v>
      </c>
      <c r="B578" s="158" t="s">
        <v>1</v>
      </c>
      <c r="C578" s="158" t="s">
        <v>2</v>
      </c>
      <c r="D578" s="158" t="s">
        <v>3</v>
      </c>
      <c r="E578" s="158" t="s">
        <v>4</v>
      </c>
      <c r="F578" s="158" t="s">
        <v>5</v>
      </c>
      <c r="G578" s="158" t="s">
        <v>6</v>
      </c>
      <c r="H578" s="158" t="s">
        <v>7</v>
      </c>
      <c r="I578" s="158" t="s">
        <v>8</v>
      </c>
      <c r="J578" s="158" t="s">
        <v>9</v>
      </c>
      <c r="K578" s="158" t="s">
        <v>10</v>
      </c>
      <c r="L578" s="159" t="s">
        <v>11</v>
      </c>
      <c r="Q578" s="129" t="s">
        <v>0</v>
      </c>
      <c r="R578" s="130" t="s">
        <v>1</v>
      </c>
      <c r="S578" s="130" t="s">
        <v>2</v>
      </c>
      <c r="T578" s="130" t="s">
        <v>3</v>
      </c>
      <c r="U578" s="130" t="s">
        <v>4</v>
      </c>
      <c r="V578" s="130" t="s">
        <v>5</v>
      </c>
      <c r="W578" s="130" t="s">
        <v>6</v>
      </c>
      <c r="X578" s="130" t="s">
        <v>7</v>
      </c>
      <c r="Y578" s="130" t="s">
        <v>8</v>
      </c>
      <c r="Z578" s="130" t="s">
        <v>9</v>
      </c>
      <c r="AA578" s="130" t="s">
        <v>10</v>
      </c>
      <c r="AB578" s="131" t="s">
        <v>11</v>
      </c>
    </row>
    <row r="579" spans="1:30" ht="15" thickBot="1" x14ac:dyDescent="0.35">
      <c r="A579" s="160" t="s">
        <v>0</v>
      </c>
      <c r="B579" s="152" t="s">
        <v>1</v>
      </c>
      <c r="C579" s="152" t="s">
        <v>2</v>
      </c>
      <c r="D579" s="152" t="s">
        <v>3</v>
      </c>
      <c r="E579" s="152" t="s">
        <v>4</v>
      </c>
      <c r="F579" s="152" t="s">
        <v>5</v>
      </c>
      <c r="G579" s="152" t="s">
        <v>6</v>
      </c>
      <c r="H579" s="152" t="s">
        <v>7</v>
      </c>
      <c r="I579" s="152" t="s">
        <v>8</v>
      </c>
      <c r="J579" s="152" t="s">
        <v>9</v>
      </c>
      <c r="K579" s="152" t="s">
        <v>10</v>
      </c>
      <c r="L579" s="161" t="s">
        <v>11</v>
      </c>
      <c r="M579" s="1" t="s">
        <v>9</v>
      </c>
      <c r="N579" s="1" t="s">
        <v>10</v>
      </c>
      <c r="Q579" s="132" t="s">
        <v>0</v>
      </c>
      <c r="R579" s="124" t="s">
        <v>1</v>
      </c>
      <c r="S579" s="124" t="s">
        <v>2</v>
      </c>
      <c r="T579" s="124" t="s">
        <v>3</v>
      </c>
      <c r="U579" s="124" t="s">
        <v>4</v>
      </c>
      <c r="V579" s="124" t="s">
        <v>5</v>
      </c>
      <c r="W579" s="124" t="s">
        <v>6</v>
      </c>
      <c r="X579" s="124" t="s">
        <v>7</v>
      </c>
      <c r="Y579" s="124" t="s">
        <v>8</v>
      </c>
      <c r="Z579" s="124" t="s">
        <v>9</v>
      </c>
      <c r="AA579" s="124" t="s">
        <v>10</v>
      </c>
      <c r="AB579" s="133" t="s">
        <v>11</v>
      </c>
      <c r="AC579" s="1" t="s">
        <v>9</v>
      </c>
      <c r="AD579" s="1" t="s">
        <v>10</v>
      </c>
    </row>
    <row r="580" spans="1:30" ht="29.4" thickBot="1" x14ac:dyDescent="0.35">
      <c r="A580" s="162">
        <v>1</v>
      </c>
      <c r="B580" s="3" t="s">
        <v>383</v>
      </c>
      <c r="C580" s="153">
        <v>8</v>
      </c>
      <c r="D580" s="153">
        <v>6</v>
      </c>
      <c r="E580" s="153">
        <v>2</v>
      </c>
      <c r="F580" s="153">
        <v>0</v>
      </c>
      <c r="G580" s="153">
        <v>18</v>
      </c>
      <c r="H580" s="153">
        <v>1</v>
      </c>
      <c r="I580" s="153">
        <v>20</v>
      </c>
      <c r="J580" s="154" t="s">
        <v>2137</v>
      </c>
      <c r="K580" s="154" t="s">
        <v>2138</v>
      </c>
      <c r="L580" s="163" t="s">
        <v>2139</v>
      </c>
      <c r="M580" s="97" t="str">
        <f>IF(ISNUMBER(SEARCH("-", J580)), LEFT(J580, SEARCH("-", J580)-1), LEFT(J580, SEARCH("+", J580)-1))</f>
        <v>24.65</v>
      </c>
      <c r="N580" s="97" t="str">
        <f>IF(ISNUMBER(SEARCH("-", K580)), LEFT(K580, SEARCH("-", K580)-1), LEFT(K580, SEARCH("+", K580)-1))</f>
        <v>4.98</v>
      </c>
      <c r="Q580" s="134">
        <v>1</v>
      </c>
      <c r="R580" s="3" t="s">
        <v>383</v>
      </c>
      <c r="S580" s="125">
        <v>8</v>
      </c>
      <c r="T580" s="125">
        <v>7</v>
      </c>
      <c r="U580" s="125">
        <v>0</v>
      </c>
      <c r="V580" s="125">
        <v>1</v>
      </c>
      <c r="W580" s="125">
        <v>17</v>
      </c>
      <c r="X580" s="125">
        <v>5</v>
      </c>
      <c r="Y580" s="125">
        <v>21</v>
      </c>
      <c r="Z580" s="126" t="s">
        <v>2106</v>
      </c>
      <c r="AA580" s="126" t="s">
        <v>2107</v>
      </c>
      <c r="AB580" s="135" t="s">
        <v>2108</v>
      </c>
      <c r="AC580" s="97" t="str">
        <f>IF(ISNUMBER(SEARCH("-", Z580)), LEFT(Z580, SEARCH("-", Z580)-1), LEFT(Z580, SEARCH("+", Z580)-1))</f>
        <v>16.27</v>
      </c>
      <c r="AD580" s="97" t="str">
        <f>IF(ISNUMBER(SEARCH("-", AA580)), LEFT(AA580, SEARCH("-", AA580)-1), LEFT(AA580, SEARCH("+", AA580)-1))</f>
        <v>7.63</v>
      </c>
    </row>
    <row r="581" spans="1:30" ht="29.4" thickBot="1" x14ac:dyDescent="0.35">
      <c r="A581" s="164">
        <v>2</v>
      </c>
      <c r="B581" s="6" t="s">
        <v>388</v>
      </c>
      <c r="C581" s="155">
        <v>9</v>
      </c>
      <c r="D581" s="155">
        <v>6</v>
      </c>
      <c r="E581" s="155">
        <v>0</v>
      </c>
      <c r="F581" s="155">
        <v>3</v>
      </c>
      <c r="G581" s="155">
        <v>12</v>
      </c>
      <c r="H581" s="155">
        <v>8</v>
      </c>
      <c r="I581" s="155">
        <v>18</v>
      </c>
      <c r="J581" s="156" t="s">
        <v>2140</v>
      </c>
      <c r="K581" s="156" t="s">
        <v>2141</v>
      </c>
      <c r="L581" s="165" t="s">
        <v>2142</v>
      </c>
      <c r="M581" s="97" t="str">
        <f t="shared" ref="M581:M599" si="100">IF(ISNUMBER(SEARCH("-", J581)), LEFT(J581, SEARCH("-", J581)-1), LEFT(J581, SEARCH("+", J581)-1))</f>
        <v>15.91</v>
      </c>
      <c r="N581" s="97" t="str">
        <f t="shared" ref="N581:N599" si="101">IF(ISNUMBER(SEARCH("-", K581)), LEFT(K581, SEARCH("-", K581)-1), LEFT(K581, SEARCH("+", K581)-1))</f>
        <v>9.65</v>
      </c>
      <c r="Q581" s="136">
        <v>2</v>
      </c>
      <c r="R581" s="6" t="s">
        <v>384</v>
      </c>
      <c r="S581" s="127">
        <v>9</v>
      </c>
      <c r="T581" s="127">
        <v>7</v>
      </c>
      <c r="U581" s="127">
        <v>0</v>
      </c>
      <c r="V581" s="127">
        <v>2</v>
      </c>
      <c r="W581" s="127">
        <v>20</v>
      </c>
      <c r="X581" s="127">
        <v>9</v>
      </c>
      <c r="Y581" s="127">
        <v>21</v>
      </c>
      <c r="Z581" s="128" t="s">
        <v>2109</v>
      </c>
      <c r="AA581" s="128" t="s">
        <v>2110</v>
      </c>
      <c r="AB581" s="137" t="s">
        <v>2111</v>
      </c>
      <c r="AC581" s="97" t="str">
        <f t="shared" ref="AC581:AC599" si="102">IF(ISNUMBER(SEARCH("-", Z581)), LEFT(Z581, SEARCH("-", Z581)-1), LEFT(Z581, SEARCH("+", Z581)-1))</f>
        <v>19.86</v>
      </c>
      <c r="AD581" s="97" t="str">
        <f t="shared" ref="AD581:AD599" si="103">IF(ISNUMBER(SEARCH("-", AA581)), LEFT(AA581, SEARCH("-", AA581)-1), LEFT(AA581, SEARCH("+", AA581)-1))</f>
        <v>10.78</v>
      </c>
    </row>
    <row r="582" spans="1:30" ht="29.4" thickBot="1" x14ac:dyDescent="0.35">
      <c r="A582" s="162">
        <v>3</v>
      </c>
      <c r="B582" s="3" t="s">
        <v>384</v>
      </c>
      <c r="C582" s="153">
        <v>7</v>
      </c>
      <c r="D582" s="153">
        <v>5</v>
      </c>
      <c r="E582" s="153">
        <v>2</v>
      </c>
      <c r="F582" s="153">
        <v>0</v>
      </c>
      <c r="G582" s="153">
        <v>16</v>
      </c>
      <c r="H582" s="153">
        <v>7</v>
      </c>
      <c r="I582" s="153">
        <v>17</v>
      </c>
      <c r="J582" s="154" t="s">
        <v>1906</v>
      </c>
      <c r="K582" s="154" t="s">
        <v>1907</v>
      </c>
      <c r="L582" s="163" t="s">
        <v>1908</v>
      </c>
      <c r="M582" s="97" t="str">
        <f t="shared" si="100"/>
        <v>16.02</v>
      </c>
      <c r="N582" s="97" t="str">
        <f t="shared" si="101"/>
        <v>7.05</v>
      </c>
      <c r="Q582" s="134">
        <v>3</v>
      </c>
      <c r="R582" s="3" t="s">
        <v>390</v>
      </c>
      <c r="S582" s="125">
        <v>8</v>
      </c>
      <c r="T582" s="125">
        <v>6</v>
      </c>
      <c r="U582" s="125">
        <v>0</v>
      </c>
      <c r="V582" s="125">
        <v>2</v>
      </c>
      <c r="W582" s="125">
        <v>14</v>
      </c>
      <c r="X582" s="125">
        <v>8</v>
      </c>
      <c r="Y582" s="125">
        <v>18</v>
      </c>
      <c r="Z582" s="126" t="s">
        <v>2112</v>
      </c>
      <c r="AA582" s="126" t="s">
        <v>2113</v>
      </c>
      <c r="AB582" s="135" t="s">
        <v>2114</v>
      </c>
      <c r="AC582" s="97" t="str">
        <f t="shared" si="102"/>
        <v>14.32</v>
      </c>
      <c r="AD582" s="97" t="str">
        <f t="shared" si="103"/>
        <v>5.81</v>
      </c>
    </row>
    <row r="583" spans="1:30" ht="29.4" thickBot="1" x14ac:dyDescent="0.35">
      <c r="A583" s="164">
        <v>4</v>
      </c>
      <c r="B583" s="6" t="s">
        <v>386</v>
      </c>
      <c r="C583" s="155">
        <v>9</v>
      </c>
      <c r="D583" s="155">
        <v>5</v>
      </c>
      <c r="E583" s="155">
        <v>2</v>
      </c>
      <c r="F583" s="155">
        <v>2</v>
      </c>
      <c r="G583" s="155">
        <v>12</v>
      </c>
      <c r="H583" s="155">
        <v>4</v>
      </c>
      <c r="I583" s="155">
        <v>17</v>
      </c>
      <c r="J583" s="156" t="s">
        <v>2143</v>
      </c>
      <c r="K583" s="156" t="s">
        <v>2144</v>
      </c>
      <c r="L583" s="165" t="s">
        <v>2145</v>
      </c>
      <c r="M583" s="97" t="str">
        <f t="shared" si="100"/>
        <v>15.56</v>
      </c>
      <c r="N583" s="97" t="str">
        <f t="shared" si="101"/>
        <v>4.91</v>
      </c>
      <c r="Q583" s="136">
        <v>4</v>
      </c>
      <c r="R583" s="6" t="s">
        <v>395</v>
      </c>
      <c r="S583" s="127">
        <v>9</v>
      </c>
      <c r="T583" s="127">
        <v>5</v>
      </c>
      <c r="U583" s="127">
        <v>2</v>
      </c>
      <c r="V583" s="127">
        <v>2</v>
      </c>
      <c r="W583" s="127">
        <v>13</v>
      </c>
      <c r="X583" s="127">
        <v>7</v>
      </c>
      <c r="Y583" s="127">
        <v>17</v>
      </c>
      <c r="Z583" s="128" t="s">
        <v>2193</v>
      </c>
      <c r="AA583" s="128" t="s">
        <v>2194</v>
      </c>
      <c r="AB583" s="137" t="s">
        <v>2195</v>
      </c>
      <c r="AC583" s="97" t="str">
        <f t="shared" si="102"/>
        <v>14.26</v>
      </c>
      <c r="AD583" s="97" t="str">
        <f t="shared" si="103"/>
        <v>10.71</v>
      </c>
    </row>
    <row r="584" spans="1:30" ht="43.8" thickBot="1" x14ac:dyDescent="0.35">
      <c r="A584" s="162">
        <v>5</v>
      </c>
      <c r="B584" s="3" t="s">
        <v>385</v>
      </c>
      <c r="C584" s="153">
        <v>8</v>
      </c>
      <c r="D584" s="153">
        <v>5</v>
      </c>
      <c r="E584" s="153">
        <v>2</v>
      </c>
      <c r="F584" s="153">
        <v>1</v>
      </c>
      <c r="G584" s="153">
        <v>12</v>
      </c>
      <c r="H584" s="153">
        <v>5</v>
      </c>
      <c r="I584" s="153">
        <v>17</v>
      </c>
      <c r="J584" s="154" t="s">
        <v>2146</v>
      </c>
      <c r="K584" s="154" t="s">
        <v>2147</v>
      </c>
      <c r="L584" s="163" t="s">
        <v>2148</v>
      </c>
      <c r="M584" s="97" t="str">
        <f t="shared" si="100"/>
        <v>13.81</v>
      </c>
      <c r="N584" s="97" t="str">
        <f t="shared" si="101"/>
        <v>8.55</v>
      </c>
      <c r="Q584" s="134">
        <v>5</v>
      </c>
      <c r="R584" s="3" t="s">
        <v>389</v>
      </c>
      <c r="S584" s="125">
        <v>9</v>
      </c>
      <c r="T584" s="125">
        <v>3</v>
      </c>
      <c r="U584" s="125">
        <v>3</v>
      </c>
      <c r="V584" s="125">
        <v>3</v>
      </c>
      <c r="W584" s="125">
        <v>11</v>
      </c>
      <c r="X584" s="125">
        <v>11</v>
      </c>
      <c r="Y584" s="125">
        <v>12</v>
      </c>
      <c r="Z584" s="126" t="s">
        <v>2196</v>
      </c>
      <c r="AA584" s="126" t="s">
        <v>2197</v>
      </c>
      <c r="AB584" s="135" t="s">
        <v>2198</v>
      </c>
      <c r="AC584" s="97" t="str">
        <f t="shared" si="102"/>
        <v>9.05</v>
      </c>
      <c r="AD584" s="97" t="str">
        <f t="shared" si="103"/>
        <v>13.36</v>
      </c>
    </row>
    <row r="585" spans="1:30" ht="29.4" thickBot="1" x14ac:dyDescent="0.35">
      <c r="A585" s="164">
        <v>6</v>
      </c>
      <c r="B585" s="6" t="s">
        <v>390</v>
      </c>
      <c r="C585" s="155">
        <v>9</v>
      </c>
      <c r="D585" s="155">
        <v>5</v>
      </c>
      <c r="E585" s="155">
        <v>2</v>
      </c>
      <c r="F585" s="155">
        <v>2</v>
      </c>
      <c r="G585" s="155">
        <v>12</v>
      </c>
      <c r="H585" s="155">
        <v>10</v>
      </c>
      <c r="I585" s="155">
        <v>17</v>
      </c>
      <c r="J585" s="156" t="s">
        <v>2149</v>
      </c>
      <c r="K585" s="156" t="s">
        <v>2150</v>
      </c>
      <c r="L585" s="165" t="s">
        <v>2151</v>
      </c>
      <c r="M585" s="97" t="str">
        <f t="shared" si="100"/>
        <v>15.62</v>
      </c>
      <c r="N585" s="97" t="str">
        <f t="shared" si="101"/>
        <v>9.61</v>
      </c>
      <c r="Q585" s="136">
        <v>6</v>
      </c>
      <c r="R585" s="6" t="s">
        <v>392</v>
      </c>
      <c r="S585" s="127">
        <v>10</v>
      </c>
      <c r="T585" s="127">
        <v>3</v>
      </c>
      <c r="U585" s="127">
        <v>3</v>
      </c>
      <c r="V585" s="127">
        <v>4</v>
      </c>
      <c r="W585" s="127">
        <v>7</v>
      </c>
      <c r="X585" s="127">
        <v>7</v>
      </c>
      <c r="Y585" s="127">
        <v>12</v>
      </c>
      <c r="Z585" s="128" t="s">
        <v>2199</v>
      </c>
      <c r="AA585" s="128" t="s">
        <v>2200</v>
      </c>
      <c r="AB585" s="137" t="s">
        <v>2201</v>
      </c>
      <c r="AC585" s="97" t="str">
        <f t="shared" si="102"/>
        <v>10.18</v>
      </c>
      <c r="AD585" s="97" t="str">
        <f t="shared" si="103"/>
        <v>16.74</v>
      </c>
    </row>
    <row r="586" spans="1:30" ht="15" thickBot="1" x14ac:dyDescent="0.35">
      <c r="A586" s="162">
        <v>7</v>
      </c>
      <c r="B586" s="3" t="s">
        <v>392</v>
      </c>
      <c r="C586" s="153">
        <v>7</v>
      </c>
      <c r="D586" s="153">
        <v>5</v>
      </c>
      <c r="E586" s="153">
        <v>1</v>
      </c>
      <c r="F586" s="153">
        <v>1</v>
      </c>
      <c r="G586" s="153">
        <v>13</v>
      </c>
      <c r="H586" s="153">
        <v>6</v>
      </c>
      <c r="I586" s="153">
        <v>16</v>
      </c>
      <c r="J586" s="154" t="s">
        <v>2152</v>
      </c>
      <c r="K586" s="154" t="s">
        <v>2153</v>
      </c>
      <c r="L586" s="163" t="s">
        <v>2154</v>
      </c>
      <c r="M586" s="97" t="str">
        <f t="shared" si="100"/>
        <v>13.91</v>
      </c>
      <c r="N586" s="97" t="str">
        <f t="shared" si="101"/>
        <v>6.27</v>
      </c>
      <c r="Q586" s="134">
        <v>7</v>
      </c>
      <c r="R586" s="3" t="s">
        <v>400</v>
      </c>
      <c r="S586" s="125">
        <v>9</v>
      </c>
      <c r="T586" s="125">
        <v>2</v>
      </c>
      <c r="U586" s="125">
        <v>5</v>
      </c>
      <c r="V586" s="125">
        <v>2</v>
      </c>
      <c r="W586" s="125">
        <v>11</v>
      </c>
      <c r="X586" s="125">
        <v>11</v>
      </c>
      <c r="Y586" s="125">
        <v>11</v>
      </c>
      <c r="Z586" s="126" t="s">
        <v>2202</v>
      </c>
      <c r="AA586" s="126" t="s">
        <v>2203</v>
      </c>
      <c r="AB586" s="135" t="s">
        <v>2204</v>
      </c>
      <c r="AC586" s="97" t="str">
        <f t="shared" si="102"/>
        <v>8.78</v>
      </c>
      <c r="AD586" s="97" t="str">
        <f t="shared" si="103"/>
        <v>12.77</v>
      </c>
    </row>
    <row r="587" spans="1:30" ht="29.4" thickBot="1" x14ac:dyDescent="0.35">
      <c r="A587" s="164">
        <v>8</v>
      </c>
      <c r="B587" s="6" t="s">
        <v>387</v>
      </c>
      <c r="C587" s="155">
        <v>9</v>
      </c>
      <c r="D587" s="155">
        <v>5</v>
      </c>
      <c r="E587" s="155">
        <v>1</v>
      </c>
      <c r="F587" s="155">
        <v>3</v>
      </c>
      <c r="G587" s="155">
        <v>14</v>
      </c>
      <c r="H587" s="155">
        <v>11</v>
      </c>
      <c r="I587" s="155">
        <v>16</v>
      </c>
      <c r="J587" s="156" t="s">
        <v>2155</v>
      </c>
      <c r="K587" s="156" t="s">
        <v>2156</v>
      </c>
      <c r="L587" s="165" t="s">
        <v>2157</v>
      </c>
      <c r="M587" s="97" t="str">
        <f t="shared" si="100"/>
        <v>10.31</v>
      </c>
      <c r="N587" s="97" t="str">
        <f t="shared" si="101"/>
        <v>15.03</v>
      </c>
      <c r="Q587" s="136">
        <v>8</v>
      </c>
      <c r="R587" s="6" t="s">
        <v>385</v>
      </c>
      <c r="S587" s="127">
        <v>8</v>
      </c>
      <c r="T587" s="127">
        <v>3</v>
      </c>
      <c r="U587" s="127">
        <v>2</v>
      </c>
      <c r="V587" s="127">
        <v>3</v>
      </c>
      <c r="W587" s="127">
        <v>7</v>
      </c>
      <c r="X587" s="127">
        <v>8</v>
      </c>
      <c r="Y587" s="127">
        <v>11</v>
      </c>
      <c r="Z587" s="128" t="s">
        <v>2115</v>
      </c>
      <c r="AA587" s="128" t="s">
        <v>2116</v>
      </c>
      <c r="AB587" s="137" t="s">
        <v>2117</v>
      </c>
      <c r="AC587" s="97" t="str">
        <f t="shared" si="102"/>
        <v>7.81</v>
      </c>
      <c r="AD587" s="97" t="str">
        <f t="shared" si="103"/>
        <v>11.89</v>
      </c>
    </row>
    <row r="588" spans="1:30" ht="15" thickBot="1" x14ac:dyDescent="0.35">
      <c r="A588" s="162">
        <v>9</v>
      </c>
      <c r="B588" s="3" t="s">
        <v>394</v>
      </c>
      <c r="C588" s="153">
        <v>9</v>
      </c>
      <c r="D588" s="153">
        <v>4</v>
      </c>
      <c r="E588" s="153">
        <v>3</v>
      </c>
      <c r="F588" s="153">
        <v>2</v>
      </c>
      <c r="G588" s="153">
        <v>16</v>
      </c>
      <c r="H588" s="153">
        <v>14</v>
      </c>
      <c r="I588" s="153">
        <v>15</v>
      </c>
      <c r="J588" s="154" t="s">
        <v>2158</v>
      </c>
      <c r="K588" s="154" t="s">
        <v>2159</v>
      </c>
      <c r="L588" s="163" t="s">
        <v>2160</v>
      </c>
      <c r="M588" s="97" t="str">
        <f t="shared" si="100"/>
        <v>14.82</v>
      </c>
      <c r="N588" s="97" t="str">
        <f t="shared" si="101"/>
        <v>9.02</v>
      </c>
      <c r="Q588" s="134">
        <v>9</v>
      </c>
      <c r="R588" s="3" t="s">
        <v>398</v>
      </c>
      <c r="S588" s="125">
        <v>9</v>
      </c>
      <c r="T588" s="125">
        <v>3</v>
      </c>
      <c r="U588" s="125">
        <v>2</v>
      </c>
      <c r="V588" s="125">
        <v>4</v>
      </c>
      <c r="W588" s="125">
        <v>8</v>
      </c>
      <c r="X588" s="125">
        <v>10</v>
      </c>
      <c r="Y588" s="125">
        <v>11</v>
      </c>
      <c r="Z588" s="126" t="s">
        <v>2205</v>
      </c>
      <c r="AA588" s="126" t="s">
        <v>1804</v>
      </c>
      <c r="AB588" s="135" t="s">
        <v>2206</v>
      </c>
      <c r="AC588" s="97" t="str">
        <f t="shared" si="102"/>
        <v>8.91</v>
      </c>
      <c r="AD588" s="97" t="str">
        <f t="shared" si="103"/>
        <v>11.21</v>
      </c>
    </row>
    <row r="589" spans="1:30" ht="43.8" thickBot="1" x14ac:dyDescent="0.35">
      <c r="A589" s="164">
        <v>10</v>
      </c>
      <c r="B589" s="6" t="s">
        <v>389</v>
      </c>
      <c r="C589" s="155">
        <v>8</v>
      </c>
      <c r="D589" s="155">
        <v>4</v>
      </c>
      <c r="E589" s="155">
        <v>2</v>
      </c>
      <c r="F589" s="155">
        <v>2</v>
      </c>
      <c r="G589" s="155">
        <v>13</v>
      </c>
      <c r="H589" s="155">
        <v>9</v>
      </c>
      <c r="I589" s="155">
        <v>14</v>
      </c>
      <c r="J589" s="156" t="s">
        <v>2161</v>
      </c>
      <c r="K589" s="156" t="s">
        <v>2162</v>
      </c>
      <c r="L589" s="165" t="s">
        <v>2163</v>
      </c>
      <c r="M589" s="97" t="str">
        <f t="shared" si="100"/>
        <v>12.02</v>
      </c>
      <c r="N589" s="97" t="str">
        <f t="shared" si="101"/>
        <v>8.63</v>
      </c>
      <c r="Q589" s="136">
        <v>10</v>
      </c>
      <c r="R589" s="6" t="s">
        <v>386</v>
      </c>
      <c r="S589" s="127">
        <v>8</v>
      </c>
      <c r="T589" s="127">
        <v>2</v>
      </c>
      <c r="U589" s="127">
        <v>3</v>
      </c>
      <c r="V589" s="127">
        <v>3</v>
      </c>
      <c r="W589" s="127">
        <v>13</v>
      </c>
      <c r="X589" s="127">
        <v>13</v>
      </c>
      <c r="Y589" s="127">
        <v>9</v>
      </c>
      <c r="Z589" s="128" t="s">
        <v>2207</v>
      </c>
      <c r="AA589" s="128" t="s">
        <v>2208</v>
      </c>
      <c r="AB589" s="137" t="s">
        <v>2209</v>
      </c>
      <c r="AC589" s="97" t="str">
        <f t="shared" si="102"/>
        <v>11.12</v>
      </c>
      <c r="AD589" s="97" t="str">
        <f t="shared" si="103"/>
        <v>8.73</v>
      </c>
    </row>
    <row r="590" spans="1:30" ht="15" thickBot="1" x14ac:dyDescent="0.35">
      <c r="A590" s="162">
        <v>11</v>
      </c>
      <c r="B590" s="3" t="s">
        <v>391</v>
      </c>
      <c r="C590" s="153">
        <v>9</v>
      </c>
      <c r="D590" s="153">
        <v>4</v>
      </c>
      <c r="E590" s="153">
        <v>1</v>
      </c>
      <c r="F590" s="153">
        <v>4</v>
      </c>
      <c r="G590" s="153">
        <v>15</v>
      </c>
      <c r="H590" s="153">
        <v>8</v>
      </c>
      <c r="I590" s="153">
        <v>13</v>
      </c>
      <c r="J590" s="154" t="s">
        <v>2164</v>
      </c>
      <c r="K590" s="154" t="s">
        <v>2165</v>
      </c>
      <c r="L590" s="163" t="s">
        <v>2166</v>
      </c>
      <c r="M590" s="97" t="str">
        <f t="shared" si="100"/>
        <v>14.41</v>
      </c>
      <c r="N590" s="97" t="str">
        <f t="shared" si="101"/>
        <v>8.90</v>
      </c>
      <c r="Q590" s="134">
        <v>11</v>
      </c>
      <c r="R590" s="3" t="s">
        <v>401</v>
      </c>
      <c r="S590" s="125">
        <v>9</v>
      </c>
      <c r="T590" s="125">
        <v>2</v>
      </c>
      <c r="U590" s="125">
        <v>3</v>
      </c>
      <c r="V590" s="125">
        <v>4</v>
      </c>
      <c r="W590" s="125">
        <v>11</v>
      </c>
      <c r="X590" s="125">
        <v>14</v>
      </c>
      <c r="Y590" s="125">
        <v>9</v>
      </c>
      <c r="Z590" s="126" t="s">
        <v>2210</v>
      </c>
      <c r="AA590" s="126" t="s">
        <v>2211</v>
      </c>
      <c r="AB590" s="135" t="s">
        <v>2212</v>
      </c>
      <c r="AC590" s="97" t="str">
        <f t="shared" si="102"/>
        <v>8.67</v>
      </c>
      <c r="AD590" s="97" t="str">
        <f t="shared" si="103"/>
        <v>17.21</v>
      </c>
    </row>
    <row r="591" spans="1:30" ht="43.8" thickBot="1" x14ac:dyDescent="0.35">
      <c r="A591" s="164">
        <v>12</v>
      </c>
      <c r="B591" s="6" t="s">
        <v>393</v>
      </c>
      <c r="C591" s="155">
        <v>9</v>
      </c>
      <c r="D591" s="155">
        <v>4</v>
      </c>
      <c r="E591" s="155">
        <v>1</v>
      </c>
      <c r="F591" s="155">
        <v>4</v>
      </c>
      <c r="G591" s="155">
        <v>8</v>
      </c>
      <c r="H591" s="155">
        <v>9</v>
      </c>
      <c r="I591" s="155">
        <v>13</v>
      </c>
      <c r="J591" s="156" t="s">
        <v>2167</v>
      </c>
      <c r="K591" s="156" t="s">
        <v>2168</v>
      </c>
      <c r="L591" s="165" t="s">
        <v>2169</v>
      </c>
      <c r="M591" s="97" t="str">
        <f t="shared" si="100"/>
        <v>12.01</v>
      </c>
      <c r="N591" s="97" t="str">
        <f t="shared" si="101"/>
        <v>9.73</v>
      </c>
      <c r="Q591" s="136">
        <v>12</v>
      </c>
      <c r="R591" s="6" t="s">
        <v>388</v>
      </c>
      <c r="S591" s="127">
        <v>8</v>
      </c>
      <c r="T591" s="127">
        <v>2</v>
      </c>
      <c r="U591" s="127">
        <v>3</v>
      </c>
      <c r="V591" s="127">
        <v>3</v>
      </c>
      <c r="W591" s="127">
        <v>5</v>
      </c>
      <c r="X591" s="127">
        <v>8</v>
      </c>
      <c r="Y591" s="127">
        <v>9</v>
      </c>
      <c r="Z591" s="128" t="s">
        <v>2118</v>
      </c>
      <c r="AA591" s="128" t="s">
        <v>2119</v>
      </c>
      <c r="AB591" s="137" t="s">
        <v>1580</v>
      </c>
      <c r="AC591" s="97" t="str">
        <f t="shared" si="102"/>
        <v>5.64</v>
      </c>
      <c r="AD591" s="97" t="str">
        <f t="shared" si="103"/>
        <v>9.60</v>
      </c>
    </row>
    <row r="592" spans="1:30" ht="29.4" thickBot="1" x14ac:dyDescent="0.35">
      <c r="A592" s="162">
        <v>13</v>
      </c>
      <c r="B592" s="3" t="s">
        <v>395</v>
      </c>
      <c r="C592" s="153">
        <v>8</v>
      </c>
      <c r="D592" s="153">
        <v>3</v>
      </c>
      <c r="E592" s="153">
        <v>2</v>
      </c>
      <c r="F592" s="153">
        <v>3</v>
      </c>
      <c r="G592" s="153">
        <v>11</v>
      </c>
      <c r="H592" s="153">
        <v>9</v>
      </c>
      <c r="I592" s="153">
        <v>11</v>
      </c>
      <c r="J592" s="154" t="s">
        <v>2170</v>
      </c>
      <c r="K592" s="154" t="s">
        <v>2171</v>
      </c>
      <c r="L592" s="163" t="s">
        <v>2172</v>
      </c>
      <c r="M592" s="97" t="str">
        <f t="shared" si="100"/>
        <v>12.33</v>
      </c>
      <c r="N592" s="97" t="str">
        <f t="shared" si="101"/>
        <v>9.40</v>
      </c>
      <c r="Q592" s="134">
        <v>13</v>
      </c>
      <c r="R592" s="3" t="s">
        <v>397</v>
      </c>
      <c r="S592" s="125">
        <v>8</v>
      </c>
      <c r="T592" s="125">
        <v>2</v>
      </c>
      <c r="U592" s="125">
        <v>2</v>
      </c>
      <c r="V592" s="125">
        <v>4</v>
      </c>
      <c r="W592" s="125">
        <v>7</v>
      </c>
      <c r="X592" s="125">
        <v>12</v>
      </c>
      <c r="Y592" s="125">
        <v>8</v>
      </c>
      <c r="Z592" s="126" t="s">
        <v>2120</v>
      </c>
      <c r="AA592" s="126" t="s">
        <v>2121</v>
      </c>
      <c r="AB592" s="135" t="s">
        <v>2122</v>
      </c>
      <c r="AC592" s="97" t="str">
        <f t="shared" si="102"/>
        <v>5.32</v>
      </c>
      <c r="AD592" s="97" t="str">
        <f t="shared" si="103"/>
        <v>10.31</v>
      </c>
    </row>
    <row r="593" spans="1:30" ht="15" thickBot="1" x14ac:dyDescent="0.35">
      <c r="A593" s="164">
        <v>14</v>
      </c>
      <c r="B593" s="6" t="s">
        <v>398</v>
      </c>
      <c r="C593" s="155">
        <v>8</v>
      </c>
      <c r="D593" s="155">
        <v>3</v>
      </c>
      <c r="E593" s="155">
        <v>2</v>
      </c>
      <c r="F593" s="155">
        <v>3</v>
      </c>
      <c r="G593" s="155">
        <v>6</v>
      </c>
      <c r="H593" s="155">
        <v>6</v>
      </c>
      <c r="I593" s="155">
        <v>11</v>
      </c>
      <c r="J593" s="156" t="s">
        <v>2173</v>
      </c>
      <c r="K593" s="156" t="s">
        <v>2174</v>
      </c>
      <c r="L593" s="165" t="s">
        <v>2175</v>
      </c>
      <c r="M593" s="97" t="str">
        <f t="shared" si="100"/>
        <v>9.85</v>
      </c>
      <c r="N593" s="97" t="str">
        <f t="shared" si="101"/>
        <v>6.61</v>
      </c>
      <c r="Q593" s="136">
        <v>14</v>
      </c>
      <c r="R593" s="6" t="s">
        <v>399</v>
      </c>
      <c r="S593" s="127">
        <v>8</v>
      </c>
      <c r="T593" s="127">
        <v>2</v>
      </c>
      <c r="U593" s="127">
        <v>2</v>
      </c>
      <c r="V593" s="127">
        <v>4</v>
      </c>
      <c r="W593" s="127">
        <v>5</v>
      </c>
      <c r="X593" s="127">
        <v>13</v>
      </c>
      <c r="Y593" s="127">
        <v>8</v>
      </c>
      <c r="Z593" s="128" t="s">
        <v>2123</v>
      </c>
      <c r="AA593" s="128" t="s">
        <v>2124</v>
      </c>
      <c r="AB593" s="137" t="s">
        <v>2125</v>
      </c>
      <c r="AC593" s="97" t="str">
        <f t="shared" si="102"/>
        <v>6.56</v>
      </c>
      <c r="AD593" s="97" t="str">
        <f t="shared" si="103"/>
        <v>15.41</v>
      </c>
    </row>
    <row r="594" spans="1:30" ht="29.4" thickBot="1" x14ac:dyDescent="0.35">
      <c r="A594" s="162">
        <v>15</v>
      </c>
      <c r="B594" s="3" t="s">
        <v>396</v>
      </c>
      <c r="C594" s="153">
        <v>9</v>
      </c>
      <c r="D594" s="153">
        <v>2</v>
      </c>
      <c r="E594" s="153">
        <v>4</v>
      </c>
      <c r="F594" s="153">
        <v>3</v>
      </c>
      <c r="G594" s="153">
        <v>12</v>
      </c>
      <c r="H594" s="153">
        <v>13</v>
      </c>
      <c r="I594" s="153">
        <v>10</v>
      </c>
      <c r="J594" s="154" t="s">
        <v>2176</v>
      </c>
      <c r="K594" s="154" t="s">
        <v>2177</v>
      </c>
      <c r="L594" s="163" t="s">
        <v>2178</v>
      </c>
      <c r="M594" s="97" t="str">
        <f t="shared" si="100"/>
        <v>10.32</v>
      </c>
      <c r="N594" s="97" t="str">
        <f t="shared" si="101"/>
        <v>8.44</v>
      </c>
      <c r="Q594" s="134">
        <v>15</v>
      </c>
      <c r="R594" s="3" t="s">
        <v>396</v>
      </c>
      <c r="S594" s="125">
        <v>8</v>
      </c>
      <c r="T594" s="125">
        <v>2</v>
      </c>
      <c r="U594" s="125">
        <v>1</v>
      </c>
      <c r="V594" s="125">
        <v>5</v>
      </c>
      <c r="W594" s="125">
        <v>5</v>
      </c>
      <c r="X594" s="125">
        <v>15</v>
      </c>
      <c r="Y594" s="125">
        <v>7</v>
      </c>
      <c r="Z594" s="126" t="s">
        <v>2126</v>
      </c>
      <c r="AA594" s="126" t="s">
        <v>2127</v>
      </c>
      <c r="AB594" s="135" t="s">
        <v>2128</v>
      </c>
      <c r="AC594" s="97" t="str">
        <f t="shared" si="102"/>
        <v>8.75</v>
      </c>
      <c r="AD594" s="97" t="str">
        <f t="shared" si="103"/>
        <v>10.91</v>
      </c>
    </row>
    <row r="595" spans="1:30" ht="15" thickBot="1" x14ac:dyDescent="0.35">
      <c r="A595" s="164">
        <v>16</v>
      </c>
      <c r="B595" s="6" t="s">
        <v>397</v>
      </c>
      <c r="C595" s="155">
        <v>9</v>
      </c>
      <c r="D595" s="155">
        <v>2</v>
      </c>
      <c r="E595" s="155">
        <v>3</v>
      </c>
      <c r="F595" s="155">
        <v>4</v>
      </c>
      <c r="G595" s="155">
        <v>9</v>
      </c>
      <c r="H595" s="155">
        <v>12</v>
      </c>
      <c r="I595" s="155">
        <v>9</v>
      </c>
      <c r="J595" s="156" t="s">
        <v>487</v>
      </c>
      <c r="K595" s="156" t="s">
        <v>2179</v>
      </c>
      <c r="L595" s="165" t="s">
        <v>2180</v>
      </c>
      <c r="M595" s="97" t="str">
        <f t="shared" si="100"/>
        <v>8.35</v>
      </c>
      <c r="N595" s="97" t="str">
        <f t="shared" si="101"/>
        <v>9.91</v>
      </c>
      <c r="Q595" s="136">
        <v>16</v>
      </c>
      <c r="R595" s="6" t="s">
        <v>391</v>
      </c>
      <c r="S595" s="127">
        <v>7</v>
      </c>
      <c r="T595" s="127">
        <v>1</v>
      </c>
      <c r="U595" s="127">
        <v>3</v>
      </c>
      <c r="V595" s="127">
        <v>3</v>
      </c>
      <c r="W595" s="127">
        <v>8</v>
      </c>
      <c r="X595" s="127">
        <v>10</v>
      </c>
      <c r="Y595" s="127">
        <v>6</v>
      </c>
      <c r="Z595" s="128" t="s">
        <v>2057</v>
      </c>
      <c r="AA595" s="128" t="s">
        <v>2058</v>
      </c>
      <c r="AB595" s="137" t="s">
        <v>2059</v>
      </c>
      <c r="AC595" s="97" t="str">
        <f t="shared" si="102"/>
        <v>10.62</v>
      </c>
      <c r="AD595" s="97" t="str">
        <f t="shared" si="103"/>
        <v>10.50</v>
      </c>
    </row>
    <row r="596" spans="1:30" ht="15" thickBot="1" x14ac:dyDescent="0.35">
      <c r="A596" s="162">
        <v>17</v>
      </c>
      <c r="B596" s="3" t="s">
        <v>399</v>
      </c>
      <c r="C596" s="153">
        <v>9</v>
      </c>
      <c r="D596" s="153">
        <v>1</v>
      </c>
      <c r="E596" s="153">
        <v>5</v>
      </c>
      <c r="F596" s="153">
        <v>3</v>
      </c>
      <c r="G596" s="153">
        <v>7</v>
      </c>
      <c r="H596" s="153">
        <v>15</v>
      </c>
      <c r="I596" s="153">
        <v>8</v>
      </c>
      <c r="J596" s="154" t="s">
        <v>2181</v>
      </c>
      <c r="K596" s="154" t="s">
        <v>2182</v>
      </c>
      <c r="L596" s="163" t="s">
        <v>2183</v>
      </c>
      <c r="M596" s="97" t="str">
        <f t="shared" si="100"/>
        <v>8.50</v>
      </c>
      <c r="N596" s="97" t="str">
        <f t="shared" si="101"/>
        <v>17.30</v>
      </c>
      <c r="Q596" s="134">
        <v>17</v>
      </c>
      <c r="R596" s="3" t="s">
        <v>394</v>
      </c>
      <c r="S596" s="125">
        <v>8</v>
      </c>
      <c r="T596" s="125">
        <v>1</v>
      </c>
      <c r="U596" s="125">
        <v>3</v>
      </c>
      <c r="V596" s="125">
        <v>4</v>
      </c>
      <c r="W596" s="125">
        <v>10</v>
      </c>
      <c r="X596" s="125">
        <v>13</v>
      </c>
      <c r="Y596" s="125">
        <v>6</v>
      </c>
      <c r="Z596" s="126" t="s">
        <v>2129</v>
      </c>
      <c r="AA596" s="126" t="s">
        <v>2130</v>
      </c>
      <c r="AB596" s="135" t="s">
        <v>2131</v>
      </c>
      <c r="AC596" s="97" t="str">
        <f t="shared" si="102"/>
        <v>11.82</v>
      </c>
      <c r="AD596" s="97" t="str">
        <f t="shared" si="103"/>
        <v>13.39</v>
      </c>
    </row>
    <row r="597" spans="1:30" ht="43.8" thickBot="1" x14ac:dyDescent="0.35">
      <c r="A597" s="164">
        <v>18</v>
      </c>
      <c r="B597" s="6" t="s">
        <v>400</v>
      </c>
      <c r="C597" s="155">
        <v>8</v>
      </c>
      <c r="D597" s="155">
        <v>1</v>
      </c>
      <c r="E597" s="155">
        <v>3</v>
      </c>
      <c r="F597" s="155">
        <v>4</v>
      </c>
      <c r="G597" s="155">
        <v>10</v>
      </c>
      <c r="H597" s="155">
        <v>15</v>
      </c>
      <c r="I597" s="155">
        <v>6</v>
      </c>
      <c r="J597" s="156" t="s">
        <v>2184</v>
      </c>
      <c r="K597" s="156" t="s">
        <v>2185</v>
      </c>
      <c r="L597" s="165" t="s">
        <v>2186</v>
      </c>
      <c r="M597" s="97" t="str">
        <f t="shared" si="100"/>
        <v>11.57</v>
      </c>
      <c r="N597" s="97" t="str">
        <f t="shared" si="101"/>
        <v>10.70</v>
      </c>
      <c r="Q597" s="136">
        <v>18</v>
      </c>
      <c r="R597" s="6" t="s">
        <v>393</v>
      </c>
      <c r="S597" s="127">
        <v>8</v>
      </c>
      <c r="T597" s="127">
        <v>1</v>
      </c>
      <c r="U597" s="127">
        <v>1</v>
      </c>
      <c r="V597" s="127">
        <v>6</v>
      </c>
      <c r="W597" s="127">
        <v>5</v>
      </c>
      <c r="X597" s="127">
        <v>16</v>
      </c>
      <c r="Y597" s="127">
        <v>4</v>
      </c>
      <c r="Z597" s="128" t="s">
        <v>2132</v>
      </c>
      <c r="AA597" s="128" t="s">
        <v>2133</v>
      </c>
      <c r="AB597" s="137" t="s">
        <v>2134</v>
      </c>
      <c r="AC597" s="97" t="str">
        <f t="shared" si="102"/>
        <v>4.91</v>
      </c>
      <c r="AD597" s="97" t="str">
        <f t="shared" si="103"/>
        <v>18.05</v>
      </c>
    </row>
    <row r="598" spans="1:30" ht="15" thickBot="1" x14ac:dyDescent="0.35">
      <c r="A598" s="162">
        <v>19</v>
      </c>
      <c r="B598" s="3" t="s">
        <v>401</v>
      </c>
      <c r="C598" s="153">
        <v>8</v>
      </c>
      <c r="D598" s="153">
        <v>1</v>
      </c>
      <c r="E598" s="153">
        <v>3</v>
      </c>
      <c r="F598" s="153">
        <v>4</v>
      </c>
      <c r="G598" s="153">
        <v>6</v>
      </c>
      <c r="H598" s="153">
        <v>12</v>
      </c>
      <c r="I598" s="153">
        <v>6</v>
      </c>
      <c r="J598" s="154" t="s">
        <v>2187</v>
      </c>
      <c r="K598" s="154" t="s">
        <v>2188</v>
      </c>
      <c r="L598" s="163" t="s">
        <v>2189</v>
      </c>
      <c r="M598" s="97" t="str">
        <f t="shared" si="100"/>
        <v>8.59</v>
      </c>
      <c r="N598" s="97" t="str">
        <f t="shared" si="101"/>
        <v>15.12</v>
      </c>
      <c r="Q598" s="134">
        <v>19</v>
      </c>
      <c r="R598" s="3" t="s">
        <v>402</v>
      </c>
      <c r="S598" s="125">
        <v>9</v>
      </c>
      <c r="T598" s="125">
        <v>0</v>
      </c>
      <c r="U598" s="125">
        <v>3</v>
      </c>
      <c r="V598" s="125">
        <v>6</v>
      </c>
      <c r="W598" s="125">
        <v>7</v>
      </c>
      <c r="X598" s="125">
        <v>21</v>
      </c>
      <c r="Y598" s="125">
        <v>3</v>
      </c>
      <c r="Z598" s="126" t="s">
        <v>2213</v>
      </c>
      <c r="AA598" s="126" t="s">
        <v>2214</v>
      </c>
      <c r="AB598" s="135" t="s">
        <v>1287</v>
      </c>
      <c r="AC598" s="97" t="str">
        <f t="shared" si="102"/>
        <v>4.49</v>
      </c>
      <c r="AD598" s="97" t="str">
        <f t="shared" si="103"/>
        <v>24.60</v>
      </c>
    </row>
    <row r="599" spans="1:30" ht="15" thickBot="1" x14ac:dyDescent="0.35">
      <c r="A599" s="166">
        <v>20</v>
      </c>
      <c r="B599" s="18" t="s">
        <v>402</v>
      </c>
      <c r="C599" s="167">
        <v>8</v>
      </c>
      <c r="D599" s="167">
        <v>0</v>
      </c>
      <c r="E599" s="167">
        <v>2</v>
      </c>
      <c r="F599" s="167">
        <v>6</v>
      </c>
      <c r="G599" s="167">
        <v>4</v>
      </c>
      <c r="H599" s="167">
        <v>14</v>
      </c>
      <c r="I599" s="167">
        <v>2</v>
      </c>
      <c r="J599" s="168" t="s">
        <v>2190</v>
      </c>
      <c r="K599" s="168" t="s">
        <v>2191</v>
      </c>
      <c r="L599" s="169" t="s">
        <v>2192</v>
      </c>
      <c r="M599" s="97" t="str">
        <f t="shared" si="100"/>
        <v>7.55</v>
      </c>
      <c r="N599" s="97" t="str">
        <f t="shared" si="101"/>
        <v>14.89</v>
      </c>
      <c r="Q599" s="138">
        <v>20</v>
      </c>
      <c r="R599" s="18" t="s">
        <v>387</v>
      </c>
      <c r="S599" s="139">
        <v>8</v>
      </c>
      <c r="T599" s="139">
        <v>0</v>
      </c>
      <c r="U599" s="139">
        <v>2</v>
      </c>
      <c r="V599" s="139">
        <v>6</v>
      </c>
      <c r="W599" s="139">
        <v>4</v>
      </c>
      <c r="X599" s="139">
        <v>15</v>
      </c>
      <c r="Y599" s="139">
        <v>2</v>
      </c>
      <c r="Z599" s="140" t="s">
        <v>2069</v>
      </c>
      <c r="AA599" s="140" t="s">
        <v>2070</v>
      </c>
      <c r="AB599" s="141" t="s">
        <v>2071</v>
      </c>
      <c r="AC599" s="97" t="str">
        <f t="shared" si="102"/>
        <v>7.32</v>
      </c>
      <c r="AD599" s="97" t="str">
        <f t="shared" si="103"/>
        <v>16.51</v>
      </c>
    </row>
    <row r="601" spans="1:30" ht="15" thickBot="1" x14ac:dyDescent="0.35">
      <c r="A601" t="s">
        <v>2248</v>
      </c>
      <c r="B601" s="210" t="s">
        <v>2218</v>
      </c>
      <c r="C601" s="210"/>
      <c r="D601" s="210"/>
      <c r="E601" s="210"/>
      <c r="F601" s="210"/>
    </row>
    <row r="602" spans="1:30" x14ac:dyDescent="0.3">
      <c r="A602" s="157" t="s">
        <v>0</v>
      </c>
      <c r="B602" s="158" t="s">
        <v>1</v>
      </c>
      <c r="C602" s="158" t="s">
        <v>2</v>
      </c>
      <c r="D602" s="158" t="s">
        <v>3</v>
      </c>
      <c r="E602" s="158" t="s">
        <v>4</v>
      </c>
      <c r="F602" s="158" t="s">
        <v>5</v>
      </c>
      <c r="G602" s="158" t="s">
        <v>6</v>
      </c>
      <c r="H602" s="158" t="s">
        <v>7</v>
      </c>
      <c r="I602" s="158" t="s">
        <v>8</v>
      </c>
      <c r="J602" s="158" t="s">
        <v>9</v>
      </c>
      <c r="K602" s="158" t="s">
        <v>10</v>
      </c>
      <c r="L602" s="159" t="s">
        <v>11</v>
      </c>
      <c r="Q602" s="129" t="s">
        <v>0</v>
      </c>
      <c r="R602" s="130" t="s">
        <v>1</v>
      </c>
      <c r="S602" s="130" t="s">
        <v>2</v>
      </c>
      <c r="T602" s="130" t="s">
        <v>3</v>
      </c>
      <c r="U602" s="130" t="s">
        <v>4</v>
      </c>
      <c r="V602" s="130" t="s">
        <v>5</v>
      </c>
      <c r="W602" s="130" t="s">
        <v>6</v>
      </c>
      <c r="X602" s="130" t="s">
        <v>7</v>
      </c>
      <c r="Y602" s="130" t="s">
        <v>8</v>
      </c>
      <c r="Z602" s="130" t="s">
        <v>9</v>
      </c>
      <c r="AA602" s="130" t="s">
        <v>10</v>
      </c>
      <c r="AB602" s="131" t="s">
        <v>11</v>
      </c>
    </row>
    <row r="603" spans="1:30" ht="15" thickBot="1" x14ac:dyDescent="0.35">
      <c r="A603" s="160" t="s">
        <v>0</v>
      </c>
      <c r="B603" s="152" t="s">
        <v>1</v>
      </c>
      <c r="C603" s="152" t="s">
        <v>2</v>
      </c>
      <c r="D603" s="152" t="s">
        <v>3</v>
      </c>
      <c r="E603" s="152" t="s">
        <v>4</v>
      </c>
      <c r="F603" s="152" t="s">
        <v>5</v>
      </c>
      <c r="G603" s="152" t="s">
        <v>6</v>
      </c>
      <c r="H603" s="152" t="s">
        <v>7</v>
      </c>
      <c r="I603" s="152" t="s">
        <v>8</v>
      </c>
      <c r="J603" s="152" t="s">
        <v>9</v>
      </c>
      <c r="K603" s="152" t="s">
        <v>10</v>
      </c>
      <c r="L603" s="161" t="s">
        <v>11</v>
      </c>
      <c r="M603" s="1" t="s">
        <v>9</v>
      </c>
      <c r="N603" s="1" t="s">
        <v>10</v>
      </c>
      <c r="Q603" s="132" t="s">
        <v>0</v>
      </c>
      <c r="R603" s="124" t="s">
        <v>1</v>
      </c>
      <c r="S603" s="124" t="s">
        <v>2</v>
      </c>
      <c r="T603" s="124" t="s">
        <v>3</v>
      </c>
      <c r="U603" s="124" t="s">
        <v>4</v>
      </c>
      <c r="V603" s="124" t="s">
        <v>5</v>
      </c>
      <c r="W603" s="124" t="s">
        <v>6</v>
      </c>
      <c r="X603" s="124" t="s">
        <v>7</v>
      </c>
      <c r="Y603" s="124" t="s">
        <v>8</v>
      </c>
      <c r="Z603" s="124" t="s">
        <v>9</v>
      </c>
      <c r="AA603" s="124" t="s">
        <v>10</v>
      </c>
      <c r="AB603" s="133" t="s">
        <v>11</v>
      </c>
      <c r="AC603" s="1" t="s">
        <v>9</v>
      </c>
      <c r="AD603" s="1" t="s">
        <v>10</v>
      </c>
    </row>
    <row r="604" spans="1:30" ht="29.4" thickBot="1" x14ac:dyDescent="0.35">
      <c r="A604" s="162">
        <v>1</v>
      </c>
      <c r="B604" s="3" t="s">
        <v>383</v>
      </c>
      <c r="C604" s="153">
        <v>9</v>
      </c>
      <c r="D604" s="153">
        <v>7</v>
      </c>
      <c r="E604" s="153">
        <v>2</v>
      </c>
      <c r="F604" s="153">
        <v>0</v>
      </c>
      <c r="G604" s="153">
        <v>19</v>
      </c>
      <c r="H604" s="153">
        <v>1</v>
      </c>
      <c r="I604" s="153">
        <v>23</v>
      </c>
      <c r="J604" s="154" t="s">
        <v>2219</v>
      </c>
      <c r="K604" s="154" t="s">
        <v>2220</v>
      </c>
      <c r="L604" s="163" t="s">
        <v>2221</v>
      </c>
      <c r="M604" s="97" t="str">
        <f>IF(ISNUMBER(SEARCH("-", J604)), LEFT(J604, SEARCH("-", J604)-1), LEFT(J604, SEARCH("+", J604)-1))</f>
        <v>25.37</v>
      </c>
      <c r="N604" s="97" t="str">
        <f>IF(ISNUMBER(SEARCH("-", K604)), LEFT(K604, SEARCH("-", K604)-1), LEFT(K604, SEARCH("+", K604)-1))</f>
        <v>6.23</v>
      </c>
      <c r="Q604" s="134">
        <v>1</v>
      </c>
      <c r="R604" s="3" t="s">
        <v>384</v>
      </c>
      <c r="S604" s="125">
        <v>10</v>
      </c>
      <c r="T604" s="125">
        <v>8</v>
      </c>
      <c r="U604" s="125">
        <v>0</v>
      </c>
      <c r="V604" s="125">
        <v>2</v>
      </c>
      <c r="W604" s="125">
        <v>22</v>
      </c>
      <c r="X604" s="125">
        <v>9</v>
      </c>
      <c r="Y604" s="125">
        <v>24</v>
      </c>
      <c r="Z604" s="126" t="s">
        <v>2249</v>
      </c>
      <c r="AA604" s="126" t="s">
        <v>2250</v>
      </c>
      <c r="AB604" s="135" t="s">
        <v>2251</v>
      </c>
      <c r="AC604" s="97" t="str">
        <f>IF(ISNUMBER(SEARCH("-", Z604)), LEFT(Z604, SEARCH("-", Z604)-1), LEFT(Z604, SEARCH("+", Z604)-1))</f>
        <v>20.81</v>
      </c>
      <c r="AD604" s="97" t="str">
        <f>IF(ISNUMBER(SEARCH("-", AA604)), LEFT(AA604, SEARCH("-", AA604)-1), LEFT(AA604, SEARCH("+", AA604)-1))</f>
        <v>11.94</v>
      </c>
    </row>
    <row r="605" spans="1:30" ht="29.4" thickBot="1" x14ac:dyDescent="0.35">
      <c r="A605" s="164">
        <v>2</v>
      </c>
      <c r="B605" s="6" t="s">
        <v>392</v>
      </c>
      <c r="C605" s="155">
        <v>8</v>
      </c>
      <c r="D605" s="155">
        <v>6</v>
      </c>
      <c r="E605" s="155">
        <v>1</v>
      </c>
      <c r="F605" s="155">
        <v>1</v>
      </c>
      <c r="G605" s="155">
        <v>14</v>
      </c>
      <c r="H605" s="155">
        <v>6</v>
      </c>
      <c r="I605" s="155">
        <v>19</v>
      </c>
      <c r="J605" s="156" t="s">
        <v>2222</v>
      </c>
      <c r="K605" s="156" t="s">
        <v>2223</v>
      </c>
      <c r="L605" s="165" t="s">
        <v>2224</v>
      </c>
      <c r="M605" s="97" t="str">
        <f t="shared" ref="M605:M623" si="104">IF(ISNUMBER(SEARCH("-", J605)), LEFT(J605, SEARCH("-", J605)-1), LEFT(J605, SEARCH("+", J605)-1))</f>
        <v>16.71</v>
      </c>
      <c r="N605" s="97" t="str">
        <f t="shared" ref="N605:N623" si="105">IF(ISNUMBER(SEARCH("-", K605)), LEFT(K605, SEARCH("-", K605)-1), LEFT(K605, SEARCH("+", K605)-1))</f>
        <v>6.90</v>
      </c>
      <c r="Q605" s="136">
        <v>2</v>
      </c>
      <c r="R605" s="6" t="s">
        <v>383</v>
      </c>
      <c r="S605" s="127">
        <v>8</v>
      </c>
      <c r="T605" s="127">
        <v>7</v>
      </c>
      <c r="U605" s="127">
        <v>0</v>
      </c>
      <c r="V605" s="127">
        <v>1</v>
      </c>
      <c r="W605" s="127">
        <v>17</v>
      </c>
      <c r="X605" s="127">
        <v>5</v>
      </c>
      <c r="Y605" s="127">
        <v>21</v>
      </c>
      <c r="Z605" s="128" t="s">
        <v>2106</v>
      </c>
      <c r="AA605" s="128" t="s">
        <v>2107</v>
      </c>
      <c r="AB605" s="137" t="s">
        <v>2108</v>
      </c>
      <c r="AC605" s="97" t="str">
        <f t="shared" ref="AC605:AC623" si="106">IF(ISNUMBER(SEARCH("-", Z605)), LEFT(Z605, SEARCH("-", Z605)-1), LEFT(Z605, SEARCH("+", Z605)-1))</f>
        <v>16.27</v>
      </c>
      <c r="AD605" s="97" t="str">
        <f t="shared" ref="AD605:AD623" si="107">IF(ISNUMBER(SEARCH("-", AA605)), LEFT(AA605, SEARCH("-", AA605)-1), LEFT(AA605, SEARCH("+", AA605)-1))</f>
        <v>7.63</v>
      </c>
    </row>
    <row r="606" spans="1:30" ht="29.4" thickBot="1" x14ac:dyDescent="0.35">
      <c r="A606" s="162">
        <v>3</v>
      </c>
      <c r="B606" s="3" t="s">
        <v>388</v>
      </c>
      <c r="C606" s="153">
        <v>9</v>
      </c>
      <c r="D606" s="153">
        <v>6</v>
      </c>
      <c r="E606" s="153">
        <v>0</v>
      </c>
      <c r="F606" s="153">
        <v>3</v>
      </c>
      <c r="G606" s="153">
        <v>12</v>
      </c>
      <c r="H606" s="153">
        <v>8</v>
      </c>
      <c r="I606" s="153">
        <v>18</v>
      </c>
      <c r="J606" s="154" t="s">
        <v>2140</v>
      </c>
      <c r="K606" s="154" t="s">
        <v>2141</v>
      </c>
      <c r="L606" s="163" t="s">
        <v>2142</v>
      </c>
      <c r="M606" s="97" t="str">
        <f t="shared" si="104"/>
        <v>15.91</v>
      </c>
      <c r="N606" s="97" t="str">
        <f t="shared" si="105"/>
        <v>9.65</v>
      </c>
      <c r="Q606" s="134">
        <v>3</v>
      </c>
      <c r="R606" s="3" t="s">
        <v>390</v>
      </c>
      <c r="S606" s="125">
        <v>9</v>
      </c>
      <c r="T606" s="125">
        <v>7</v>
      </c>
      <c r="U606" s="125">
        <v>0</v>
      </c>
      <c r="V606" s="125">
        <v>2</v>
      </c>
      <c r="W606" s="125">
        <v>16</v>
      </c>
      <c r="X606" s="125">
        <v>8</v>
      </c>
      <c r="Y606" s="125">
        <v>21</v>
      </c>
      <c r="Z606" s="126" t="s">
        <v>2252</v>
      </c>
      <c r="AA606" s="126" t="s">
        <v>2253</v>
      </c>
      <c r="AB606" s="135" t="s">
        <v>2254</v>
      </c>
      <c r="AC606" s="97" t="str">
        <f t="shared" si="106"/>
        <v>15.76</v>
      </c>
      <c r="AD606" s="97" t="str">
        <f t="shared" si="107"/>
        <v>6.45</v>
      </c>
    </row>
    <row r="607" spans="1:30" ht="29.4" thickBot="1" x14ac:dyDescent="0.35">
      <c r="A607" s="164">
        <v>4</v>
      </c>
      <c r="B607" s="6" t="s">
        <v>384</v>
      </c>
      <c r="C607" s="155">
        <v>7</v>
      </c>
      <c r="D607" s="155">
        <v>5</v>
      </c>
      <c r="E607" s="155">
        <v>2</v>
      </c>
      <c r="F607" s="155">
        <v>0</v>
      </c>
      <c r="G607" s="155">
        <v>16</v>
      </c>
      <c r="H607" s="155">
        <v>7</v>
      </c>
      <c r="I607" s="155">
        <v>17</v>
      </c>
      <c r="J607" s="156" t="s">
        <v>1906</v>
      </c>
      <c r="K607" s="156" t="s">
        <v>1907</v>
      </c>
      <c r="L607" s="165" t="s">
        <v>1908</v>
      </c>
      <c r="M607" s="97" t="str">
        <f t="shared" si="104"/>
        <v>16.02</v>
      </c>
      <c r="N607" s="97" t="str">
        <f t="shared" si="105"/>
        <v>7.05</v>
      </c>
      <c r="Q607" s="136">
        <v>4</v>
      </c>
      <c r="R607" s="6" t="s">
        <v>395</v>
      </c>
      <c r="S607" s="127">
        <v>9</v>
      </c>
      <c r="T607" s="127">
        <v>5</v>
      </c>
      <c r="U607" s="127">
        <v>2</v>
      </c>
      <c r="V607" s="127">
        <v>2</v>
      </c>
      <c r="W607" s="127">
        <v>13</v>
      </c>
      <c r="X607" s="127">
        <v>7</v>
      </c>
      <c r="Y607" s="127">
        <v>17</v>
      </c>
      <c r="Z607" s="128" t="s">
        <v>2193</v>
      </c>
      <c r="AA607" s="128" t="s">
        <v>2194</v>
      </c>
      <c r="AB607" s="137" t="s">
        <v>2195</v>
      </c>
      <c r="AC607" s="97" t="str">
        <f t="shared" si="106"/>
        <v>14.26</v>
      </c>
      <c r="AD607" s="97" t="str">
        <f t="shared" si="107"/>
        <v>10.71</v>
      </c>
    </row>
    <row r="608" spans="1:30" ht="43.8" thickBot="1" x14ac:dyDescent="0.35">
      <c r="A608" s="162">
        <v>5</v>
      </c>
      <c r="B608" s="3" t="s">
        <v>385</v>
      </c>
      <c r="C608" s="153">
        <v>8</v>
      </c>
      <c r="D608" s="153">
        <v>5</v>
      </c>
      <c r="E608" s="153">
        <v>2</v>
      </c>
      <c r="F608" s="153">
        <v>1</v>
      </c>
      <c r="G608" s="153">
        <v>12</v>
      </c>
      <c r="H608" s="153">
        <v>5</v>
      </c>
      <c r="I608" s="153">
        <v>17</v>
      </c>
      <c r="J608" s="154" t="s">
        <v>2146</v>
      </c>
      <c r="K608" s="154" t="s">
        <v>2147</v>
      </c>
      <c r="L608" s="163" t="s">
        <v>2148</v>
      </c>
      <c r="M608" s="97" t="str">
        <f t="shared" si="104"/>
        <v>13.81</v>
      </c>
      <c r="N608" s="97" t="str">
        <f t="shared" si="105"/>
        <v>8.55</v>
      </c>
      <c r="Q608" s="134">
        <v>5</v>
      </c>
      <c r="R608" s="3" t="s">
        <v>389</v>
      </c>
      <c r="S608" s="125">
        <v>9</v>
      </c>
      <c r="T608" s="125">
        <v>3</v>
      </c>
      <c r="U608" s="125">
        <v>3</v>
      </c>
      <c r="V608" s="125">
        <v>3</v>
      </c>
      <c r="W608" s="125">
        <v>11</v>
      </c>
      <c r="X608" s="125">
        <v>11</v>
      </c>
      <c r="Y608" s="125">
        <v>12</v>
      </c>
      <c r="Z608" s="126" t="s">
        <v>2196</v>
      </c>
      <c r="AA608" s="126" t="s">
        <v>2197</v>
      </c>
      <c r="AB608" s="135" t="s">
        <v>2198</v>
      </c>
      <c r="AC608" s="97" t="str">
        <f t="shared" si="106"/>
        <v>9.05</v>
      </c>
      <c r="AD608" s="97" t="str">
        <f t="shared" si="107"/>
        <v>13.36</v>
      </c>
    </row>
    <row r="609" spans="1:30" ht="29.4" thickBot="1" x14ac:dyDescent="0.35">
      <c r="A609" s="164">
        <v>6</v>
      </c>
      <c r="B609" s="6" t="s">
        <v>386</v>
      </c>
      <c r="C609" s="155">
        <v>10</v>
      </c>
      <c r="D609" s="155">
        <v>5</v>
      </c>
      <c r="E609" s="155">
        <v>2</v>
      </c>
      <c r="F609" s="155">
        <v>3</v>
      </c>
      <c r="G609" s="155">
        <v>12</v>
      </c>
      <c r="H609" s="155">
        <v>6</v>
      </c>
      <c r="I609" s="155">
        <v>17</v>
      </c>
      <c r="J609" s="156" t="s">
        <v>2225</v>
      </c>
      <c r="K609" s="156" t="s">
        <v>2226</v>
      </c>
      <c r="L609" s="165" t="s">
        <v>2227</v>
      </c>
      <c r="M609" s="97" t="str">
        <f t="shared" si="104"/>
        <v>16.72</v>
      </c>
      <c r="N609" s="97" t="str">
        <f t="shared" si="105"/>
        <v>5.85</v>
      </c>
      <c r="Q609" s="136">
        <v>6</v>
      </c>
      <c r="R609" s="6" t="s">
        <v>392</v>
      </c>
      <c r="S609" s="127">
        <v>10</v>
      </c>
      <c r="T609" s="127">
        <v>3</v>
      </c>
      <c r="U609" s="127">
        <v>3</v>
      </c>
      <c r="V609" s="127">
        <v>4</v>
      </c>
      <c r="W609" s="127">
        <v>7</v>
      </c>
      <c r="X609" s="127">
        <v>7</v>
      </c>
      <c r="Y609" s="127">
        <v>12</v>
      </c>
      <c r="Z609" s="128" t="s">
        <v>2199</v>
      </c>
      <c r="AA609" s="128" t="s">
        <v>2200</v>
      </c>
      <c r="AB609" s="137" t="s">
        <v>2201</v>
      </c>
      <c r="AC609" s="97" t="str">
        <f t="shared" si="106"/>
        <v>10.18</v>
      </c>
      <c r="AD609" s="97" t="str">
        <f t="shared" si="107"/>
        <v>16.74</v>
      </c>
    </row>
    <row r="610" spans="1:30" ht="29.4" thickBot="1" x14ac:dyDescent="0.35">
      <c r="A610" s="162">
        <v>7</v>
      </c>
      <c r="B610" s="3" t="s">
        <v>390</v>
      </c>
      <c r="C610" s="153">
        <v>9</v>
      </c>
      <c r="D610" s="153">
        <v>5</v>
      </c>
      <c r="E610" s="153">
        <v>2</v>
      </c>
      <c r="F610" s="153">
        <v>2</v>
      </c>
      <c r="G610" s="153">
        <v>12</v>
      </c>
      <c r="H610" s="153">
        <v>10</v>
      </c>
      <c r="I610" s="153">
        <v>17</v>
      </c>
      <c r="J610" s="154" t="s">
        <v>2149</v>
      </c>
      <c r="K610" s="154" t="s">
        <v>2150</v>
      </c>
      <c r="L610" s="163" t="s">
        <v>2151</v>
      </c>
      <c r="M610" s="97" t="str">
        <f t="shared" si="104"/>
        <v>15.62</v>
      </c>
      <c r="N610" s="97" t="str">
        <f t="shared" si="105"/>
        <v>9.61</v>
      </c>
      <c r="Q610" s="134">
        <v>7</v>
      </c>
      <c r="R610" s="3" t="s">
        <v>400</v>
      </c>
      <c r="S610" s="125">
        <v>9</v>
      </c>
      <c r="T610" s="125">
        <v>2</v>
      </c>
      <c r="U610" s="125">
        <v>5</v>
      </c>
      <c r="V610" s="125">
        <v>2</v>
      </c>
      <c r="W610" s="125">
        <v>11</v>
      </c>
      <c r="X610" s="125">
        <v>11</v>
      </c>
      <c r="Y610" s="125">
        <v>11</v>
      </c>
      <c r="Z610" s="126" t="s">
        <v>2202</v>
      </c>
      <c r="AA610" s="126" t="s">
        <v>2203</v>
      </c>
      <c r="AB610" s="135" t="s">
        <v>2204</v>
      </c>
      <c r="AC610" s="97" t="str">
        <f t="shared" si="106"/>
        <v>8.78</v>
      </c>
      <c r="AD610" s="97" t="str">
        <f t="shared" si="107"/>
        <v>12.77</v>
      </c>
    </row>
    <row r="611" spans="1:30" ht="15" thickBot="1" x14ac:dyDescent="0.35">
      <c r="A611" s="164">
        <v>8</v>
      </c>
      <c r="B611" s="6" t="s">
        <v>387</v>
      </c>
      <c r="C611" s="155">
        <v>9</v>
      </c>
      <c r="D611" s="155">
        <v>5</v>
      </c>
      <c r="E611" s="155">
        <v>1</v>
      </c>
      <c r="F611" s="155">
        <v>3</v>
      </c>
      <c r="G611" s="155">
        <v>14</v>
      </c>
      <c r="H611" s="155">
        <v>11</v>
      </c>
      <c r="I611" s="155">
        <v>16</v>
      </c>
      <c r="J611" s="156" t="s">
        <v>2155</v>
      </c>
      <c r="K611" s="156" t="s">
        <v>2156</v>
      </c>
      <c r="L611" s="165" t="s">
        <v>2157</v>
      </c>
      <c r="M611" s="97" t="str">
        <f t="shared" si="104"/>
        <v>10.31</v>
      </c>
      <c r="N611" s="97" t="str">
        <f t="shared" si="105"/>
        <v>15.03</v>
      </c>
      <c r="Q611" s="136">
        <v>8</v>
      </c>
      <c r="R611" s="6" t="s">
        <v>398</v>
      </c>
      <c r="S611" s="127">
        <v>9</v>
      </c>
      <c r="T611" s="127">
        <v>3</v>
      </c>
      <c r="U611" s="127">
        <v>2</v>
      </c>
      <c r="V611" s="127">
        <v>4</v>
      </c>
      <c r="W611" s="127">
        <v>8</v>
      </c>
      <c r="X611" s="127">
        <v>10</v>
      </c>
      <c r="Y611" s="127">
        <v>11</v>
      </c>
      <c r="Z611" s="128" t="s">
        <v>2205</v>
      </c>
      <c r="AA611" s="128" t="s">
        <v>1804</v>
      </c>
      <c r="AB611" s="137" t="s">
        <v>2206</v>
      </c>
      <c r="AC611" s="97" t="str">
        <f t="shared" si="106"/>
        <v>8.91</v>
      </c>
      <c r="AD611" s="97" t="str">
        <f t="shared" si="107"/>
        <v>11.21</v>
      </c>
    </row>
    <row r="612" spans="1:30" ht="29.4" thickBot="1" x14ac:dyDescent="0.35">
      <c r="A612" s="162">
        <v>9</v>
      </c>
      <c r="B612" s="3" t="s">
        <v>394</v>
      </c>
      <c r="C612" s="153">
        <v>9</v>
      </c>
      <c r="D612" s="153">
        <v>4</v>
      </c>
      <c r="E612" s="153">
        <v>3</v>
      </c>
      <c r="F612" s="153">
        <v>2</v>
      </c>
      <c r="G612" s="153">
        <v>16</v>
      </c>
      <c r="H612" s="153">
        <v>14</v>
      </c>
      <c r="I612" s="153">
        <v>15</v>
      </c>
      <c r="J612" s="154" t="s">
        <v>2158</v>
      </c>
      <c r="K612" s="154" t="s">
        <v>2159</v>
      </c>
      <c r="L612" s="163" t="s">
        <v>2160</v>
      </c>
      <c r="M612" s="97" t="str">
        <f t="shared" si="104"/>
        <v>14.82</v>
      </c>
      <c r="N612" s="97" t="str">
        <f t="shared" si="105"/>
        <v>9.02</v>
      </c>
      <c r="Q612" s="134">
        <v>9</v>
      </c>
      <c r="R612" s="3" t="s">
        <v>385</v>
      </c>
      <c r="S612" s="125">
        <v>9</v>
      </c>
      <c r="T612" s="125">
        <v>3</v>
      </c>
      <c r="U612" s="125">
        <v>2</v>
      </c>
      <c r="V612" s="125">
        <v>4</v>
      </c>
      <c r="W612" s="125">
        <v>7</v>
      </c>
      <c r="X612" s="125">
        <v>9</v>
      </c>
      <c r="Y612" s="125">
        <v>11</v>
      </c>
      <c r="Z612" s="126" t="s">
        <v>2255</v>
      </c>
      <c r="AA612" s="126" t="s">
        <v>2256</v>
      </c>
      <c r="AB612" s="135" t="s">
        <v>2257</v>
      </c>
      <c r="AC612" s="97" t="str">
        <f t="shared" si="106"/>
        <v>8.65</v>
      </c>
      <c r="AD612" s="97" t="str">
        <f t="shared" si="107"/>
        <v>14.06</v>
      </c>
    </row>
    <row r="613" spans="1:30" ht="15" thickBot="1" x14ac:dyDescent="0.35">
      <c r="A613" s="164">
        <v>10</v>
      </c>
      <c r="B613" s="6" t="s">
        <v>391</v>
      </c>
      <c r="C613" s="155">
        <v>10</v>
      </c>
      <c r="D613" s="155">
        <v>4</v>
      </c>
      <c r="E613" s="155">
        <v>2</v>
      </c>
      <c r="F613" s="155">
        <v>4</v>
      </c>
      <c r="G613" s="155">
        <v>17</v>
      </c>
      <c r="H613" s="155">
        <v>10</v>
      </c>
      <c r="I613" s="155">
        <v>14</v>
      </c>
      <c r="J613" s="156" t="s">
        <v>2228</v>
      </c>
      <c r="K613" s="156" t="s">
        <v>2229</v>
      </c>
      <c r="L613" s="165" t="s">
        <v>2230</v>
      </c>
      <c r="M613" s="97" t="str">
        <f t="shared" si="104"/>
        <v>17.12</v>
      </c>
      <c r="N613" s="97" t="str">
        <f t="shared" si="105"/>
        <v>10.59</v>
      </c>
      <c r="Q613" s="136">
        <v>10</v>
      </c>
      <c r="R613" s="6" t="s">
        <v>388</v>
      </c>
      <c r="S613" s="127">
        <v>9</v>
      </c>
      <c r="T613" s="127">
        <v>2</v>
      </c>
      <c r="U613" s="127">
        <v>4</v>
      </c>
      <c r="V613" s="127">
        <v>3</v>
      </c>
      <c r="W613" s="127">
        <v>6</v>
      </c>
      <c r="X613" s="127">
        <v>9</v>
      </c>
      <c r="Y613" s="127">
        <v>10</v>
      </c>
      <c r="Z613" s="128" t="s">
        <v>2258</v>
      </c>
      <c r="AA613" s="128" t="s">
        <v>2259</v>
      </c>
      <c r="AB613" s="137" t="s">
        <v>2260</v>
      </c>
      <c r="AC613" s="97" t="str">
        <f t="shared" si="106"/>
        <v>6.24</v>
      </c>
      <c r="AD613" s="97" t="str">
        <f t="shared" si="107"/>
        <v>11.96</v>
      </c>
    </row>
    <row r="614" spans="1:30" ht="29.4" thickBot="1" x14ac:dyDescent="0.35">
      <c r="A614" s="162">
        <v>11</v>
      </c>
      <c r="B614" s="3" t="s">
        <v>395</v>
      </c>
      <c r="C614" s="153">
        <v>9</v>
      </c>
      <c r="D614" s="153">
        <v>4</v>
      </c>
      <c r="E614" s="153">
        <v>2</v>
      </c>
      <c r="F614" s="153">
        <v>3</v>
      </c>
      <c r="G614" s="153">
        <v>14</v>
      </c>
      <c r="H614" s="153">
        <v>9</v>
      </c>
      <c r="I614" s="153">
        <v>14</v>
      </c>
      <c r="J614" s="154" t="s">
        <v>2231</v>
      </c>
      <c r="K614" s="154" t="s">
        <v>26</v>
      </c>
      <c r="L614" s="163" t="s">
        <v>2232</v>
      </c>
      <c r="M614" s="97" t="str">
        <f t="shared" si="104"/>
        <v>16.45</v>
      </c>
      <c r="N614" s="97" t="str">
        <f t="shared" si="105"/>
        <v>9.82</v>
      </c>
      <c r="Q614" s="134">
        <v>11</v>
      </c>
      <c r="R614" s="3" t="s">
        <v>386</v>
      </c>
      <c r="S614" s="125">
        <v>8</v>
      </c>
      <c r="T614" s="125">
        <v>2</v>
      </c>
      <c r="U614" s="125">
        <v>3</v>
      </c>
      <c r="V614" s="125">
        <v>3</v>
      </c>
      <c r="W614" s="125">
        <v>13</v>
      </c>
      <c r="X614" s="125">
        <v>13</v>
      </c>
      <c r="Y614" s="125">
        <v>9</v>
      </c>
      <c r="Z614" s="126" t="s">
        <v>2207</v>
      </c>
      <c r="AA614" s="126" t="s">
        <v>2208</v>
      </c>
      <c r="AB614" s="135" t="s">
        <v>2209</v>
      </c>
      <c r="AC614" s="97" t="str">
        <f t="shared" si="106"/>
        <v>11.12</v>
      </c>
      <c r="AD614" s="97" t="str">
        <f t="shared" si="107"/>
        <v>8.73</v>
      </c>
    </row>
    <row r="615" spans="1:30" ht="43.8" thickBot="1" x14ac:dyDescent="0.35">
      <c r="A615" s="164">
        <v>12</v>
      </c>
      <c r="B615" s="6" t="s">
        <v>389</v>
      </c>
      <c r="C615" s="155">
        <v>9</v>
      </c>
      <c r="D615" s="155">
        <v>4</v>
      </c>
      <c r="E615" s="155">
        <v>2</v>
      </c>
      <c r="F615" s="155">
        <v>3</v>
      </c>
      <c r="G615" s="155">
        <v>13</v>
      </c>
      <c r="H615" s="155">
        <v>11</v>
      </c>
      <c r="I615" s="155">
        <v>14</v>
      </c>
      <c r="J615" s="156" t="s">
        <v>2233</v>
      </c>
      <c r="K615" s="156" t="s">
        <v>2234</v>
      </c>
      <c r="L615" s="165" t="s">
        <v>2235</v>
      </c>
      <c r="M615" s="97" t="str">
        <f t="shared" si="104"/>
        <v>12.66</v>
      </c>
      <c r="N615" s="97" t="str">
        <f t="shared" si="105"/>
        <v>10.06</v>
      </c>
      <c r="Q615" s="136">
        <v>12</v>
      </c>
      <c r="R615" s="6" t="s">
        <v>401</v>
      </c>
      <c r="S615" s="127">
        <v>9</v>
      </c>
      <c r="T615" s="127">
        <v>2</v>
      </c>
      <c r="U615" s="127">
        <v>3</v>
      </c>
      <c r="V615" s="127">
        <v>4</v>
      </c>
      <c r="W615" s="127">
        <v>11</v>
      </c>
      <c r="X615" s="127">
        <v>14</v>
      </c>
      <c r="Y615" s="127">
        <v>9</v>
      </c>
      <c r="Z615" s="128" t="s">
        <v>2210</v>
      </c>
      <c r="AA615" s="128" t="s">
        <v>2211</v>
      </c>
      <c r="AB615" s="137" t="s">
        <v>2212</v>
      </c>
      <c r="AC615" s="97" t="str">
        <f t="shared" si="106"/>
        <v>8.67</v>
      </c>
      <c r="AD615" s="97" t="str">
        <f t="shared" si="107"/>
        <v>17.21</v>
      </c>
    </row>
    <row r="616" spans="1:30" ht="15" thickBot="1" x14ac:dyDescent="0.35">
      <c r="A616" s="162">
        <v>13</v>
      </c>
      <c r="B616" s="3" t="s">
        <v>398</v>
      </c>
      <c r="C616" s="153">
        <v>9</v>
      </c>
      <c r="D616" s="153">
        <v>4</v>
      </c>
      <c r="E616" s="153">
        <v>2</v>
      </c>
      <c r="F616" s="153">
        <v>3</v>
      </c>
      <c r="G616" s="153">
        <v>7</v>
      </c>
      <c r="H616" s="153">
        <v>6</v>
      </c>
      <c r="I616" s="153">
        <v>14</v>
      </c>
      <c r="J616" s="154" t="s">
        <v>2236</v>
      </c>
      <c r="K616" s="154" t="s">
        <v>2237</v>
      </c>
      <c r="L616" s="163" t="s">
        <v>2238</v>
      </c>
      <c r="M616" s="97" t="str">
        <f t="shared" si="104"/>
        <v>10.26</v>
      </c>
      <c r="N616" s="97" t="str">
        <f t="shared" si="105"/>
        <v>7.04</v>
      </c>
      <c r="Q616" s="134">
        <v>13</v>
      </c>
      <c r="R616" s="3" t="s">
        <v>397</v>
      </c>
      <c r="S616" s="125">
        <v>9</v>
      </c>
      <c r="T616" s="125">
        <v>2</v>
      </c>
      <c r="U616" s="125">
        <v>2</v>
      </c>
      <c r="V616" s="125">
        <v>5</v>
      </c>
      <c r="W616" s="125">
        <v>7</v>
      </c>
      <c r="X616" s="125">
        <v>13</v>
      </c>
      <c r="Y616" s="125">
        <v>8</v>
      </c>
      <c r="Z616" s="126" t="s">
        <v>2261</v>
      </c>
      <c r="AA616" s="126" t="s">
        <v>2262</v>
      </c>
      <c r="AB616" s="135" t="s">
        <v>2263</v>
      </c>
      <c r="AC616" s="97" t="str">
        <f t="shared" si="106"/>
        <v>6.57</v>
      </c>
      <c r="AD616" s="97" t="str">
        <f t="shared" si="107"/>
        <v>11.02</v>
      </c>
    </row>
    <row r="617" spans="1:30" ht="43.8" thickBot="1" x14ac:dyDescent="0.35">
      <c r="A617" s="164">
        <v>14</v>
      </c>
      <c r="B617" s="6" t="s">
        <v>393</v>
      </c>
      <c r="C617" s="155">
        <v>9</v>
      </c>
      <c r="D617" s="155">
        <v>4</v>
      </c>
      <c r="E617" s="155">
        <v>1</v>
      </c>
      <c r="F617" s="155">
        <v>4</v>
      </c>
      <c r="G617" s="155">
        <v>8</v>
      </c>
      <c r="H617" s="155">
        <v>9</v>
      </c>
      <c r="I617" s="155">
        <v>13</v>
      </c>
      <c r="J617" s="156" t="s">
        <v>2167</v>
      </c>
      <c r="K617" s="156" t="s">
        <v>2168</v>
      </c>
      <c r="L617" s="165" t="s">
        <v>2169</v>
      </c>
      <c r="M617" s="97" t="str">
        <f t="shared" si="104"/>
        <v>12.01</v>
      </c>
      <c r="N617" s="97" t="str">
        <f t="shared" si="105"/>
        <v>9.73</v>
      </c>
      <c r="Q617" s="136">
        <v>14</v>
      </c>
      <c r="R617" s="6" t="s">
        <v>399</v>
      </c>
      <c r="S617" s="127">
        <v>9</v>
      </c>
      <c r="T617" s="127">
        <v>2</v>
      </c>
      <c r="U617" s="127">
        <v>2</v>
      </c>
      <c r="V617" s="127">
        <v>5</v>
      </c>
      <c r="W617" s="127">
        <v>5</v>
      </c>
      <c r="X617" s="127">
        <v>14</v>
      </c>
      <c r="Y617" s="127">
        <v>8</v>
      </c>
      <c r="Z617" s="128" t="s">
        <v>2264</v>
      </c>
      <c r="AA617" s="128" t="s">
        <v>2265</v>
      </c>
      <c r="AB617" s="137" t="s">
        <v>2266</v>
      </c>
      <c r="AC617" s="97" t="str">
        <f t="shared" si="106"/>
        <v>6.64</v>
      </c>
      <c r="AD617" s="97" t="str">
        <f t="shared" si="107"/>
        <v>17.07</v>
      </c>
    </row>
    <row r="618" spans="1:30" ht="29.4" thickBot="1" x14ac:dyDescent="0.35">
      <c r="A618" s="162">
        <v>15</v>
      </c>
      <c r="B618" s="3" t="s">
        <v>396</v>
      </c>
      <c r="C618" s="153">
        <v>9</v>
      </c>
      <c r="D618" s="153">
        <v>2</v>
      </c>
      <c r="E618" s="153">
        <v>4</v>
      </c>
      <c r="F618" s="153">
        <v>3</v>
      </c>
      <c r="G618" s="153">
        <v>12</v>
      </c>
      <c r="H618" s="153">
        <v>13</v>
      </c>
      <c r="I618" s="153">
        <v>10</v>
      </c>
      <c r="J618" s="154" t="s">
        <v>2176</v>
      </c>
      <c r="K618" s="154" t="s">
        <v>2177</v>
      </c>
      <c r="L618" s="163" t="s">
        <v>2178</v>
      </c>
      <c r="M618" s="97" t="str">
        <f t="shared" si="104"/>
        <v>10.32</v>
      </c>
      <c r="N618" s="97" t="str">
        <f t="shared" si="105"/>
        <v>8.44</v>
      </c>
      <c r="Q618" s="134">
        <v>15</v>
      </c>
      <c r="R618" s="3" t="s">
        <v>396</v>
      </c>
      <c r="S618" s="125">
        <v>9</v>
      </c>
      <c r="T618" s="125">
        <v>2</v>
      </c>
      <c r="U618" s="125">
        <v>1</v>
      </c>
      <c r="V618" s="125">
        <v>6</v>
      </c>
      <c r="W618" s="125">
        <v>5</v>
      </c>
      <c r="X618" s="125">
        <v>16</v>
      </c>
      <c r="Y618" s="125">
        <v>7</v>
      </c>
      <c r="Z618" s="126" t="s">
        <v>2267</v>
      </c>
      <c r="AA618" s="126" t="s">
        <v>2268</v>
      </c>
      <c r="AB618" s="135" t="s">
        <v>2269</v>
      </c>
      <c r="AC618" s="97" t="str">
        <f t="shared" si="106"/>
        <v>9.17</v>
      </c>
      <c r="AD618" s="97" t="str">
        <f t="shared" si="107"/>
        <v>11.32</v>
      </c>
    </row>
    <row r="619" spans="1:30" ht="15" thickBot="1" x14ac:dyDescent="0.35">
      <c r="A619" s="164">
        <v>16</v>
      </c>
      <c r="B619" s="6" t="s">
        <v>397</v>
      </c>
      <c r="C619" s="155">
        <v>9</v>
      </c>
      <c r="D619" s="155">
        <v>2</v>
      </c>
      <c r="E619" s="155">
        <v>3</v>
      </c>
      <c r="F619" s="155">
        <v>4</v>
      </c>
      <c r="G619" s="155">
        <v>9</v>
      </c>
      <c r="H619" s="155">
        <v>12</v>
      </c>
      <c r="I619" s="155">
        <v>9</v>
      </c>
      <c r="J619" s="156" t="s">
        <v>487</v>
      </c>
      <c r="K619" s="156" t="s">
        <v>2179</v>
      </c>
      <c r="L619" s="165" t="s">
        <v>2180</v>
      </c>
      <c r="M619" s="97" t="str">
        <f t="shared" si="104"/>
        <v>8.35</v>
      </c>
      <c r="N619" s="97" t="str">
        <f t="shared" si="105"/>
        <v>9.91</v>
      </c>
      <c r="Q619" s="136">
        <v>16</v>
      </c>
      <c r="R619" s="6" t="s">
        <v>391</v>
      </c>
      <c r="S619" s="127">
        <v>7</v>
      </c>
      <c r="T619" s="127">
        <v>1</v>
      </c>
      <c r="U619" s="127">
        <v>3</v>
      </c>
      <c r="V619" s="127">
        <v>3</v>
      </c>
      <c r="W619" s="127">
        <v>8</v>
      </c>
      <c r="X619" s="127">
        <v>10</v>
      </c>
      <c r="Y619" s="127">
        <v>6</v>
      </c>
      <c r="Z619" s="128" t="s">
        <v>2057</v>
      </c>
      <c r="AA619" s="128" t="s">
        <v>2058</v>
      </c>
      <c r="AB619" s="137" t="s">
        <v>2059</v>
      </c>
      <c r="AC619" s="97" t="str">
        <f t="shared" si="106"/>
        <v>10.62</v>
      </c>
      <c r="AD619" s="97" t="str">
        <f t="shared" si="107"/>
        <v>10.50</v>
      </c>
    </row>
    <row r="620" spans="1:30" ht="15" thickBot="1" x14ac:dyDescent="0.35">
      <c r="A620" s="162">
        <v>17</v>
      </c>
      <c r="B620" s="3" t="s">
        <v>400</v>
      </c>
      <c r="C620" s="153">
        <v>9</v>
      </c>
      <c r="D620" s="153">
        <v>2</v>
      </c>
      <c r="E620" s="153">
        <v>3</v>
      </c>
      <c r="F620" s="153">
        <v>4</v>
      </c>
      <c r="G620" s="153">
        <v>11</v>
      </c>
      <c r="H620" s="153">
        <v>15</v>
      </c>
      <c r="I620" s="153">
        <v>9</v>
      </c>
      <c r="J620" s="154" t="s">
        <v>2239</v>
      </c>
      <c r="K620" s="154" t="s">
        <v>2240</v>
      </c>
      <c r="L620" s="163" t="s">
        <v>2241</v>
      </c>
      <c r="M620" s="97" t="str">
        <f t="shared" si="104"/>
        <v>13.73</v>
      </c>
      <c r="N620" s="97" t="str">
        <f t="shared" si="105"/>
        <v>11.53</v>
      </c>
      <c r="Q620" s="134">
        <v>17</v>
      </c>
      <c r="R620" s="3" t="s">
        <v>394</v>
      </c>
      <c r="S620" s="125">
        <v>9</v>
      </c>
      <c r="T620" s="125">
        <v>1</v>
      </c>
      <c r="U620" s="125">
        <v>3</v>
      </c>
      <c r="V620" s="125">
        <v>5</v>
      </c>
      <c r="W620" s="125">
        <v>10</v>
      </c>
      <c r="X620" s="125">
        <v>14</v>
      </c>
      <c r="Y620" s="125">
        <v>6</v>
      </c>
      <c r="Z620" s="126" t="s">
        <v>2270</v>
      </c>
      <c r="AA620" s="126" t="s">
        <v>2271</v>
      </c>
      <c r="AB620" s="135" t="s">
        <v>2272</v>
      </c>
      <c r="AC620" s="97" t="str">
        <f t="shared" si="106"/>
        <v>12.45</v>
      </c>
      <c r="AD620" s="97" t="str">
        <f t="shared" si="107"/>
        <v>16.18</v>
      </c>
    </row>
    <row r="621" spans="1:30" ht="43.8" thickBot="1" x14ac:dyDescent="0.35">
      <c r="A621" s="164">
        <v>18</v>
      </c>
      <c r="B621" s="6" t="s">
        <v>401</v>
      </c>
      <c r="C621" s="155">
        <v>9</v>
      </c>
      <c r="D621" s="155">
        <v>2</v>
      </c>
      <c r="E621" s="155">
        <v>3</v>
      </c>
      <c r="F621" s="155">
        <v>4</v>
      </c>
      <c r="G621" s="155">
        <v>7</v>
      </c>
      <c r="H621" s="155">
        <v>12</v>
      </c>
      <c r="I621" s="155">
        <v>9</v>
      </c>
      <c r="J621" s="156" t="s">
        <v>2242</v>
      </c>
      <c r="K621" s="156" t="s">
        <v>2243</v>
      </c>
      <c r="L621" s="165" t="s">
        <v>2244</v>
      </c>
      <c r="M621" s="97" t="str">
        <f t="shared" si="104"/>
        <v>10.25</v>
      </c>
      <c r="N621" s="97" t="str">
        <f t="shared" si="105"/>
        <v>15.20</v>
      </c>
      <c r="Q621" s="136">
        <v>18</v>
      </c>
      <c r="R621" s="6" t="s">
        <v>393</v>
      </c>
      <c r="S621" s="127">
        <v>9</v>
      </c>
      <c r="T621" s="127">
        <v>1</v>
      </c>
      <c r="U621" s="127">
        <v>1</v>
      </c>
      <c r="V621" s="127">
        <v>7</v>
      </c>
      <c r="W621" s="127">
        <v>5</v>
      </c>
      <c r="X621" s="127">
        <v>19</v>
      </c>
      <c r="Y621" s="127">
        <v>4</v>
      </c>
      <c r="Z621" s="128" t="s">
        <v>2273</v>
      </c>
      <c r="AA621" s="128" t="s">
        <v>2274</v>
      </c>
      <c r="AB621" s="137" t="s">
        <v>2275</v>
      </c>
      <c r="AC621" s="97" t="str">
        <f t="shared" si="106"/>
        <v>5.33</v>
      </c>
      <c r="AD621" s="97" t="str">
        <f t="shared" si="107"/>
        <v>22.17</v>
      </c>
    </row>
    <row r="622" spans="1:30" ht="15" thickBot="1" x14ac:dyDescent="0.35">
      <c r="A622" s="162">
        <v>19</v>
      </c>
      <c r="B622" s="3" t="s">
        <v>399</v>
      </c>
      <c r="C622" s="153">
        <v>9</v>
      </c>
      <c r="D622" s="153">
        <v>1</v>
      </c>
      <c r="E622" s="153">
        <v>5</v>
      </c>
      <c r="F622" s="153">
        <v>3</v>
      </c>
      <c r="G622" s="153">
        <v>7</v>
      </c>
      <c r="H622" s="153">
        <v>15</v>
      </c>
      <c r="I622" s="153">
        <v>8</v>
      </c>
      <c r="J622" s="154" t="s">
        <v>2181</v>
      </c>
      <c r="K622" s="154" t="s">
        <v>2182</v>
      </c>
      <c r="L622" s="163" t="s">
        <v>2183</v>
      </c>
      <c r="M622" s="97" t="str">
        <f t="shared" si="104"/>
        <v>8.50</v>
      </c>
      <c r="N622" s="97" t="str">
        <f t="shared" si="105"/>
        <v>17.30</v>
      </c>
      <c r="Q622" s="134">
        <v>19</v>
      </c>
      <c r="R622" s="3" t="s">
        <v>387</v>
      </c>
      <c r="S622" s="125">
        <v>9</v>
      </c>
      <c r="T622" s="125">
        <v>0</v>
      </c>
      <c r="U622" s="125">
        <v>3</v>
      </c>
      <c r="V622" s="125">
        <v>6</v>
      </c>
      <c r="W622" s="125">
        <v>6</v>
      </c>
      <c r="X622" s="125">
        <v>17</v>
      </c>
      <c r="Y622" s="125">
        <v>3</v>
      </c>
      <c r="Z622" s="126" t="s">
        <v>2276</v>
      </c>
      <c r="AA622" s="126" t="s">
        <v>2277</v>
      </c>
      <c r="AB622" s="135" t="s">
        <v>2278</v>
      </c>
      <c r="AC622" s="97" t="str">
        <f t="shared" si="106"/>
        <v>9.01</v>
      </c>
      <c r="AD622" s="97" t="str">
        <f t="shared" si="107"/>
        <v>19.22</v>
      </c>
    </row>
    <row r="623" spans="1:30" ht="15" thickBot="1" x14ac:dyDescent="0.35">
      <c r="A623" s="166">
        <v>20</v>
      </c>
      <c r="B623" s="18" t="s">
        <v>402</v>
      </c>
      <c r="C623" s="167">
        <v>9</v>
      </c>
      <c r="D623" s="167">
        <v>0</v>
      </c>
      <c r="E623" s="167">
        <v>3</v>
      </c>
      <c r="F623" s="167">
        <v>6</v>
      </c>
      <c r="G623" s="167">
        <v>5</v>
      </c>
      <c r="H623" s="167">
        <v>15</v>
      </c>
      <c r="I623" s="167">
        <v>3</v>
      </c>
      <c r="J623" s="168" t="s">
        <v>2245</v>
      </c>
      <c r="K623" s="168" t="s">
        <v>2246</v>
      </c>
      <c r="L623" s="169" t="s">
        <v>2247</v>
      </c>
      <c r="M623" s="97" t="str">
        <f t="shared" si="104"/>
        <v>9.92</v>
      </c>
      <c r="N623" s="97" t="str">
        <f t="shared" si="105"/>
        <v>15.49</v>
      </c>
      <c r="Q623" s="138">
        <v>20</v>
      </c>
      <c r="R623" s="18" t="s">
        <v>402</v>
      </c>
      <c r="S623" s="139">
        <v>9</v>
      </c>
      <c r="T623" s="139">
        <v>0</v>
      </c>
      <c r="U623" s="139">
        <v>3</v>
      </c>
      <c r="V623" s="139">
        <v>6</v>
      </c>
      <c r="W623" s="139">
        <v>7</v>
      </c>
      <c r="X623" s="139">
        <v>21</v>
      </c>
      <c r="Y623" s="139">
        <v>3</v>
      </c>
      <c r="Z623" s="140" t="s">
        <v>2213</v>
      </c>
      <c r="AA623" s="140" t="s">
        <v>2214</v>
      </c>
      <c r="AB623" s="141" t="s">
        <v>1287</v>
      </c>
      <c r="AC623" s="97" t="str">
        <f t="shared" si="106"/>
        <v>4.49</v>
      </c>
      <c r="AD623" s="97" t="str">
        <f t="shared" si="107"/>
        <v>24.60</v>
      </c>
    </row>
    <row r="625" spans="1:30" ht="15" thickBot="1" x14ac:dyDescent="0.35">
      <c r="A625" t="s">
        <v>2280</v>
      </c>
      <c r="B625" s="210" t="s">
        <v>2279</v>
      </c>
      <c r="C625" s="210"/>
      <c r="D625" s="210"/>
      <c r="E625" s="210"/>
      <c r="F625" s="210"/>
    </row>
    <row r="626" spans="1:30" x14ac:dyDescent="0.3">
      <c r="A626" s="129" t="s">
        <v>0</v>
      </c>
      <c r="B626" s="130" t="s">
        <v>1</v>
      </c>
      <c r="C626" s="130" t="s">
        <v>2</v>
      </c>
      <c r="D626" s="130" t="s">
        <v>3</v>
      </c>
      <c r="E626" s="130" t="s">
        <v>4</v>
      </c>
      <c r="F626" s="130" t="s">
        <v>5</v>
      </c>
      <c r="G626" s="130" t="s">
        <v>6</v>
      </c>
      <c r="H626" s="130" t="s">
        <v>7</v>
      </c>
      <c r="I626" s="130" t="s">
        <v>8</v>
      </c>
      <c r="J626" s="130" t="s">
        <v>9</v>
      </c>
      <c r="K626" s="130" t="s">
        <v>10</v>
      </c>
      <c r="L626" s="131" t="s">
        <v>11</v>
      </c>
      <c r="Q626" s="129" t="s">
        <v>0</v>
      </c>
      <c r="R626" s="130" t="s">
        <v>1</v>
      </c>
      <c r="S626" s="130" t="s">
        <v>2</v>
      </c>
      <c r="T626" s="130" t="s">
        <v>3</v>
      </c>
      <c r="U626" s="130" t="s">
        <v>4</v>
      </c>
      <c r="V626" s="130" t="s">
        <v>5</v>
      </c>
      <c r="W626" s="130" t="s">
        <v>6</v>
      </c>
      <c r="X626" s="130" t="s">
        <v>7</v>
      </c>
      <c r="Y626" s="130" t="s">
        <v>8</v>
      </c>
      <c r="Z626" s="130" t="s">
        <v>9</v>
      </c>
      <c r="AA626" s="130" t="s">
        <v>10</v>
      </c>
      <c r="AB626" s="131" t="s">
        <v>11</v>
      </c>
    </row>
    <row r="627" spans="1:30" ht="15" thickBot="1" x14ac:dyDescent="0.35">
      <c r="A627" s="132" t="s">
        <v>0</v>
      </c>
      <c r="B627" s="124" t="s">
        <v>1</v>
      </c>
      <c r="C627" s="124" t="s">
        <v>2</v>
      </c>
      <c r="D627" s="124" t="s">
        <v>3</v>
      </c>
      <c r="E627" s="124" t="s">
        <v>4</v>
      </c>
      <c r="F627" s="124" t="s">
        <v>5</v>
      </c>
      <c r="G627" s="124" t="s">
        <v>6</v>
      </c>
      <c r="H627" s="124" t="s">
        <v>7</v>
      </c>
      <c r="I627" s="124" t="s">
        <v>8</v>
      </c>
      <c r="J627" s="124" t="s">
        <v>9</v>
      </c>
      <c r="K627" s="124" t="s">
        <v>10</v>
      </c>
      <c r="L627" s="133" t="s">
        <v>11</v>
      </c>
      <c r="M627" s="1" t="s">
        <v>9</v>
      </c>
      <c r="N627" s="1" t="s">
        <v>10</v>
      </c>
      <c r="Q627" s="132" t="s">
        <v>0</v>
      </c>
      <c r="R627" s="124" t="s">
        <v>1</v>
      </c>
      <c r="S627" s="124" t="s">
        <v>2</v>
      </c>
      <c r="T627" s="124" t="s">
        <v>3</v>
      </c>
      <c r="U627" s="124" t="s">
        <v>4</v>
      </c>
      <c r="V627" s="124" t="s">
        <v>5</v>
      </c>
      <c r="W627" s="124" t="s">
        <v>6</v>
      </c>
      <c r="X627" s="124" t="s">
        <v>7</v>
      </c>
      <c r="Y627" s="124" t="s">
        <v>8</v>
      </c>
      <c r="Z627" s="124" t="s">
        <v>9</v>
      </c>
      <c r="AA627" s="124" t="s">
        <v>10</v>
      </c>
      <c r="AB627" s="133" t="s">
        <v>11</v>
      </c>
      <c r="AC627" s="1" t="s">
        <v>9</v>
      </c>
      <c r="AD627" s="1" t="s">
        <v>10</v>
      </c>
    </row>
    <row r="628" spans="1:30" ht="29.4" thickBot="1" x14ac:dyDescent="0.35">
      <c r="A628" s="134">
        <v>1</v>
      </c>
      <c r="B628" s="3" t="s">
        <v>383</v>
      </c>
      <c r="C628" s="125">
        <v>9</v>
      </c>
      <c r="D628" s="125">
        <v>7</v>
      </c>
      <c r="E628" s="125">
        <v>2</v>
      </c>
      <c r="F628" s="125">
        <v>0</v>
      </c>
      <c r="G628" s="125">
        <v>19</v>
      </c>
      <c r="H628" s="125">
        <v>1</v>
      </c>
      <c r="I628" s="125">
        <v>23</v>
      </c>
      <c r="J628" s="126" t="s">
        <v>2281</v>
      </c>
      <c r="K628" s="126" t="s">
        <v>2282</v>
      </c>
      <c r="L628" s="135" t="s">
        <v>2283</v>
      </c>
      <c r="M628" s="97" t="str">
        <f>IF(ISNUMBER(SEARCH("-", J628)), LEFT(J628, SEARCH("-", J628)-1), LEFT(J628, SEARCH("+", J628)-1))</f>
        <v>25.37</v>
      </c>
      <c r="N628" s="97" t="str">
        <f>IF(ISNUMBER(SEARCH("-", K628)), LEFT(K628, SEARCH("-", K628)-1), LEFT(K628, SEARCH("+", K628)-1))</f>
        <v>6.23</v>
      </c>
      <c r="Q628" s="134">
        <v>1</v>
      </c>
      <c r="R628" s="3" t="s">
        <v>383</v>
      </c>
      <c r="S628" s="125">
        <v>10</v>
      </c>
      <c r="T628" s="125">
        <v>9</v>
      </c>
      <c r="U628" s="125">
        <v>0</v>
      </c>
      <c r="V628" s="125">
        <v>1</v>
      </c>
      <c r="W628" s="125">
        <v>20</v>
      </c>
      <c r="X628" s="125">
        <v>6</v>
      </c>
      <c r="Y628" s="125">
        <v>27</v>
      </c>
      <c r="Z628" s="126" t="s">
        <v>2338</v>
      </c>
      <c r="AA628" s="126" t="s">
        <v>2339</v>
      </c>
      <c r="AB628" s="135" t="s">
        <v>2340</v>
      </c>
      <c r="AC628" s="97" t="str">
        <f>IF(ISNUMBER(SEARCH("-", Z628)), LEFT(Z628, SEARCH("-", Z628)-1), LEFT(Z628, SEARCH("+", Z628)-1))</f>
        <v>19.64</v>
      </c>
      <c r="AD628" s="97" t="str">
        <f>IF(ISNUMBER(SEARCH("-", AA628)), LEFT(AA628, SEARCH("-", AA628)-1), LEFT(AA628, SEARCH("+", AA628)-1))</f>
        <v>9.28</v>
      </c>
    </row>
    <row r="629" spans="1:30" ht="29.4" thickBot="1" x14ac:dyDescent="0.35">
      <c r="A629" s="136">
        <v>2</v>
      </c>
      <c r="B629" s="6" t="s">
        <v>384</v>
      </c>
      <c r="C629" s="127">
        <v>9</v>
      </c>
      <c r="D629" s="127">
        <v>6</v>
      </c>
      <c r="E629" s="127">
        <v>3</v>
      </c>
      <c r="F629" s="127">
        <v>0</v>
      </c>
      <c r="G629" s="127">
        <v>18</v>
      </c>
      <c r="H629" s="127">
        <v>7</v>
      </c>
      <c r="I629" s="127">
        <v>21</v>
      </c>
      <c r="J629" s="128" t="s">
        <v>2284</v>
      </c>
      <c r="K629" s="128" t="s">
        <v>2285</v>
      </c>
      <c r="L629" s="137" t="s">
        <v>2286</v>
      </c>
      <c r="M629" s="97" t="str">
        <f t="shared" ref="M629:M647" si="108">IF(ISNUMBER(SEARCH("-", J629)), LEFT(J629, SEARCH("-", J629)-1), LEFT(J629, SEARCH("+", J629)-1))</f>
        <v>20.03</v>
      </c>
      <c r="N629" s="97" t="str">
        <f t="shared" ref="N629:N647" si="109">IF(ISNUMBER(SEARCH("-", K629)), LEFT(K629, SEARCH("-", K629)-1), LEFT(K629, SEARCH("+", K629)-1))</f>
        <v>7.63</v>
      </c>
      <c r="Q629" s="136">
        <v>2</v>
      </c>
      <c r="R629" s="6" t="s">
        <v>384</v>
      </c>
      <c r="S629" s="127">
        <v>10</v>
      </c>
      <c r="T629" s="127">
        <v>8</v>
      </c>
      <c r="U629" s="127">
        <v>0</v>
      </c>
      <c r="V629" s="127">
        <v>2</v>
      </c>
      <c r="W629" s="127">
        <v>22</v>
      </c>
      <c r="X629" s="127">
        <v>9</v>
      </c>
      <c r="Y629" s="127">
        <v>24</v>
      </c>
      <c r="Z629" s="128" t="s">
        <v>2249</v>
      </c>
      <c r="AA629" s="128" t="s">
        <v>2250</v>
      </c>
      <c r="AB629" s="137" t="s">
        <v>2251</v>
      </c>
      <c r="AC629" s="97" t="str">
        <f t="shared" ref="AC629:AC647" si="110">IF(ISNUMBER(SEARCH("-", Z629)), LEFT(Z629, SEARCH("-", Z629)-1), LEFT(Z629, SEARCH("+", Z629)-1))</f>
        <v>20.81</v>
      </c>
      <c r="AD629" s="97" t="str">
        <f t="shared" ref="AD629:AD647" si="111">IF(ISNUMBER(SEARCH("-", AA629)), LEFT(AA629, SEARCH("-", AA629)-1), LEFT(AA629, SEARCH("+", AA629)-1))</f>
        <v>11.94</v>
      </c>
    </row>
    <row r="630" spans="1:30" ht="29.4" thickBot="1" x14ac:dyDescent="0.35">
      <c r="A630" s="134">
        <v>3</v>
      </c>
      <c r="B630" s="3" t="s">
        <v>392</v>
      </c>
      <c r="C630" s="125">
        <v>9</v>
      </c>
      <c r="D630" s="125">
        <v>6</v>
      </c>
      <c r="E630" s="125">
        <v>1</v>
      </c>
      <c r="F630" s="125">
        <v>2</v>
      </c>
      <c r="G630" s="125">
        <v>14</v>
      </c>
      <c r="H630" s="125">
        <v>7</v>
      </c>
      <c r="I630" s="125">
        <v>19</v>
      </c>
      <c r="J630" s="126" t="s">
        <v>2287</v>
      </c>
      <c r="K630" s="126" t="s">
        <v>2288</v>
      </c>
      <c r="L630" s="135" t="s">
        <v>2289</v>
      </c>
      <c r="M630" s="97" t="str">
        <f t="shared" si="108"/>
        <v>17.90</v>
      </c>
      <c r="N630" s="97" t="str">
        <f t="shared" si="109"/>
        <v>7.73</v>
      </c>
      <c r="Q630" s="134">
        <v>3</v>
      </c>
      <c r="R630" s="3" t="s">
        <v>390</v>
      </c>
      <c r="S630" s="125">
        <v>10</v>
      </c>
      <c r="T630" s="125">
        <v>7</v>
      </c>
      <c r="U630" s="125">
        <v>1</v>
      </c>
      <c r="V630" s="125">
        <v>2</v>
      </c>
      <c r="W630" s="125">
        <v>16</v>
      </c>
      <c r="X630" s="125">
        <v>8</v>
      </c>
      <c r="Y630" s="125">
        <v>22</v>
      </c>
      <c r="Z630" s="126" t="s">
        <v>2341</v>
      </c>
      <c r="AA630" s="126" t="s">
        <v>2342</v>
      </c>
      <c r="AB630" s="135" t="s">
        <v>2343</v>
      </c>
      <c r="AC630" s="97" t="str">
        <f t="shared" si="110"/>
        <v>16.13</v>
      </c>
      <c r="AD630" s="97" t="str">
        <f t="shared" si="111"/>
        <v>7.85</v>
      </c>
    </row>
    <row r="631" spans="1:30" ht="29.4" thickBot="1" x14ac:dyDescent="0.35">
      <c r="A631" s="136">
        <v>4</v>
      </c>
      <c r="B631" s="6" t="s">
        <v>387</v>
      </c>
      <c r="C631" s="127">
        <v>10</v>
      </c>
      <c r="D631" s="127">
        <v>6</v>
      </c>
      <c r="E631" s="127">
        <v>1</v>
      </c>
      <c r="F631" s="127">
        <v>3</v>
      </c>
      <c r="G631" s="127">
        <v>17</v>
      </c>
      <c r="H631" s="127">
        <v>12</v>
      </c>
      <c r="I631" s="127">
        <v>19</v>
      </c>
      <c r="J631" s="128" t="s">
        <v>2290</v>
      </c>
      <c r="K631" s="128" t="s">
        <v>2291</v>
      </c>
      <c r="L631" s="137" t="s">
        <v>2292</v>
      </c>
      <c r="M631" s="97" t="str">
        <f t="shared" si="108"/>
        <v>12.49</v>
      </c>
      <c r="N631" s="97" t="str">
        <f t="shared" si="109"/>
        <v>15.84</v>
      </c>
      <c r="Q631" s="136">
        <v>4</v>
      </c>
      <c r="R631" s="6" t="s">
        <v>395</v>
      </c>
      <c r="S631" s="127">
        <v>10</v>
      </c>
      <c r="T631" s="127">
        <v>6</v>
      </c>
      <c r="U631" s="127">
        <v>2</v>
      </c>
      <c r="V631" s="127">
        <v>2</v>
      </c>
      <c r="W631" s="127">
        <v>14</v>
      </c>
      <c r="X631" s="127">
        <v>7</v>
      </c>
      <c r="Y631" s="127">
        <v>20</v>
      </c>
      <c r="Z631" s="128" t="s">
        <v>2344</v>
      </c>
      <c r="AA631" s="128" t="s">
        <v>2345</v>
      </c>
      <c r="AB631" s="137" t="s">
        <v>2346</v>
      </c>
      <c r="AC631" s="97" t="str">
        <f t="shared" si="110"/>
        <v>15.56</v>
      </c>
      <c r="AD631" s="97" t="str">
        <f t="shared" si="111"/>
        <v>11.45</v>
      </c>
    </row>
    <row r="632" spans="1:30" ht="43.8" thickBot="1" x14ac:dyDescent="0.35">
      <c r="A632" s="134">
        <v>5</v>
      </c>
      <c r="B632" s="3" t="s">
        <v>388</v>
      </c>
      <c r="C632" s="125">
        <v>10</v>
      </c>
      <c r="D632" s="125">
        <v>6</v>
      </c>
      <c r="E632" s="125">
        <v>0</v>
      </c>
      <c r="F632" s="125">
        <v>4</v>
      </c>
      <c r="G632" s="125">
        <v>12</v>
      </c>
      <c r="H632" s="125">
        <v>9</v>
      </c>
      <c r="I632" s="125">
        <v>18</v>
      </c>
      <c r="J632" s="126" t="s">
        <v>2293</v>
      </c>
      <c r="K632" s="126" t="s">
        <v>2294</v>
      </c>
      <c r="L632" s="135" t="s">
        <v>2295</v>
      </c>
      <c r="M632" s="97" t="str">
        <f t="shared" si="108"/>
        <v>16.65</v>
      </c>
      <c r="N632" s="97" t="str">
        <f t="shared" si="109"/>
        <v>10.94</v>
      </c>
      <c r="Q632" s="134">
        <v>5</v>
      </c>
      <c r="R632" s="3" t="s">
        <v>389</v>
      </c>
      <c r="S632" s="125">
        <v>10</v>
      </c>
      <c r="T632" s="125">
        <v>4</v>
      </c>
      <c r="U632" s="125">
        <v>3</v>
      </c>
      <c r="V632" s="125">
        <v>3</v>
      </c>
      <c r="W632" s="125">
        <v>12</v>
      </c>
      <c r="X632" s="125">
        <v>11</v>
      </c>
      <c r="Y632" s="125">
        <v>15</v>
      </c>
      <c r="Z632" s="126" t="s">
        <v>2347</v>
      </c>
      <c r="AA632" s="126" t="s">
        <v>2348</v>
      </c>
      <c r="AB632" s="135" t="s">
        <v>2349</v>
      </c>
      <c r="AC632" s="97" t="str">
        <f t="shared" si="110"/>
        <v>9.88</v>
      </c>
      <c r="AD632" s="97" t="str">
        <f t="shared" si="111"/>
        <v>14.55</v>
      </c>
    </row>
    <row r="633" spans="1:30" ht="29.4" thickBot="1" x14ac:dyDescent="0.35">
      <c r="A633" s="136">
        <v>6</v>
      </c>
      <c r="B633" s="6" t="s">
        <v>385</v>
      </c>
      <c r="C633" s="127">
        <v>9</v>
      </c>
      <c r="D633" s="127">
        <v>5</v>
      </c>
      <c r="E633" s="127">
        <v>2</v>
      </c>
      <c r="F633" s="127">
        <v>2</v>
      </c>
      <c r="G633" s="127">
        <v>13</v>
      </c>
      <c r="H633" s="127">
        <v>7</v>
      </c>
      <c r="I633" s="127">
        <v>17</v>
      </c>
      <c r="J633" s="128" t="s">
        <v>2296</v>
      </c>
      <c r="K633" s="128" t="s">
        <v>2297</v>
      </c>
      <c r="L633" s="137" t="s">
        <v>2298</v>
      </c>
      <c r="M633" s="97" t="str">
        <f t="shared" si="108"/>
        <v>14.57</v>
      </c>
      <c r="N633" s="97" t="str">
        <f t="shared" si="109"/>
        <v>10.93</v>
      </c>
      <c r="Q633" s="136">
        <v>6</v>
      </c>
      <c r="R633" s="6" t="s">
        <v>385</v>
      </c>
      <c r="S633" s="127">
        <v>10</v>
      </c>
      <c r="T633" s="127">
        <v>4</v>
      </c>
      <c r="U633" s="127">
        <v>2</v>
      </c>
      <c r="V633" s="127">
        <v>4</v>
      </c>
      <c r="W633" s="127">
        <v>8</v>
      </c>
      <c r="X633" s="127">
        <v>9</v>
      </c>
      <c r="Y633" s="127">
        <v>14</v>
      </c>
      <c r="Z633" s="128" t="s">
        <v>2350</v>
      </c>
      <c r="AA633" s="128" t="s">
        <v>2351</v>
      </c>
      <c r="AB633" s="137" t="s">
        <v>2352</v>
      </c>
      <c r="AC633" s="97" t="str">
        <f t="shared" si="110"/>
        <v>10.65</v>
      </c>
      <c r="AD633" s="97" t="str">
        <f t="shared" si="111"/>
        <v>14.26</v>
      </c>
    </row>
    <row r="634" spans="1:30" ht="29.4" thickBot="1" x14ac:dyDescent="0.35">
      <c r="A634" s="134">
        <v>7</v>
      </c>
      <c r="B634" s="3" t="s">
        <v>386</v>
      </c>
      <c r="C634" s="125">
        <v>10</v>
      </c>
      <c r="D634" s="125">
        <v>5</v>
      </c>
      <c r="E634" s="125">
        <v>2</v>
      </c>
      <c r="F634" s="125">
        <v>3</v>
      </c>
      <c r="G634" s="125">
        <v>12</v>
      </c>
      <c r="H634" s="125">
        <v>6</v>
      </c>
      <c r="I634" s="125">
        <v>17</v>
      </c>
      <c r="J634" s="126" t="s">
        <v>2299</v>
      </c>
      <c r="K634" s="126" t="s">
        <v>2300</v>
      </c>
      <c r="L634" s="135" t="s">
        <v>2301</v>
      </c>
      <c r="M634" s="97" t="str">
        <f t="shared" si="108"/>
        <v>16.72</v>
      </c>
      <c r="N634" s="97" t="str">
        <f t="shared" si="109"/>
        <v>5.85</v>
      </c>
      <c r="Q634" s="134">
        <v>7</v>
      </c>
      <c r="R634" s="3" t="s">
        <v>392</v>
      </c>
      <c r="S634" s="125">
        <v>10</v>
      </c>
      <c r="T634" s="125">
        <v>3</v>
      </c>
      <c r="U634" s="125">
        <v>3</v>
      </c>
      <c r="V634" s="125">
        <v>4</v>
      </c>
      <c r="W634" s="125">
        <v>7</v>
      </c>
      <c r="X634" s="125">
        <v>7</v>
      </c>
      <c r="Y634" s="125">
        <v>12</v>
      </c>
      <c r="Z634" s="126" t="s">
        <v>2199</v>
      </c>
      <c r="AA634" s="126" t="s">
        <v>2200</v>
      </c>
      <c r="AB634" s="135" t="s">
        <v>2201</v>
      </c>
      <c r="AC634" s="97" t="str">
        <f t="shared" si="110"/>
        <v>10.18</v>
      </c>
      <c r="AD634" s="97" t="str">
        <f t="shared" si="111"/>
        <v>16.74</v>
      </c>
    </row>
    <row r="635" spans="1:30" ht="29.4" thickBot="1" x14ac:dyDescent="0.35">
      <c r="A635" s="136">
        <v>8</v>
      </c>
      <c r="B635" s="6" t="s">
        <v>390</v>
      </c>
      <c r="C635" s="127">
        <v>9</v>
      </c>
      <c r="D635" s="127">
        <v>5</v>
      </c>
      <c r="E635" s="127">
        <v>2</v>
      </c>
      <c r="F635" s="127">
        <v>2</v>
      </c>
      <c r="G635" s="127">
        <v>12</v>
      </c>
      <c r="H635" s="127">
        <v>10</v>
      </c>
      <c r="I635" s="127">
        <v>17</v>
      </c>
      <c r="J635" s="128" t="s">
        <v>2215</v>
      </c>
      <c r="K635" s="128" t="s">
        <v>2216</v>
      </c>
      <c r="L635" s="137" t="s">
        <v>2217</v>
      </c>
      <c r="M635" s="97" t="str">
        <f t="shared" si="108"/>
        <v>15.62</v>
      </c>
      <c r="N635" s="97" t="str">
        <f t="shared" si="109"/>
        <v>9.61</v>
      </c>
      <c r="Q635" s="136">
        <v>8</v>
      </c>
      <c r="R635" s="6" t="s">
        <v>400</v>
      </c>
      <c r="S635" s="127">
        <v>10</v>
      </c>
      <c r="T635" s="127">
        <v>2</v>
      </c>
      <c r="U635" s="127">
        <v>5</v>
      </c>
      <c r="V635" s="127">
        <v>3</v>
      </c>
      <c r="W635" s="127">
        <v>12</v>
      </c>
      <c r="X635" s="127">
        <v>14</v>
      </c>
      <c r="Y635" s="127">
        <v>11</v>
      </c>
      <c r="Z635" s="128" t="s">
        <v>2353</v>
      </c>
      <c r="AA635" s="128" t="s">
        <v>2354</v>
      </c>
      <c r="AB635" s="137" t="s">
        <v>2355</v>
      </c>
      <c r="AC635" s="97" t="str">
        <f t="shared" si="110"/>
        <v>9.59</v>
      </c>
      <c r="AD635" s="97" t="str">
        <f t="shared" si="111"/>
        <v>14.95</v>
      </c>
    </row>
    <row r="636" spans="1:30" ht="43.8" thickBot="1" x14ac:dyDescent="0.35">
      <c r="A636" s="134">
        <v>9</v>
      </c>
      <c r="B636" s="3" t="s">
        <v>393</v>
      </c>
      <c r="C636" s="125">
        <v>10</v>
      </c>
      <c r="D636" s="125">
        <v>5</v>
      </c>
      <c r="E636" s="125">
        <v>1</v>
      </c>
      <c r="F636" s="125">
        <v>4</v>
      </c>
      <c r="G636" s="125">
        <v>9</v>
      </c>
      <c r="H636" s="125">
        <v>9</v>
      </c>
      <c r="I636" s="125">
        <v>16</v>
      </c>
      <c r="J636" s="126" t="s">
        <v>2302</v>
      </c>
      <c r="K636" s="126" t="s">
        <v>2303</v>
      </c>
      <c r="L636" s="135" t="s">
        <v>2304</v>
      </c>
      <c r="M636" s="97" t="str">
        <f t="shared" si="108"/>
        <v>13.48</v>
      </c>
      <c r="N636" s="97" t="str">
        <f t="shared" si="109"/>
        <v>10.79</v>
      </c>
      <c r="Q636" s="134">
        <v>9</v>
      </c>
      <c r="R636" s="3" t="s">
        <v>398</v>
      </c>
      <c r="S636" s="125">
        <v>10</v>
      </c>
      <c r="T636" s="125">
        <v>3</v>
      </c>
      <c r="U636" s="125">
        <v>2</v>
      </c>
      <c r="V636" s="125">
        <v>5</v>
      </c>
      <c r="W636" s="125">
        <v>8</v>
      </c>
      <c r="X636" s="125">
        <v>12</v>
      </c>
      <c r="Y636" s="125">
        <v>11</v>
      </c>
      <c r="Z636" s="126" t="s">
        <v>2356</v>
      </c>
      <c r="AA636" s="126" t="s">
        <v>2357</v>
      </c>
      <c r="AB636" s="135" t="s">
        <v>2358</v>
      </c>
      <c r="AC636" s="97" t="str">
        <f t="shared" si="110"/>
        <v>9.22</v>
      </c>
      <c r="AD636" s="97" t="str">
        <f t="shared" si="111"/>
        <v>13.04</v>
      </c>
    </row>
    <row r="637" spans="1:30" ht="15" thickBot="1" x14ac:dyDescent="0.35">
      <c r="A637" s="136">
        <v>10</v>
      </c>
      <c r="B637" s="6" t="s">
        <v>394</v>
      </c>
      <c r="C637" s="127">
        <v>10</v>
      </c>
      <c r="D637" s="127">
        <v>4</v>
      </c>
      <c r="E637" s="127">
        <v>3</v>
      </c>
      <c r="F637" s="127">
        <v>3</v>
      </c>
      <c r="G637" s="127">
        <v>16</v>
      </c>
      <c r="H637" s="127">
        <v>15</v>
      </c>
      <c r="I637" s="127">
        <v>15</v>
      </c>
      <c r="J637" s="128" t="s">
        <v>2305</v>
      </c>
      <c r="K637" s="128" t="s">
        <v>2306</v>
      </c>
      <c r="L637" s="137" t="s">
        <v>2307</v>
      </c>
      <c r="M637" s="97" t="str">
        <f t="shared" si="108"/>
        <v>15.71</v>
      </c>
      <c r="N637" s="97" t="str">
        <f t="shared" si="109"/>
        <v>10.00</v>
      </c>
      <c r="Q637" s="136">
        <v>10</v>
      </c>
      <c r="R637" s="6" t="s">
        <v>388</v>
      </c>
      <c r="S637" s="127">
        <v>9</v>
      </c>
      <c r="T637" s="127">
        <v>2</v>
      </c>
      <c r="U637" s="127">
        <v>4</v>
      </c>
      <c r="V637" s="127">
        <v>3</v>
      </c>
      <c r="W637" s="127">
        <v>6</v>
      </c>
      <c r="X637" s="127">
        <v>9</v>
      </c>
      <c r="Y637" s="127">
        <v>10</v>
      </c>
      <c r="Z637" s="128" t="s">
        <v>2258</v>
      </c>
      <c r="AA637" s="128" t="s">
        <v>2259</v>
      </c>
      <c r="AB637" s="137" t="s">
        <v>2260</v>
      </c>
      <c r="AC637" s="97" t="str">
        <f t="shared" si="110"/>
        <v>6.24</v>
      </c>
      <c r="AD637" s="97" t="str">
        <f t="shared" si="111"/>
        <v>11.96</v>
      </c>
    </row>
    <row r="638" spans="1:30" ht="29.4" thickBot="1" x14ac:dyDescent="0.35">
      <c r="A638" s="134">
        <v>11</v>
      </c>
      <c r="B638" s="3" t="s">
        <v>391</v>
      </c>
      <c r="C638" s="125">
        <v>10</v>
      </c>
      <c r="D638" s="125">
        <v>4</v>
      </c>
      <c r="E638" s="125">
        <v>2</v>
      </c>
      <c r="F638" s="125">
        <v>4</v>
      </c>
      <c r="G638" s="125">
        <v>17</v>
      </c>
      <c r="H638" s="125">
        <v>10</v>
      </c>
      <c r="I638" s="125">
        <v>14</v>
      </c>
      <c r="J638" s="126" t="s">
        <v>2308</v>
      </c>
      <c r="K638" s="126" t="s">
        <v>2309</v>
      </c>
      <c r="L638" s="135" t="s">
        <v>2310</v>
      </c>
      <c r="M638" s="97" t="str">
        <f t="shared" si="108"/>
        <v>17.12</v>
      </c>
      <c r="N638" s="97" t="str">
        <f t="shared" si="109"/>
        <v>10.59</v>
      </c>
      <c r="Q638" s="134">
        <v>11</v>
      </c>
      <c r="R638" s="3" t="s">
        <v>386</v>
      </c>
      <c r="S638" s="125">
        <v>9</v>
      </c>
      <c r="T638" s="125">
        <v>2</v>
      </c>
      <c r="U638" s="125">
        <v>3</v>
      </c>
      <c r="V638" s="125">
        <v>4</v>
      </c>
      <c r="W638" s="125">
        <v>13</v>
      </c>
      <c r="X638" s="125">
        <v>14</v>
      </c>
      <c r="Y638" s="125">
        <v>9</v>
      </c>
      <c r="Z638" s="126" t="s">
        <v>856</v>
      </c>
      <c r="AA638" s="126" t="s">
        <v>2359</v>
      </c>
      <c r="AB638" s="135" t="s">
        <v>2360</v>
      </c>
      <c r="AC638" s="97" t="str">
        <f t="shared" si="110"/>
        <v>11.35</v>
      </c>
      <c r="AD638" s="97" t="str">
        <f t="shared" si="111"/>
        <v>9.34</v>
      </c>
    </row>
    <row r="639" spans="1:30" ht="29.4" thickBot="1" x14ac:dyDescent="0.35">
      <c r="A639" s="136">
        <v>12</v>
      </c>
      <c r="B639" s="6" t="s">
        <v>395</v>
      </c>
      <c r="C639" s="127">
        <v>9</v>
      </c>
      <c r="D639" s="127">
        <v>4</v>
      </c>
      <c r="E639" s="127">
        <v>2</v>
      </c>
      <c r="F639" s="127">
        <v>3</v>
      </c>
      <c r="G639" s="127">
        <v>14</v>
      </c>
      <c r="H639" s="127">
        <v>9</v>
      </c>
      <c r="I639" s="127">
        <v>14</v>
      </c>
      <c r="J639" s="128" t="s">
        <v>2311</v>
      </c>
      <c r="K639" s="128" t="s">
        <v>2312</v>
      </c>
      <c r="L639" s="137" t="s">
        <v>2313</v>
      </c>
      <c r="M639" s="97" t="str">
        <f t="shared" si="108"/>
        <v>16.45</v>
      </c>
      <c r="N639" s="97" t="str">
        <f t="shared" si="109"/>
        <v>9.82</v>
      </c>
      <c r="Q639" s="136">
        <v>12</v>
      </c>
      <c r="R639" s="6" t="s">
        <v>401</v>
      </c>
      <c r="S639" s="127">
        <v>9</v>
      </c>
      <c r="T639" s="127">
        <v>2</v>
      </c>
      <c r="U639" s="127">
        <v>3</v>
      </c>
      <c r="V639" s="127">
        <v>4</v>
      </c>
      <c r="W639" s="127">
        <v>11</v>
      </c>
      <c r="X639" s="127">
        <v>14</v>
      </c>
      <c r="Y639" s="127">
        <v>9</v>
      </c>
      <c r="Z639" s="128" t="s">
        <v>2210</v>
      </c>
      <c r="AA639" s="128" t="s">
        <v>2211</v>
      </c>
      <c r="AB639" s="137" t="s">
        <v>2212</v>
      </c>
      <c r="AC639" s="97" t="str">
        <f t="shared" si="110"/>
        <v>8.67</v>
      </c>
      <c r="AD639" s="97" t="str">
        <f t="shared" si="111"/>
        <v>17.21</v>
      </c>
    </row>
    <row r="640" spans="1:30" ht="43.8" thickBot="1" x14ac:dyDescent="0.35">
      <c r="A640" s="134">
        <v>13</v>
      </c>
      <c r="B640" s="3" t="s">
        <v>389</v>
      </c>
      <c r="C640" s="125">
        <v>9</v>
      </c>
      <c r="D640" s="125">
        <v>4</v>
      </c>
      <c r="E640" s="125">
        <v>2</v>
      </c>
      <c r="F640" s="125">
        <v>3</v>
      </c>
      <c r="G640" s="125">
        <v>13</v>
      </c>
      <c r="H640" s="125">
        <v>11</v>
      </c>
      <c r="I640" s="125">
        <v>14</v>
      </c>
      <c r="J640" s="126" t="s">
        <v>2314</v>
      </c>
      <c r="K640" s="126" t="s">
        <v>2315</v>
      </c>
      <c r="L640" s="135" t="s">
        <v>2316</v>
      </c>
      <c r="M640" s="97" t="str">
        <f t="shared" si="108"/>
        <v>12.66</v>
      </c>
      <c r="N640" s="97" t="str">
        <f t="shared" si="109"/>
        <v>10.06</v>
      </c>
      <c r="Q640" s="134">
        <v>13</v>
      </c>
      <c r="R640" s="3" t="s">
        <v>397</v>
      </c>
      <c r="S640" s="125">
        <v>9</v>
      </c>
      <c r="T640" s="125">
        <v>2</v>
      </c>
      <c r="U640" s="125">
        <v>2</v>
      </c>
      <c r="V640" s="125">
        <v>5</v>
      </c>
      <c r="W640" s="125">
        <v>7</v>
      </c>
      <c r="X640" s="125">
        <v>13</v>
      </c>
      <c r="Y640" s="125">
        <v>8</v>
      </c>
      <c r="Z640" s="126" t="s">
        <v>2261</v>
      </c>
      <c r="AA640" s="126" t="s">
        <v>2262</v>
      </c>
      <c r="AB640" s="135" t="s">
        <v>2263</v>
      </c>
      <c r="AC640" s="97" t="str">
        <f t="shared" si="110"/>
        <v>6.57</v>
      </c>
      <c r="AD640" s="97" t="str">
        <f t="shared" si="111"/>
        <v>11.02</v>
      </c>
    </row>
    <row r="641" spans="1:30" ht="15" thickBot="1" x14ac:dyDescent="0.35">
      <c r="A641" s="136">
        <v>14</v>
      </c>
      <c r="B641" s="6" t="s">
        <v>398</v>
      </c>
      <c r="C641" s="127">
        <v>9</v>
      </c>
      <c r="D641" s="127">
        <v>4</v>
      </c>
      <c r="E641" s="127">
        <v>2</v>
      </c>
      <c r="F641" s="127">
        <v>3</v>
      </c>
      <c r="G641" s="127">
        <v>7</v>
      </c>
      <c r="H641" s="127">
        <v>6</v>
      </c>
      <c r="I641" s="127">
        <v>14</v>
      </c>
      <c r="J641" s="128" t="s">
        <v>2317</v>
      </c>
      <c r="K641" s="128" t="s">
        <v>2318</v>
      </c>
      <c r="L641" s="137" t="s">
        <v>2319</v>
      </c>
      <c r="M641" s="97" t="str">
        <f t="shared" si="108"/>
        <v>10.26</v>
      </c>
      <c r="N641" s="97" t="str">
        <f t="shared" si="109"/>
        <v>7.04</v>
      </c>
      <c r="Q641" s="136">
        <v>14</v>
      </c>
      <c r="R641" s="6" t="s">
        <v>399</v>
      </c>
      <c r="S641" s="127">
        <v>9</v>
      </c>
      <c r="T641" s="127">
        <v>2</v>
      </c>
      <c r="U641" s="127">
        <v>2</v>
      </c>
      <c r="V641" s="127">
        <v>5</v>
      </c>
      <c r="W641" s="127">
        <v>5</v>
      </c>
      <c r="X641" s="127">
        <v>14</v>
      </c>
      <c r="Y641" s="127">
        <v>8</v>
      </c>
      <c r="Z641" s="128" t="s">
        <v>2264</v>
      </c>
      <c r="AA641" s="128" t="s">
        <v>2265</v>
      </c>
      <c r="AB641" s="137" t="s">
        <v>2266</v>
      </c>
      <c r="AC641" s="97" t="str">
        <f t="shared" si="110"/>
        <v>6.64</v>
      </c>
      <c r="AD641" s="97" t="str">
        <f t="shared" si="111"/>
        <v>17.07</v>
      </c>
    </row>
    <row r="642" spans="1:30" ht="29.4" thickBot="1" x14ac:dyDescent="0.35">
      <c r="A642" s="134">
        <v>15</v>
      </c>
      <c r="B642" s="3" t="s">
        <v>396</v>
      </c>
      <c r="C642" s="125">
        <v>10</v>
      </c>
      <c r="D642" s="125">
        <v>3</v>
      </c>
      <c r="E642" s="125">
        <v>4</v>
      </c>
      <c r="F642" s="125">
        <v>3</v>
      </c>
      <c r="G642" s="125">
        <v>13</v>
      </c>
      <c r="H642" s="125">
        <v>13</v>
      </c>
      <c r="I642" s="125">
        <v>13</v>
      </c>
      <c r="J642" s="126" t="s">
        <v>2320</v>
      </c>
      <c r="K642" s="126" t="s">
        <v>2321</v>
      </c>
      <c r="L642" s="135" t="s">
        <v>2322</v>
      </c>
      <c r="M642" s="97" t="str">
        <f t="shared" si="108"/>
        <v>10.94</v>
      </c>
      <c r="N642" s="97" t="str">
        <f t="shared" si="109"/>
        <v>8.67</v>
      </c>
      <c r="Q642" s="134">
        <v>15</v>
      </c>
      <c r="R642" s="3" t="s">
        <v>396</v>
      </c>
      <c r="S642" s="125">
        <v>9</v>
      </c>
      <c r="T642" s="125">
        <v>2</v>
      </c>
      <c r="U642" s="125">
        <v>1</v>
      </c>
      <c r="V642" s="125">
        <v>6</v>
      </c>
      <c r="W642" s="125">
        <v>5</v>
      </c>
      <c r="X642" s="125">
        <v>16</v>
      </c>
      <c r="Y642" s="125">
        <v>7</v>
      </c>
      <c r="Z642" s="126" t="s">
        <v>2267</v>
      </c>
      <c r="AA642" s="126" t="s">
        <v>2268</v>
      </c>
      <c r="AB642" s="135" t="s">
        <v>2269</v>
      </c>
      <c r="AC642" s="97" t="str">
        <f t="shared" si="110"/>
        <v>9.17</v>
      </c>
      <c r="AD642" s="97" t="str">
        <f t="shared" si="111"/>
        <v>11.32</v>
      </c>
    </row>
    <row r="643" spans="1:30" ht="15" thickBot="1" x14ac:dyDescent="0.35">
      <c r="A643" s="136">
        <v>16</v>
      </c>
      <c r="B643" s="6" t="s">
        <v>401</v>
      </c>
      <c r="C643" s="127">
        <v>10</v>
      </c>
      <c r="D643" s="127">
        <v>3</v>
      </c>
      <c r="E643" s="127">
        <v>3</v>
      </c>
      <c r="F643" s="127">
        <v>4</v>
      </c>
      <c r="G643" s="127">
        <v>10</v>
      </c>
      <c r="H643" s="127">
        <v>12</v>
      </c>
      <c r="I643" s="127">
        <v>12</v>
      </c>
      <c r="J643" s="128" t="s">
        <v>2323</v>
      </c>
      <c r="K643" s="128" t="s">
        <v>2324</v>
      </c>
      <c r="L643" s="137" t="s">
        <v>2325</v>
      </c>
      <c r="M643" s="97" t="str">
        <f t="shared" si="108"/>
        <v>13.52</v>
      </c>
      <c r="N643" s="97" t="str">
        <f t="shared" si="109"/>
        <v>15.54</v>
      </c>
      <c r="Q643" s="136">
        <v>16</v>
      </c>
      <c r="R643" s="6" t="s">
        <v>394</v>
      </c>
      <c r="S643" s="127">
        <v>9</v>
      </c>
      <c r="T643" s="127">
        <v>1</v>
      </c>
      <c r="U643" s="127">
        <v>3</v>
      </c>
      <c r="V643" s="127">
        <v>5</v>
      </c>
      <c r="W643" s="127">
        <v>10</v>
      </c>
      <c r="X643" s="127">
        <v>14</v>
      </c>
      <c r="Y643" s="127">
        <v>6</v>
      </c>
      <c r="Z643" s="128" t="s">
        <v>2270</v>
      </c>
      <c r="AA643" s="128" t="s">
        <v>2271</v>
      </c>
      <c r="AB643" s="137" t="s">
        <v>2272</v>
      </c>
      <c r="AC643" s="97" t="str">
        <f t="shared" si="110"/>
        <v>12.45</v>
      </c>
      <c r="AD643" s="97" t="str">
        <f t="shared" si="111"/>
        <v>16.18</v>
      </c>
    </row>
    <row r="644" spans="1:30" ht="15" thickBot="1" x14ac:dyDescent="0.35">
      <c r="A644" s="134">
        <v>17</v>
      </c>
      <c r="B644" s="3" t="s">
        <v>399</v>
      </c>
      <c r="C644" s="125">
        <v>10</v>
      </c>
      <c r="D644" s="125">
        <v>2</v>
      </c>
      <c r="E644" s="125">
        <v>5</v>
      </c>
      <c r="F644" s="125">
        <v>3</v>
      </c>
      <c r="G644" s="125">
        <v>9</v>
      </c>
      <c r="H644" s="125">
        <v>15</v>
      </c>
      <c r="I644" s="125">
        <v>11</v>
      </c>
      <c r="J644" s="126" t="s">
        <v>2326</v>
      </c>
      <c r="K644" s="126" t="s">
        <v>2327</v>
      </c>
      <c r="L644" s="135" t="s">
        <v>2328</v>
      </c>
      <c r="M644" s="97" t="str">
        <f t="shared" si="108"/>
        <v>10.33</v>
      </c>
      <c r="N644" s="97" t="str">
        <f t="shared" si="109"/>
        <v>17.61</v>
      </c>
      <c r="Q644" s="134">
        <v>17</v>
      </c>
      <c r="R644" s="3" t="s">
        <v>391</v>
      </c>
      <c r="S644" s="125">
        <v>9</v>
      </c>
      <c r="T644" s="125">
        <v>1</v>
      </c>
      <c r="U644" s="125">
        <v>3</v>
      </c>
      <c r="V644" s="125">
        <v>5</v>
      </c>
      <c r="W644" s="125">
        <v>8</v>
      </c>
      <c r="X644" s="125">
        <v>13</v>
      </c>
      <c r="Y644" s="125">
        <v>6</v>
      </c>
      <c r="Z644" s="126" t="s">
        <v>2361</v>
      </c>
      <c r="AA644" s="126" t="s">
        <v>2362</v>
      </c>
      <c r="AB644" s="135" t="s">
        <v>2363</v>
      </c>
      <c r="AC644" s="97" t="str">
        <f t="shared" si="110"/>
        <v>11.89</v>
      </c>
      <c r="AD644" s="97" t="str">
        <f t="shared" si="111"/>
        <v>14.58</v>
      </c>
    </row>
    <row r="645" spans="1:30" ht="43.8" thickBot="1" x14ac:dyDescent="0.35">
      <c r="A645" s="136">
        <v>18</v>
      </c>
      <c r="B645" s="6" t="s">
        <v>400</v>
      </c>
      <c r="C645" s="127">
        <v>9</v>
      </c>
      <c r="D645" s="127">
        <v>2</v>
      </c>
      <c r="E645" s="127">
        <v>3</v>
      </c>
      <c r="F645" s="127">
        <v>4</v>
      </c>
      <c r="G645" s="127">
        <v>11</v>
      </c>
      <c r="H645" s="127">
        <v>15</v>
      </c>
      <c r="I645" s="127">
        <v>9</v>
      </c>
      <c r="J645" s="128" t="s">
        <v>2329</v>
      </c>
      <c r="K645" s="128" t="s">
        <v>2330</v>
      </c>
      <c r="L645" s="137" t="s">
        <v>2331</v>
      </c>
      <c r="M645" s="97" t="str">
        <f t="shared" si="108"/>
        <v>13.73</v>
      </c>
      <c r="N645" s="97" t="str">
        <f t="shared" si="109"/>
        <v>11.53</v>
      </c>
      <c r="Q645" s="136">
        <v>18</v>
      </c>
      <c r="R645" s="6" t="s">
        <v>393</v>
      </c>
      <c r="S645" s="127">
        <v>9</v>
      </c>
      <c r="T645" s="127">
        <v>1</v>
      </c>
      <c r="U645" s="127">
        <v>1</v>
      </c>
      <c r="V645" s="127">
        <v>7</v>
      </c>
      <c r="W645" s="127">
        <v>5</v>
      </c>
      <c r="X645" s="127">
        <v>19</v>
      </c>
      <c r="Y645" s="127">
        <v>4</v>
      </c>
      <c r="Z645" s="128" t="s">
        <v>2273</v>
      </c>
      <c r="AA645" s="128" t="s">
        <v>2274</v>
      </c>
      <c r="AB645" s="137" t="s">
        <v>2275</v>
      </c>
      <c r="AC645" s="97" t="str">
        <f t="shared" si="110"/>
        <v>5.33</v>
      </c>
      <c r="AD645" s="97" t="str">
        <f t="shared" si="111"/>
        <v>22.17</v>
      </c>
    </row>
    <row r="646" spans="1:30" ht="15" thickBot="1" x14ac:dyDescent="0.35">
      <c r="A646" s="134">
        <v>19</v>
      </c>
      <c r="B646" s="3" t="s">
        <v>397</v>
      </c>
      <c r="C646" s="125">
        <v>10</v>
      </c>
      <c r="D646" s="125">
        <v>2</v>
      </c>
      <c r="E646" s="125">
        <v>3</v>
      </c>
      <c r="F646" s="125">
        <v>5</v>
      </c>
      <c r="G646" s="125">
        <v>9</v>
      </c>
      <c r="H646" s="125">
        <v>13</v>
      </c>
      <c r="I646" s="125">
        <v>9</v>
      </c>
      <c r="J646" s="126" t="s">
        <v>2332</v>
      </c>
      <c r="K646" s="126" t="s">
        <v>2333</v>
      </c>
      <c r="L646" s="135" t="s">
        <v>2334</v>
      </c>
      <c r="M646" s="97" t="str">
        <f t="shared" si="108"/>
        <v>8.55</v>
      </c>
      <c r="N646" s="97" t="str">
        <f t="shared" si="109"/>
        <v>11.91</v>
      </c>
      <c r="Q646" s="134">
        <v>19</v>
      </c>
      <c r="R646" s="3" t="s">
        <v>387</v>
      </c>
      <c r="S646" s="125">
        <v>9</v>
      </c>
      <c r="T646" s="125">
        <v>0</v>
      </c>
      <c r="U646" s="125">
        <v>3</v>
      </c>
      <c r="V646" s="125">
        <v>6</v>
      </c>
      <c r="W646" s="125">
        <v>6</v>
      </c>
      <c r="X646" s="125">
        <v>17</v>
      </c>
      <c r="Y646" s="125">
        <v>3</v>
      </c>
      <c r="Z646" s="126" t="s">
        <v>2276</v>
      </c>
      <c r="AA646" s="126" t="s">
        <v>2277</v>
      </c>
      <c r="AB646" s="135" t="s">
        <v>2278</v>
      </c>
      <c r="AC646" s="97" t="str">
        <f t="shared" si="110"/>
        <v>9.01</v>
      </c>
      <c r="AD646" s="97" t="str">
        <f t="shared" si="111"/>
        <v>19.22</v>
      </c>
    </row>
    <row r="647" spans="1:30" ht="15" thickBot="1" x14ac:dyDescent="0.35">
      <c r="A647" s="138">
        <v>20</v>
      </c>
      <c r="B647" s="18" t="s">
        <v>402</v>
      </c>
      <c r="C647" s="139">
        <v>9</v>
      </c>
      <c r="D647" s="139">
        <v>0</v>
      </c>
      <c r="E647" s="139">
        <v>3</v>
      </c>
      <c r="F647" s="139">
        <v>6</v>
      </c>
      <c r="G647" s="139">
        <v>5</v>
      </c>
      <c r="H647" s="139">
        <v>15</v>
      </c>
      <c r="I647" s="139">
        <v>3</v>
      </c>
      <c r="J647" s="140" t="s">
        <v>2335</v>
      </c>
      <c r="K647" s="140" t="s">
        <v>2336</v>
      </c>
      <c r="L647" s="141" t="s">
        <v>2337</v>
      </c>
      <c r="M647" s="97" t="str">
        <f t="shared" si="108"/>
        <v>9.92</v>
      </c>
      <c r="N647" s="97" t="str">
        <f t="shared" si="109"/>
        <v>15.49</v>
      </c>
      <c r="Q647" s="138">
        <v>20</v>
      </c>
      <c r="R647" s="18" t="s">
        <v>402</v>
      </c>
      <c r="S647" s="139">
        <v>10</v>
      </c>
      <c r="T647" s="139">
        <v>0</v>
      </c>
      <c r="U647" s="139">
        <v>3</v>
      </c>
      <c r="V647" s="139">
        <v>7</v>
      </c>
      <c r="W647" s="139">
        <v>7</v>
      </c>
      <c r="X647" s="139">
        <v>24</v>
      </c>
      <c r="Y647" s="139">
        <v>3</v>
      </c>
      <c r="Z647" s="140" t="s">
        <v>2364</v>
      </c>
      <c r="AA647" s="140" t="s">
        <v>2365</v>
      </c>
      <c r="AB647" s="141" t="s">
        <v>2366</v>
      </c>
      <c r="AC647" s="97" t="str">
        <f t="shared" si="110"/>
        <v>4.84</v>
      </c>
      <c r="AD647" s="97" t="str">
        <f t="shared" si="111"/>
        <v>27.87</v>
      </c>
    </row>
    <row r="649" spans="1:30" ht="15" thickBot="1" x14ac:dyDescent="0.35">
      <c r="A649" t="s">
        <v>2398</v>
      </c>
      <c r="B649" s="210" t="s">
        <v>2367</v>
      </c>
      <c r="C649" s="210"/>
      <c r="D649" s="210"/>
      <c r="E649" s="210"/>
      <c r="F649" s="210"/>
    </row>
    <row r="650" spans="1:30" x14ac:dyDescent="0.3">
      <c r="A650" s="129" t="s">
        <v>0</v>
      </c>
      <c r="B650" s="130" t="s">
        <v>1</v>
      </c>
      <c r="C650" s="130" t="s">
        <v>2</v>
      </c>
      <c r="D650" s="130" t="s">
        <v>3</v>
      </c>
      <c r="E650" s="130" t="s">
        <v>4</v>
      </c>
      <c r="F650" s="130" t="s">
        <v>5</v>
      </c>
      <c r="G650" s="130" t="s">
        <v>6</v>
      </c>
      <c r="H650" s="130" t="s">
        <v>7</v>
      </c>
      <c r="I650" s="130" t="s">
        <v>8</v>
      </c>
      <c r="J650" s="130" t="s">
        <v>9</v>
      </c>
      <c r="K650" s="130" t="s">
        <v>10</v>
      </c>
      <c r="L650" s="131" t="s">
        <v>11</v>
      </c>
      <c r="Q650" s="129" t="s">
        <v>0</v>
      </c>
      <c r="R650" s="130" t="s">
        <v>1</v>
      </c>
      <c r="S650" s="130" t="s">
        <v>2</v>
      </c>
      <c r="T650" s="130" t="s">
        <v>3</v>
      </c>
      <c r="U650" s="130" t="s">
        <v>4</v>
      </c>
      <c r="V650" s="130" t="s">
        <v>5</v>
      </c>
      <c r="W650" s="130" t="s">
        <v>6</v>
      </c>
      <c r="X650" s="130" t="s">
        <v>7</v>
      </c>
      <c r="Y650" s="130" t="s">
        <v>8</v>
      </c>
      <c r="Z650" s="130" t="s">
        <v>9</v>
      </c>
      <c r="AA650" s="130" t="s">
        <v>10</v>
      </c>
      <c r="AB650" s="131" t="s">
        <v>11</v>
      </c>
    </row>
    <row r="651" spans="1:30" ht="15" thickBot="1" x14ac:dyDescent="0.35">
      <c r="A651" s="132" t="s">
        <v>0</v>
      </c>
      <c r="B651" s="124" t="s">
        <v>1</v>
      </c>
      <c r="C651" s="124" t="s">
        <v>2</v>
      </c>
      <c r="D651" s="124" t="s">
        <v>3</v>
      </c>
      <c r="E651" s="124" t="s">
        <v>4</v>
      </c>
      <c r="F651" s="124" t="s">
        <v>5</v>
      </c>
      <c r="G651" s="124" t="s">
        <v>6</v>
      </c>
      <c r="H651" s="124" t="s">
        <v>7</v>
      </c>
      <c r="I651" s="124" t="s">
        <v>8</v>
      </c>
      <c r="J651" s="124" t="s">
        <v>9</v>
      </c>
      <c r="K651" s="124" t="s">
        <v>10</v>
      </c>
      <c r="L651" s="133" t="s">
        <v>11</v>
      </c>
      <c r="M651" s="1" t="s">
        <v>9</v>
      </c>
      <c r="N651" s="1" t="s">
        <v>10</v>
      </c>
      <c r="Q651" s="132" t="s">
        <v>0</v>
      </c>
      <c r="R651" s="124" t="s">
        <v>1</v>
      </c>
      <c r="S651" s="124" t="s">
        <v>2</v>
      </c>
      <c r="T651" s="124" t="s">
        <v>3</v>
      </c>
      <c r="U651" s="124" t="s">
        <v>4</v>
      </c>
      <c r="V651" s="124" t="s">
        <v>5</v>
      </c>
      <c r="W651" s="124" t="s">
        <v>6</v>
      </c>
      <c r="X651" s="124" t="s">
        <v>7</v>
      </c>
      <c r="Y651" s="124" t="s">
        <v>8</v>
      </c>
      <c r="Z651" s="124" t="s">
        <v>9</v>
      </c>
      <c r="AA651" s="124" t="s">
        <v>10</v>
      </c>
      <c r="AB651" s="133" t="s">
        <v>11</v>
      </c>
      <c r="AC651" s="1" t="s">
        <v>9</v>
      </c>
      <c r="AD651" s="1" t="s">
        <v>10</v>
      </c>
    </row>
    <row r="652" spans="1:30" ht="29.4" thickBot="1" x14ac:dyDescent="0.35">
      <c r="A652" s="134">
        <v>1</v>
      </c>
      <c r="B652" s="3" t="s">
        <v>383</v>
      </c>
      <c r="C652" s="125">
        <v>10</v>
      </c>
      <c r="D652" s="125">
        <v>8</v>
      </c>
      <c r="E652" s="125">
        <v>2</v>
      </c>
      <c r="F652" s="125">
        <v>0</v>
      </c>
      <c r="G652" s="125">
        <v>22</v>
      </c>
      <c r="H652" s="125">
        <v>1</v>
      </c>
      <c r="I652" s="125">
        <v>26</v>
      </c>
      <c r="J652" s="126" t="s">
        <v>2368</v>
      </c>
      <c r="K652" s="126" t="s">
        <v>2369</v>
      </c>
      <c r="L652" s="135" t="s">
        <v>2370</v>
      </c>
      <c r="M652" s="97" t="str">
        <f>IF(ISNUMBER(SEARCH("-", J652)), LEFT(J652, SEARCH("-", J652)-1), LEFT(J652, SEARCH("+", J652)-1))</f>
        <v>28.46</v>
      </c>
      <c r="N652" s="97" t="str">
        <f>IF(ISNUMBER(SEARCH("-", K652)), LEFT(K652, SEARCH("-", K652)-1), LEFT(K652, SEARCH("+", K652)-1))</f>
        <v>6.27</v>
      </c>
      <c r="Q652" s="134">
        <v>1</v>
      </c>
      <c r="R652" s="3" t="s">
        <v>383</v>
      </c>
      <c r="S652" s="125">
        <v>10</v>
      </c>
      <c r="T652" s="125">
        <v>9</v>
      </c>
      <c r="U652" s="125">
        <v>0</v>
      </c>
      <c r="V652" s="125">
        <v>1</v>
      </c>
      <c r="W652" s="125">
        <v>20</v>
      </c>
      <c r="X652" s="125">
        <v>6</v>
      </c>
      <c r="Y652" s="125">
        <v>27</v>
      </c>
      <c r="Z652" s="126" t="s">
        <v>2338</v>
      </c>
      <c r="AA652" s="126" t="s">
        <v>2339</v>
      </c>
      <c r="AB652" s="135" t="s">
        <v>2340</v>
      </c>
      <c r="AC652" s="97" t="str">
        <f>IF(ISNUMBER(SEARCH("-", Z652)), LEFT(Z652, SEARCH("-", Z652)-1), LEFT(Z652, SEARCH("+", Z652)-1))</f>
        <v>19.64</v>
      </c>
      <c r="AD652" s="97" t="str">
        <f>IF(ISNUMBER(SEARCH("-", AA652)), LEFT(AA652, SEARCH("-", AA652)-1), LEFT(AA652, SEARCH("+", AA652)-1))</f>
        <v>9.28</v>
      </c>
    </row>
    <row r="653" spans="1:30" ht="29.4" thickBot="1" x14ac:dyDescent="0.35">
      <c r="A653" s="136">
        <v>2</v>
      </c>
      <c r="B653" s="6" t="s">
        <v>384</v>
      </c>
      <c r="C653" s="127">
        <v>9</v>
      </c>
      <c r="D653" s="127">
        <v>6</v>
      </c>
      <c r="E653" s="127">
        <v>3</v>
      </c>
      <c r="F653" s="127">
        <v>0</v>
      </c>
      <c r="G653" s="127">
        <v>18</v>
      </c>
      <c r="H653" s="127">
        <v>7</v>
      </c>
      <c r="I653" s="127">
        <v>21</v>
      </c>
      <c r="J653" s="128" t="s">
        <v>2284</v>
      </c>
      <c r="K653" s="128" t="s">
        <v>2285</v>
      </c>
      <c r="L653" s="137" t="s">
        <v>2286</v>
      </c>
      <c r="M653" s="97" t="str">
        <f t="shared" ref="M653:M671" si="112">IF(ISNUMBER(SEARCH("-", J653)), LEFT(J653, SEARCH("-", J653)-1), LEFT(J653, SEARCH("+", J653)-1))</f>
        <v>20.03</v>
      </c>
      <c r="N653" s="97" t="str">
        <f t="shared" ref="N653:N671" si="113">IF(ISNUMBER(SEARCH("-", K653)), LEFT(K653, SEARCH("-", K653)-1), LEFT(K653, SEARCH("+", K653)-1))</f>
        <v>7.63</v>
      </c>
      <c r="Q653" s="136">
        <v>2</v>
      </c>
      <c r="R653" s="6" t="s">
        <v>384</v>
      </c>
      <c r="S653" s="127">
        <v>11</v>
      </c>
      <c r="T653" s="127">
        <v>8</v>
      </c>
      <c r="U653" s="127">
        <v>0</v>
      </c>
      <c r="V653" s="127">
        <v>3</v>
      </c>
      <c r="W653" s="127">
        <v>22</v>
      </c>
      <c r="X653" s="127">
        <v>10</v>
      </c>
      <c r="Y653" s="127">
        <v>24</v>
      </c>
      <c r="Z653" s="128" t="s">
        <v>2399</v>
      </c>
      <c r="AA653" s="128" t="s">
        <v>2400</v>
      </c>
      <c r="AB653" s="137" t="s">
        <v>2401</v>
      </c>
      <c r="AC653" s="97" t="str">
        <f t="shared" ref="AC653:AC671" si="114">IF(ISNUMBER(SEARCH("-", Z653)), LEFT(Z653, SEARCH("-", Z653)-1), LEFT(Z653, SEARCH("+", Z653)-1))</f>
        <v>22.20</v>
      </c>
      <c r="AD653" s="97" t="str">
        <f t="shared" ref="AD653:AD671" si="115">IF(ISNUMBER(SEARCH("-", AA653)), LEFT(AA653, SEARCH("-", AA653)-1), LEFT(AA653, SEARCH("+", AA653)-1))</f>
        <v>12.18</v>
      </c>
    </row>
    <row r="654" spans="1:30" ht="29.4" thickBot="1" x14ac:dyDescent="0.35">
      <c r="A654" s="134">
        <v>3</v>
      </c>
      <c r="B654" s="3" t="s">
        <v>386</v>
      </c>
      <c r="C654" s="125">
        <v>11</v>
      </c>
      <c r="D654" s="125">
        <v>6</v>
      </c>
      <c r="E654" s="125">
        <v>2</v>
      </c>
      <c r="F654" s="125">
        <v>3</v>
      </c>
      <c r="G654" s="125">
        <v>16</v>
      </c>
      <c r="H654" s="125">
        <v>7</v>
      </c>
      <c r="I654" s="125">
        <v>20</v>
      </c>
      <c r="J654" s="126" t="s">
        <v>2371</v>
      </c>
      <c r="K654" s="126" t="s">
        <v>2372</v>
      </c>
      <c r="L654" s="135" t="s">
        <v>2373</v>
      </c>
      <c r="M654" s="97" t="str">
        <f t="shared" si="112"/>
        <v>19.02</v>
      </c>
      <c r="N654" s="97" t="str">
        <f t="shared" si="113"/>
        <v>7.41</v>
      </c>
      <c r="Q654" s="134">
        <v>3</v>
      </c>
      <c r="R654" s="3" t="s">
        <v>390</v>
      </c>
      <c r="S654" s="125">
        <v>10</v>
      </c>
      <c r="T654" s="125">
        <v>7</v>
      </c>
      <c r="U654" s="125">
        <v>1</v>
      </c>
      <c r="V654" s="125">
        <v>2</v>
      </c>
      <c r="W654" s="125">
        <v>16</v>
      </c>
      <c r="X654" s="125">
        <v>8</v>
      </c>
      <c r="Y654" s="125">
        <v>22</v>
      </c>
      <c r="Z654" s="126" t="s">
        <v>2341</v>
      </c>
      <c r="AA654" s="126" t="s">
        <v>2342</v>
      </c>
      <c r="AB654" s="135" t="s">
        <v>2343</v>
      </c>
      <c r="AC654" s="97" t="str">
        <f t="shared" si="114"/>
        <v>16.13</v>
      </c>
      <c r="AD654" s="97" t="str">
        <f t="shared" si="115"/>
        <v>7.85</v>
      </c>
    </row>
    <row r="655" spans="1:30" ht="29.4" thickBot="1" x14ac:dyDescent="0.35">
      <c r="A655" s="136">
        <v>4</v>
      </c>
      <c r="B655" s="6" t="s">
        <v>392</v>
      </c>
      <c r="C655" s="127">
        <v>9</v>
      </c>
      <c r="D655" s="127">
        <v>6</v>
      </c>
      <c r="E655" s="127">
        <v>1</v>
      </c>
      <c r="F655" s="127">
        <v>2</v>
      </c>
      <c r="G655" s="127">
        <v>14</v>
      </c>
      <c r="H655" s="127">
        <v>7</v>
      </c>
      <c r="I655" s="127">
        <v>19</v>
      </c>
      <c r="J655" s="128" t="s">
        <v>2287</v>
      </c>
      <c r="K655" s="128" t="s">
        <v>2288</v>
      </c>
      <c r="L655" s="137" t="s">
        <v>2289</v>
      </c>
      <c r="M655" s="97" t="str">
        <f t="shared" si="112"/>
        <v>17.90</v>
      </c>
      <c r="N655" s="97" t="str">
        <f t="shared" si="113"/>
        <v>7.73</v>
      </c>
      <c r="Q655" s="136">
        <v>4</v>
      </c>
      <c r="R655" s="6" t="s">
        <v>395</v>
      </c>
      <c r="S655" s="127">
        <v>10</v>
      </c>
      <c r="T655" s="127">
        <v>6</v>
      </c>
      <c r="U655" s="127">
        <v>2</v>
      </c>
      <c r="V655" s="127">
        <v>2</v>
      </c>
      <c r="W655" s="127">
        <v>14</v>
      </c>
      <c r="X655" s="127">
        <v>7</v>
      </c>
      <c r="Y655" s="127">
        <v>20</v>
      </c>
      <c r="Z655" s="128" t="s">
        <v>2344</v>
      </c>
      <c r="AA655" s="128" t="s">
        <v>2345</v>
      </c>
      <c r="AB655" s="137" t="s">
        <v>2346</v>
      </c>
      <c r="AC655" s="97" t="str">
        <f t="shared" si="114"/>
        <v>15.56</v>
      </c>
      <c r="AD655" s="97" t="str">
        <f t="shared" si="115"/>
        <v>11.45</v>
      </c>
    </row>
    <row r="656" spans="1:30" ht="43.8" thickBot="1" x14ac:dyDescent="0.35">
      <c r="A656" s="134">
        <v>5</v>
      </c>
      <c r="B656" s="3" t="s">
        <v>387</v>
      </c>
      <c r="C656" s="125">
        <v>10</v>
      </c>
      <c r="D656" s="125">
        <v>6</v>
      </c>
      <c r="E656" s="125">
        <v>1</v>
      </c>
      <c r="F656" s="125">
        <v>3</v>
      </c>
      <c r="G656" s="125">
        <v>17</v>
      </c>
      <c r="H656" s="125">
        <v>12</v>
      </c>
      <c r="I656" s="125">
        <v>19</v>
      </c>
      <c r="J656" s="126" t="s">
        <v>2290</v>
      </c>
      <c r="K656" s="126" t="s">
        <v>2291</v>
      </c>
      <c r="L656" s="135" t="s">
        <v>2292</v>
      </c>
      <c r="M656" s="97" t="str">
        <f t="shared" si="112"/>
        <v>12.49</v>
      </c>
      <c r="N656" s="97" t="str">
        <f t="shared" si="113"/>
        <v>15.84</v>
      </c>
      <c r="Q656" s="134">
        <v>5</v>
      </c>
      <c r="R656" s="3" t="s">
        <v>389</v>
      </c>
      <c r="S656" s="125">
        <v>10</v>
      </c>
      <c r="T656" s="125">
        <v>4</v>
      </c>
      <c r="U656" s="125">
        <v>3</v>
      </c>
      <c r="V656" s="125">
        <v>3</v>
      </c>
      <c r="W656" s="125">
        <v>12</v>
      </c>
      <c r="X656" s="125">
        <v>11</v>
      </c>
      <c r="Y656" s="125">
        <v>15</v>
      </c>
      <c r="Z656" s="126" t="s">
        <v>2347</v>
      </c>
      <c r="AA656" s="126" t="s">
        <v>2348</v>
      </c>
      <c r="AB656" s="135" t="s">
        <v>2349</v>
      </c>
      <c r="AC656" s="97" t="str">
        <f t="shared" si="114"/>
        <v>9.88</v>
      </c>
      <c r="AD656" s="97" t="str">
        <f t="shared" si="115"/>
        <v>14.55</v>
      </c>
    </row>
    <row r="657" spans="1:30" ht="29.4" thickBot="1" x14ac:dyDescent="0.35">
      <c r="A657" s="136">
        <v>6</v>
      </c>
      <c r="B657" s="6" t="s">
        <v>388</v>
      </c>
      <c r="C657" s="127">
        <v>10</v>
      </c>
      <c r="D657" s="127">
        <v>6</v>
      </c>
      <c r="E657" s="127">
        <v>0</v>
      </c>
      <c r="F657" s="127">
        <v>4</v>
      </c>
      <c r="G657" s="127">
        <v>12</v>
      </c>
      <c r="H657" s="127">
        <v>9</v>
      </c>
      <c r="I657" s="127">
        <v>18</v>
      </c>
      <c r="J657" s="128" t="s">
        <v>2293</v>
      </c>
      <c r="K657" s="128" t="s">
        <v>2294</v>
      </c>
      <c r="L657" s="137" t="s">
        <v>2295</v>
      </c>
      <c r="M657" s="97" t="str">
        <f t="shared" si="112"/>
        <v>16.65</v>
      </c>
      <c r="N657" s="97" t="str">
        <f t="shared" si="113"/>
        <v>10.94</v>
      </c>
      <c r="Q657" s="136">
        <v>6</v>
      </c>
      <c r="R657" s="6" t="s">
        <v>385</v>
      </c>
      <c r="S657" s="127">
        <v>10</v>
      </c>
      <c r="T657" s="127">
        <v>4</v>
      </c>
      <c r="U657" s="127">
        <v>2</v>
      </c>
      <c r="V657" s="127">
        <v>4</v>
      </c>
      <c r="W657" s="127">
        <v>8</v>
      </c>
      <c r="X657" s="127">
        <v>9</v>
      </c>
      <c r="Y657" s="127">
        <v>14</v>
      </c>
      <c r="Z657" s="128" t="s">
        <v>2350</v>
      </c>
      <c r="AA657" s="128" t="s">
        <v>2351</v>
      </c>
      <c r="AB657" s="137" t="s">
        <v>2352</v>
      </c>
      <c r="AC657" s="97" t="str">
        <f t="shared" si="114"/>
        <v>10.65</v>
      </c>
      <c r="AD657" s="97" t="str">
        <f t="shared" si="115"/>
        <v>14.26</v>
      </c>
    </row>
    <row r="658" spans="1:30" ht="15" thickBot="1" x14ac:dyDescent="0.35">
      <c r="A658" s="134">
        <v>7</v>
      </c>
      <c r="B658" s="3" t="s">
        <v>394</v>
      </c>
      <c r="C658" s="125">
        <v>11</v>
      </c>
      <c r="D658" s="125">
        <v>5</v>
      </c>
      <c r="E658" s="125">
        <v>3</v>
      </c>
      <c r="F658" s="125">
        <v>3</v>
      </c>
      <c r="G658" s="125">
        <v>17</v>
      </c>
      <c r="H658" s="125">
        <v>15</v>
      </c>
      <c r="I658" s="125">
        <v>18</v>
      </c>
      <c r="J658" s="126" t="s">
        <v>2374</v>
      </c>
      <c r="K658" s="126" t="s">
        <v>2375</v>
      </c>
      <c r="L658" s="135" t="s">
        <v>2376</v>
      </c>
      <c r="M658" s="97" t="str">
        <f t="shared" si="112"/>
        <v>18.28</v>
      </c>
      <c r="N658" s="97" t="str">
        <f t="shared" si="113"/>
        <v>10.88</v>
      </c>
      <c r="Q658" s="134">
        <v>7</v>
      </c>
      <c r="R658" s="3" t="s">
        <v>392</v>
      </c>
      <c r="S658" s="125">
        <v>11</v>
      </c>
      <c r="T658" s="125">
        <v>3</v>
      </c>
      <c r="U658" s="125">
        <v>3</v>
      </c>
      <c r="V658" s="125">
        <v>5</v>
      </c>
      <c r="W658" s="125">
        <v>8</v>
      </c>
      <c r="X658" s="125">
        <v>10</v>
      </c>
      <c r="Y658" s="125">
        <v>12</v>
      </c>
      <c r="Z658" s="126" t="s">
        <v>2402</v>
      </c>
      <c r="AA658" s="126" t="s">
        <v>2403</v>
      </c>
      <c r="AB658" s="135" t="s">
        <v>2404</v>
      </c>
      <c r="AC658" s="97" t="str">
        <f t="shared" si="114"/>
        <v>11.67</v>
      </c>
      <c r="AD658" s="97" t="str">
        <f t="shared" si="115"/>
        <v>19.63</v>
      </c>
    </row>
    <row r="659" spans="1:30" ht="29.4" thickBot="1" x14ac:dyDescent="0.35">
      <c r="A659" s="136">
        <v>8</v>
      </c>
      <c r="B659" s="6" t="s">
        <v>385</v>
      </c>
      <c r="C659" s="127">
        <v>10</v>
      </c>
      <c r="D659" s="127">
        <v>5</v>
      </c>
      <c r="E659" s="127">
        <v>2</v>
      </c>
      <c r="F659" s="127">
        <v>3</v>
      </c>
      <c r="G659" s="127">
        <v>16</v>
      </c>
      <c r="H659" s="127">
        <v>11</v>
      </c>
      <c r="I659" s="127">
        <v>17</v>
      </c>
      <c r="J659" s="128" t="s">
        <v>2377</v>
      </c>
      <c r="K659" s="128" t="s">
        <v>2378</v>
      </c>
      <c r="L659" s="137" t="s">
        <v>2379</v>
      </c>
      <c r="M659" s="97" t="str">
        <f t="shared" si="112"/>
        <v>18.11</v>
      </c>
      <c r="N659" s="97" t="str">
        <f t="shared" si="113"/>
        <v>13.24</v>
      </c>
      <c r="Q659" s="136">
        <v>8</v>
      </c>
      <c r="R659" s="6" t="s">
        <v>400</v>
      </c>
      <c r="S659" s="127">
        <v>10</v>
      </c>
      <c r="T659" s="127">
        <v>2</v>
      </c>
      <c r="U659" s="127">
        <v>5</v>
      </c>
      <c r="V659" s="127">
        <v>3</v>
      </c>
      <c r="W659" s="127">
        <v>12</v>
      </c>
      <c r="X659" s="127">
        <v>14</v>
      </c>
      <c r="Y659" s="127">
        <v>11</v>
      </c>
      <c r="Z659" s="128" t="s">
        <v>2353</v>
      </c>
      <c r="AA659" s="128" t="s">
        <v>2354</v>
      </c>
      <c r="AB659" s="137" t="s">
        <v>2355</v>
      </c>
      <c r="AC659" s="97" t="str">
        <f t="shared" si="114"/>
        <v>9.59</v>
      </c>
      <c r="AD659" s="97" t="str">
        <f t="shared" si="115"/>
        <v>14.95</v>
      </c>
    </row>
    <row r="660" spans="1:30" ht="43.8" thickBot="1" x14ac:dyDescent="0.35">
      <c r="A660" s="134">
        <v>9</v>
      </c>
      <c r="B660" s="3" t="s">
        <v>389</v>
      </c>
      <c r="C660" s="125">
        <v>10</v>
      </c>
      <c r="D660" s="125">
        <v>5</v>
      </c>
      <c r="E660" s="125">
        <v>2</v>
      </c>
      <c r="F660" s="125">
        <v>3</v>
      </c>
      <c r="G660" s="125">
        <v>15</v>
      </c>
      <c r="H660" s="125">
        <v>11</v>
      </c>
      <c r="I660" s="125">
        <v>17</v>
      </c>
      <c r="J660" s="126" t="s">
        <v>2380</v>
      </c>
      <c r="K660" s="126" t="s">
        <v>2381</v>
      </c>
      <c r="L660" s="135" t="s">
        <v>2382</v>
      </c>
      <c r="M660" s="97" t="str">
        <f t="shared" si="112"/>
        <v>14.05</v>
      </c>
      <c r="N660" s="97" t="str">
        <f t="shared" si="113"/>
        <v>11.44</v>
      </c>
      <c r="Q660" s="134">
        <v>9</v>
      </c>
      <c r="R660" s="3" t="s">
        <v>388</v>
      </c>
      <c r="S660" s="125">
        <v>10</v>
      </c>
      <c r="T660" s="125">
        <v>2</v>
      </c>
      <c r="U660" s="125">
        <v>5</v>
      </c>
      <c r="V660" s="125">
        <v>3</v>
      </c>
      <c r="W660" s="125">
        <v>7</v>
      </c>
      <c r="X660" s="125">
        <v>10</v>
      </c>
      <c r="Y660" s="125">
        <v>11</v>
      </c>
      <c r="Z660" s="126" t="s">
        <v>2405</v>
      </c>
      <c r="AA660" s="126" t="s">
        <v>2406</v>
      </c>
      <c r="AB660" s="135" t="s">
        <v>2407</v>
      </c>
      <c r="AC660" s="97" t="str">
        <f t="shared" si="114"/>
        <v>7.16</v>
      </c>
      <c r="AD660" s="97" t="str">
        <f t="shared" si="115"/>
        <v>13.53</v>
      </c>
    </row>
    <row r="661" spans="1:30" ht="15" thickBot="1" x14ac:dyDescent="0.35">
      <c r="A661" s="136">
        <v>10</v>
      </c>
      <c r="B661" s="6" t="s">
        <v>398</v>
      </c>
      <c r="C661" s="127">
        <v>10</v>
      </c>
      <c r="D661" s="127">
        <v>5</v>
      </c>
      <c r="E661" s="127">
        <v>2</v>
      </c>
      <c r="F661" s="127">
        <v>3</v>
      </c>
      <c r="G661" s="127">
        <v>8</v>
      </c>
      <c r="H661" s="127">
        <v>6</v>
      </c>
      <c r="I661" s="127">
        <v>17</v>
      </c>
      <c r="J661" s="128" t="s">
        <v>2383</v>
      </c>
      <c r="K661" s="128" t="s">
        <v>2384</v>
      </c>
      <c r="L661" s="137" t="s">
        <v>2385</v>
      </c>
      <c r="M661" s="97" t="str">
        <f t="shared" si="112"/>
        <v>10.50</v>
      </c>
      <c r="N661" s="97" t="str">
        <f t="shared" si="113"/>
        <v>8.43</v>
      </c>
      <c r="Q661" s="136">
        <v>10</v>
      </c>
      <c r="R661" s="6" t="s">
        <v>398</v>
      </c>
      <c r="S661" s="127">
        <v>10</v>
      </c>
      <c r="T661" s="127">
        <v>3</v>
      </c>
      <c r="U661" s="127">
        <v>2</v>
      </c>
      <c r="V661" s="127">
        <v>5</v>
      </c>
      <c r="W661" s="127">
        <v>8</v>
      </c>
      <c r="X661" s="127">
        <v>12</v>
      </c>
      <c r="Y661" s="127">
        <v>11</v>
      </c>
      <c r="Z661" s="128" t="s">
        <v>2356</v>
      </c>
      <c r="AA661" s="128" t="s">
        <v>2357</v>
      </c>
      <c r="AB661" s="137" t="s">
        <v>2358</v>
      </c>
      <c r="AC661" s="97" t="str">
        <f t="shared" si="114"/>
        <v>9.22</v>
      </c>
      <c r="AD661" s="97" t="str">
        <f t="shared" si="115"/>
        <v>13.04</v>
      </c>
    </row>
    <row r="662" spans="1:30" ht="29.4" thickBot="1" x14ac:dyDescent="0.35">
      <c r="A662" s="134">
        <v>11</v>
      </c>
      <c r="B662" s="3" t="s">
        <v>390</v>
      </c>
      <c r="C662" s="125">
        <v>10</v>
      </c>
      <c r="D662" s="125">
        <v>5</v>
      </c>
      <c r="E662" s="125">
        <v>2</v>
      </c>
      <c r="F662" s="125">
        <v>3</v>
      </c>
      <c r="G662" s="125">
        <v>12</v>
      </c>
      <c r="H662" s="125">
        <v>11</v>
      </c>
      <c r="I662" s="125">
        <v>17</v>
      </c>
      <c r="J662" s="126" t="s">
        <v>2386</v>
      </c>
      <c r="K662" s="126" t="s">
        <v>2387</v>
      </c>
      <c r="L662" s="135" t="s">
        <v>2388</v>
      </c>
      <c r="M662" s="97" t="str">
        <f t="shared" si="112"/>
        <v>16.83</v>
      </c>
      <c r="N662" s="97" t="str">
        <f t="shared" si="113"/>
        <v>10.39</v>
      </c>
      <c r="Q662" s="134">
        <v>11</v>
      </c>
      <c r="R662" s="3" t="s">
        <v>396</v>
      </c>
      <c r="S662" s="125">
        <v>10</v>
      </c>
      <c r="T662" s="125">
        <v>3</v>
      </c>
      <c r="U662" s="125">
        <v>1</v>
      </c>
      <c r="V662" s="125">
        <v>6</v>
      </c>
      <c r="W662" s="125">
        <v>9</v>
      </c>
      <c r="X662" s="125">
        <v>19</v>
      </c>
      <c r="Y662" s="125">
        <v>10</v>
      </c>
      <c r="Z662" s="126" t="s">
        <v>2408</v>
      </c>
      <c r="AA662" s="126" t="s">
        <v>2409</v>
      </c>
      <c r="AB662" s="135" t="s">
        <v>2410</v>
      </c>
      <c r="AC662" s="97" t="str">
        <f t="shared" si="114"/>
        <v>11.48</v>
      </c>
      <c r="AD662" s="97" t="str">
        <f t="shared" si="115"/>
        <v>14.86</v>
      </c>
    </row>
    <row r="663" spans="1:30" ht="43.8" thickBot="1" x14ac:dyDescent="0.35">
      <c r="A663" s="136">
        <v>12</v>
      </c>
      <c r="B663" s="6" t="s">
        <v>393</v>
      </c>
      <c r="C663" s="127">
        <v>10</v>
      </c>
      <c r="D663" s="127">
        <v>5</v>
      </c>
      <c r="E663" s="127">
        <v>1</v>
      </c>
      <c r="F663" s="127">
        <v>4</v>
      </c>
      <c r="G663" s="127">
        <v>9</v>
      </c>
      <c r="H663" s="127">
        <v>9</v>
      </c>
      <c r="I663" s="127">
        <v>16</v>
      </c>
      <c r="J663" s="128" t="s">
        <v>2302</v>
      </c>
      <c r="K663" s="128" t="s">
        <v>2303</v>
      </c>
      <c r="L663" s="137" t="s">
        <v>2304</v>
      </c>
      <c r="M663" s="97" t="str">
        <f t="shared" si="112"/>
        <v>13.48</v>
      </c>
      <c r="N663" s="97" t="str">
        <f t="shared" si="113"/>
        <v>10.79</v>
      </c>
      <c r="Q663" s="136">
        <v>12</v>
      </c>
      <c r="R663" s="6" t="s">
        <v>386</v>
      </c>
      <c r="S663" s="127">
        <v>9</v>
      </c>
      <c r="T663" s="127">
        <v>2</v>
      </c>
      <c r="U663" s="127">
        <v>3</v>
      </c>
      <c r="V663" s="127">
        <v>4</v>
      </c>
      <c r="W663" s="127">
        <v>13</v>
      </c>
      <c r="X663" s="127">
        <v>14</v>
      </c>
      <c r="Y663" s="127">
        <v>9</v>
      </c>
      <c r="Z663" s="128" t="s">
        <v>856</v>
      </c>
      <c r="AA663" s="128" t="s">
        <v>2359</v>
      </c>
      <c r="AB663" s="137" t="s">
        <v>2360</v>
      </c>
      <c r="AC663" s="97" t="str">
        <f t="shared" si="114"/>
        <v>11.35</v>
      </c>
      <c r="AD663" s="97" t="str">
        <f t="shared" si="115"/>
        <v>9.34</v>
      </c>
    </row>
    <row r="664" spans="1:30" ht="29.4" thickBot="1" x14ac:dyDescent="0.35">
      <c r="A664" s="134">
        <v>13</v>
      </c>
      <c r="B664" s="3" t="s">
        <v>395</v>
      </c>
      <c r="C664" s="125">
        <v>10</v>
      </c>
      <c r="D664" s="125">
        <v>4</v>
      </c>
      <c r="E664" s="125">
        <v>3</v>
      </c>
      <c r="F664" s="125">
        <v>3</v>
      </c>
      <c r="G664" s="125">
        <v>15</v>
      </c>
      <c r="H664" s="125">
        <v>10</v>
      </c>
      <c r="I664" s="125">
        <v>15</v>
      </c>
      <c r="J664" s="126" t="s">
        <v>2389</v>
      </c>
      <c r="K664" s="126" t="s">
        <v>2390</v>
      </c>
      <c r="L664" s="135" t="s">
        <v>2391</v>
      </c>
      <c r="M664" s="97" t="str">
        <f t="shared" si="112"/>
        <v>17.46</v>
      </c>
      <c r="N664" s="97" t="str">
        <f t="shared" si="113"/>
        <v>10.96</v>
      </c>
      <c r="Q664" s="134">
        <v>13</v>
      </c>
      <c r="R664" s="3" t="s">
        <v>401</v>
      </c>
      <c r="S664" s="125">
        <v>10</v>
      </c>
      <c r="T664" s="125">
        <v>2</v>
      </c>
      <c r="U664" s="125">
        <v>3</v>
      </c>
      <c r="V664" s="125">
        <v>5</v>
      </c>
      <c r="W664" s="125">
        <v>11</v>
      </c>
      <c r="X664" s="125">
        <v>17</v>
      </c>
      <c r="Y664" s="125">
        <v>9</v>
      </c>
      <c r="Z664" s="126" t="s">
        <v>2411</v>
      </c>
      <c r="AA664" s="126" t="s">
        <v>2412</v>
      </c>
      <c r="AB664" s="135" t="s">
        <v>2413</v>
      </c>
      <c r="AC664" s="97" t="str">
        <f t="shared" si="114"/>
        <v>8.71</v>
      </c>
      <c r="AD664" s="97" t="str">
        <f t="shared" si="115"/>
        <v>20.31</v>
      </c>
    </row>
    <row r="665" spans="1:30" ht="15" thickBot="1" x14ac:dyDescent="0.35">
      <c r="A665" s="136">
        <v>14</v>
      </c>
      <c r="B665" s="6" t="s">
        <v>391</v>
      </c>
      <c r="C665" s="127">
        <v>10</v>
      </c>
      <c r="D665" s="127">
        <v>4</v>
      </c>
      <c r="E665" s="127">
        <v>2</v>
      </c>
      <c r="F665" s="127">
        <v>4</v>
      </c>
      <c r="G665" s="127">
        <v>17</v>
      </c>
      <c r="H665" s="127">
        <v>10</v>
      </c>
      <c r="I665" s="127">
        <v>14</v>
      </c>
      <c r="J665" s="128" t="s">
        <v>2308</v>
      </c>
      <c r="K665" s="128" t="s">
        <v>2309</v>
      </c>
      <c r="L665" s="137" t="s">
        <v>2310</v>
      </c>
      <c r="M665" s="97" t="str">
        <f t="shared" si="112"/>
        <v>17.12</v>
      </c>
      <c r="N665" s="97" t="str">
        <f t="shared" si="113"/>
        <v>10.59</v>
      </c>
      <c r="Q665" s="136">
        <v>14</v>
      </c>
      <c r="R665" s="6" t="s">
        <v>397</v>
      </c>
      <c r="S665" s="127">
        <v>10</v>
      </c>
      <c r="T665" s="127">
        <v>2</v>
      </c>
      <c r="U665" s="127">
        <v>3</v>
      </c>
      <c r="V665" s="127">
        <v>5</v>
      </c>
      <c r="W665" s="127">
        <v>8</v>
      </c>
      <c r="X665" s="127">
        <v>14</v>
      </c>
      <c r="Y665" s="127">
        <v>9</v>
      </c>
      <c r="Z665" s="128" t="s">
        <v>2414</v>
      </c>
      <c r="AA665" s="128" t="s">
        <v>2415</v>
      </c>
      <c r="AB665" s="137" t="s">
        <v>2416</v>
      </c>
      <c r="AC665" s="97" t="str">
        <f t="shared" si="114"/>
        <v>7.70</v>
      </c>
      <c r="AD665" s="97" t="str">
        <f t="shared" si="115"/>
        <v>12.04</v>
      </c>
    </row>
    <row r="666" spans="1:30" ht="29.4" thickBot="1" x14ac:dyDescent="0.35">
      <c r="A666" s="134">
        <v>15</v>
      </c>
      <c r="B666" s="3" t="s">
        <v>396</v>
      </c>
      <c r="C666" s="125">
        <v>10</v>
      </c>
      <c r="D666" s="125">
        <v>3</v>
      </c>
      <c r="E666" s="125">
        <v>4</v>
      </c>
      <c r="F666" s="125">
        <v>3</v>
      </c>
      <c r="G666" s="125">
        <v>13</v>
      </c>
      <c r="H666" s="125">
        <v>13</v>
      </c>
      <c r="I666" s="125">
        <v>13</v>
      </c>
      <c r="J666" s="126" t="s">
        <v>2320</v>
      </c>
      <c r="K666" s="126" t="s">
        <v>2321</v>
      </c>
      <c r="L666" s="135" t="s">
        <v>2322</v>
      </c>
      <c r="M666" s="97" t="str">
        <f t="shared" si="112"/>
        <v>10.94</v>
      </c>
      <c r="N666" s="97" t="str">
        <f t="shared" si="113"/>
        <v>8.67</v>
      </c>
      <c r="Q666" s="134">
        <v>15</v>
      </c>
      <c r="R666" s="3" t="s">
        <v>399</v>
      </c>
      <c r="S666" s="125">
        <v>10</v>
      </c>
      <c r="T666" s="125">
        <v>2</v>
      </c>
      <c r="U666" s="125">
        <v>2</v>
      </c>
      <c r="V666" s="125">
        <v>6</v>
      </c>
      <c r="W666" s="125">
        <v>6</v>
      </c>
      <c r="X666" s="125">
        <v>18</v>
      </c>
      <c r="Y666" s="125">
        <v>8</v>
      </c>
      <c r="Z666" s="126" t="s">
        <v>2417</v>
      </c>
      <c r="AA666" s="126" t="s">
        <v>2418</v>
      </c>
      <c r="AB666" s="135" t="s">
        <v>2419</v>
      </c>
      <c r="AC666" s="97" t="str">
        <f t="shared" si="114"/>
        <v>8.19</v>
      </c>
      <c r="AD666" s="97" t="str">
        <f t="shared" si="115"/>
        <v>19.37</v>
      </c>
    </row>
    <row r="667" spans="1:30" ht="43.8" thickBot="1" x14ac:dyDescent="0.35">
      <c r="A667" s="136">
        <v>16</v>
      </c>
      <c r="B667" s="6" t="s">
        <v>401</v>
      </c>
      <c r="C667" s="127">
        <v>10</v>
      </c>
      <c r="D667" s="127">
        <v>3</v>
      </c>
      <c r="E667" s="127">
        <v>3</v>
      </c>
      <c r="F667" s="127">
        <v>4</v>
      </c>
      <c r="G667" s="127">
        <v>10</v>
      </c>
      <c r="H667" s="127">
        <v>12</v>
      </c>
      <c r="I667" s="127">
        <v>12</v>
      </c>
      <c r="J667" s="128" t="s">
        <v>2323</v>
      </c>
      <c r="K667" s="128" t="s">
        <v>2324</v>
      </c>
      <c r="L667" s="137" t="s">
        <v>2325</v>
      </c>
      <c r="M667" s="97" t="str">
        <f t="shared" si="112"/>
        <v>13.52</v>
      </c>
      <c r="N667" s="97" t="str">
        <f t="shared" si="113"/>
        <v>15.54</v>
      </c>
      <c r="Q667" s="136">
        <v>16</v>
      </c>
      <c r="R667" s="6" t="s">
        <v>393</v>
      </c>
      <c r="S667" s="127">
        <v>10</v>
      </c>
      <c r="T667" s="127">
        <v>2</v>
      </c>
      <c r="U667" s="127">
        <v>1</v>
      </c>
      <c r="V667" s="127">
        <v>7</v>
      </c>
      <c r="W667" s="127">
        <v>6</v>
      </c>
      <c r="X667" s="127">
        <v>19</v>
      </c>
      <c r="Y667" s="127">
        <v>7</v>
      </c>
      <c r="Z667" s="128" t="s">
        <v>2420</v>
      </c>
      <c r="AA667" s="128" t="s">
        <v>2421</v>
      </c>
      <c r="AB667" s="137" t="s">
        <v>2422</v>
      </c>
      <c r="AC667" s="97" t="str">
        <f t="shared" si="114"/>
        <v>6.11</v>
      </c>
      <c r="AD667" s="97" t="str">
        <f t="shared" si="115"/>
        <v>23.38</v>
      </c>
    </row>
    <row r="668" spans="1:30" ht="15" thickBot="1" x14ac:dyDescent="0.35">
      <c r="A668" s="134">
        <v>17</v>
      </c>
      <c r="B668" s="3" t="s">
        <v>399</v>
      </c>
      <c r="C668" s="125">
        <v>10</v>
      </c>
      <c r="D668" s="125">
        <v>2</v>
      </c>
      <c r="E668" s="125">
        <v>5</v>
      </c>
      <c r="F668" s="125">
        <v>3</v>
      </c>
      <c r="G668" s="125">
        <v>9</v>
      </c>
      <c r="H668" s="125">
        <v>15</v>
      </c>
      <c r="I668" s="125">
        <v>11</v>
      </c>
      <c r="J668" s="126" t="s">
        <v>2326</v>
      </c>
      <c r="K668" s="126" t="s">
        <v>2327</v>
      </c>
      <c r="L668" s="135" t="s">
        <v>2328</v>
      </c>
      <c r="M668" s="97" t="str">
        <f t="shared" si="112"/>
        <v>10.33</v>
      </c>
      <c r="N668" s="97" t="str">
        <f t="shared" si="113"/>
        <v>17.61</v>
      </c>
      <c r="Q668" s="134">
        <v>17</v>
      </c>
      <c r="R668" s="3" t="s">
        <v>394</v>
      </c>
      <c r="S668" s="125">
        <v>9</v>
      </c>
      <c r="T668" s="125">
        <v>1</v>
      </c>
      <c r="U668" s="125">
        <v>3</v>
      </c>
      <c r="V668" s="125">
        <v>5</v>
      </c>
      <c r="W668" s="125">
        <v>10</v>
      </c>
      <c r="X668" s="125">
        <v>14</v>
      </c>
      <c r="Y668" s="125">
        <v>6</v>
      </c>
      <c r="Z668" s="126" t="s">
        <v>2270</v>
      </c>
      <c r="AA668" s="126" t="s">
        <v>2271</v>
      </c>
      <c r="AB668" s="135" t="s">
        <v>2272</v>
      </c>
      <c r="AC668" s="97" t="str">
        <f t="shared" si="114"/>
        <v>12.45</v>
      </c>
      <c r="AD668" s="97" t="str">
        <f t="shared" si="115"/>
        <v>16.18</v>
      </c>
    </row>
    <row r="669" spans="1:30" ht="15" thickBot="1" x14ac:dyDescent="0.35">
      <c r="A669" s="136">
        <v>18</v>
      </c>
      <c r="B669" s="6" t="s">
        <v>400</v>
      </c>
      <c r="C669" s="127">
        <v>10</v>
      </c>
      <c r="D669" s="127">
        <v>2</v>
      </c>
      <c r="E669" s="127">
        <v>4</v>
      </c>
      <c r="F669" s="127">
        <v>4</v>
      </c>
      <c r="G669" s="127">
        <v>12</v>
      </c>
      <c r="H669" s="127">
        <v>16</v>
      </c>
      <c r="I669" s="127">
        <v>10</v>
      </c>
      <c r="J669" s="128" t="s">
        <v>2392</v>
      </c>
      <c r="K669" s="128" t="s">
        <v>2393</v>
      </c>
      <c r="L669" s="137" t="s">
        <v>2394</v>
      </c>
      <c r="M669" s="97" t="str">
        <f t="shared" si="112"/>
        <v>15.30</v>
      </c>
      <c r="N669" s="97" t="str">
        <f t="shared" si="113"/>
        <v>12.45</v>
      </c>
      <c r="Q669" s="136">
        <v>18</v>
      </c>
      <c r="R669" s="6" t="s">
        <v>391</v>
      </c>
      <c r="S669" s="127">
        <v>10</v>
      </c>
      <c r="T669" s="127">
        <v>1</v>
      </c>
      <c r="U669" s="127">
        <v>3</v>
      </c>
      <c r="V669" s="127">
        <v>6</v>
      </c>
      <c r="W669" s="127">
        <v>8</v>
      </c>
      <c r="X669" s="127">
        <v>14</v>
      </c>
      <c r="Y669" s="127">
        <v>6</v>
      </c>
      <c r="Z669" s="128" t="s">
        <v>2423</v>
      </c>
      <c r="AA669" s="128" t="s">
        <v>2424</v>
      </c>
      <c r="AB669" s="137" t="s">
        <v>2425</v>
      </c>
      <c r="AC669" s="97" t="str">
        <f t="shared" si="114"/>
        <v>12.77</v>
      </c>
      <c r="AD669" s="97" t="str">
        <f t="shared" si="115"/>
        <v>17.15</v>
      </c>
    </row>
    <row r="670" spans="1:30" ht="15" thickBot="1" x14ac:dyDescent="0.35">
      <c r="A670" s="134">
        <v>19</v>
      </c>
      <c r="B670" s="3" t="s">
        <v>397</v>
      </c>
      <c r="C670" s="125">
        <v>10</v>
      </c>
      <c r="D670" s="125">
        <v>2</v>
      </c>
      <c r="E670" s="125">
        <v>3</v>
      </c>
      <c r="F670" s="125">
        <v>5</v>
      </c>
      <c r="G670" s="125">
        <v>9</v>
      </c>
      <c r="H670" s="125">
        <v>13</v>
      </c>
      <c r="I670" s="125">
        <v>9</v>
      </c>
      <c r="J670" s="126" t="s">
        <v>2332</v>
      </c>
      <c r="K670" s="126" t="s">
        <v>2333</v>
      </c>
      <c r="L670" s="135" t="s">
        <v>2334</v>
      </c>
      <c r="M670" s="97" t="str">
        <f t="shared" si="112"/>
        <v>8.55</v>
      </c>
      <c r="N670" s="97" t="str">
        <f t="shared" si="113"/>
        <v>11.91</v>
      </c>
      <c r="Q670" s="134">
        <v>19</v>
      </c>
      <c r="R670" s="3" t="s">
        <v>387</v>
      </c>
      <c r="S670" s="125">
        <v>10</v>
      </c>
      <c r="T670" s="125">
        <v>0</v>
      </c>
      <c r="U670" s="125">
        <v>3</v>
      </c>
      <c r="V670" s="125">
        <v>7</v>
      </c>
      <c r="W670" s="125">
        <v>6</v>
      </c>
      <c r="X670" s="125">
        <v>19</v>
      </c>
      <c r="Y670" s="125">
        <v>3</v>
      </c>
      <c r="Z670" s="126" t="s">
        <v>2426</v>
      </c>
      <c r="AA670" s="126" t="s">
        <v>2427</v>
      </c>
      <c r="AB670" s="135" t="s">
        <v>2428</v>
      </c>
      <c r="AC670" s="97" t="str">
        <f t="shared" si="114"/>
        <v>10.39</v>
      </c>
      <c r="AD670" s="97" t="str">
        <f t="shared" si="115"/>
        <v>20.60</v>
      </c>
    </row>
    <row r="671" spans="1:30" ht="15" thickBot="1" x14ac:dyDescent="0.35">
      <c r="A671" s="138">
        <v>20</v>
      </c>
      <c r="B671" s="18" t="s">
        <v>402</v>
      </c>
      <c r="C671" s="139">
        <v>10</v>
      </c>
      <c r="D671" s="139">
        <v>1</v>
      </c>
      <c r="E671" s="139">
        <v>3</v>
      </c>
      <c r="F671" s="139">
        <v>6</v>
      </c>
      <c r="G671" s="139">
        <v>8</v>
      </c>
      <c r="H671" s="139">
        <v>16</v>
      </c>
      <c r="I671" s="139">
        <v>6</v>
      </c>
      <c r="J671" s="140" t="s">
        <v>2395</v>
      </c>
      <c r="K671" s="140" t="s">
        <v>2396</v>
      </c>
      <c r="L671" s="141" t="s">
        <v>2397</v>
      </c>
      <c r="M671" s="97" t="str">
        <f t="shared" si="112"/>
        <v>12.81</v>
      </c>
      <c r="N671" s="97" t="str">
        <f t="shared" si="113"/>
        <v>16.98</v>
      </c>
      <c r="Q671" s="138">
        <v>20</v>
      </c>
      <c r="R671" s="18" t="s">
        <v>402</v>
      </c>
      <c r="S671" s="139">
        <v>10</v>
      </c>
      <c r="T671" s="139">
        <v>0</v>
      </c>
      <c r="U671" s="139">
        <v>3</v>
      </c>
      <c r="V671" s="139">
        <v>7</v>
      </c>
      <c r="W671" s="139">
        <v>7</v>
      </c>
      <c r="X671" s="139">
        <v>24</v>
      </c>
      <c r="Y671" s="139">
        <v>3</v>
      </c>
      <c r="Z671" s="140" t="s">
        <v>2364</v>
      </c>
      <c r="AA671" s="140" t="s">
        <v>2365</v>
      </c>
      <c r="AB671" s="141" t="s">
        <v>2366</v>
      </c>
      <c r="AC671" s="97" t="str">
        <f t="shared" si="114"/>
        <v>4.84</v>
      </c>
      <c r="AD671" s="97" t="str">
        <f t="shared" si="115"/>
        <v>27.87</v>
      </c>
    </row>
    <row r="673" spans="1:30" ht="15" thickBot="1" x14ac:dyDescent="0.35">
      <c r="A673" t="s">
        <v>2430</v>
      </c>
      <c r="B673" s="210" t="s">
        <v>2429</v>
      </c>
      <c r="C673" s="210"/>
      <c r="D673" s="210"/>
      <c r="E673" s="210"/>
      <c r="F673" s="210"/>
    </row>
    <row r="674" spans="1:30" x14ac:dyDescent="0.3">
      <c r="A674" s="129" t="s">
        <v>0</v>
      </c>
      <c r="B674" s="130" t="s">
        <v>1</v>
      </c>
      <c r="C674" s="130" t="s">
        <v>2</v>
      </c>
      <c r="D674" s="130" t="s">
        <v>3</v>
      </c>
      <c r="E674" s="130" t="s">
        <v>4</v>
      </c>
      <c r="F674" s="130" t="s">
        <v>5</v>
      </c>
      <c r="G674" s="130" t="s">
        <v>6</v>
      </c>
      <c r="H674" s="130" t="s">
        <v>7</v>
      </c>
      <c r="I674" s="130" t="s">
        <v>8</v>
      </c>
      <c r="J674" s="130" t="s">
        <v>9</v>
      </c>
      <c r="K674" s="130" t="s">
        <v>10</v>
      </c>
      <c r="L674" s="131" t="s">
        <v>11</v>
      </c>
      <c r="Q674" s="129" t="s">
        <v>0</v>
      </c>
      <c r="R674" s="130" t="s">
        <v>1</v>
      </c>
      <c r="S674" s="130" t="s">
        <v>2</v>
      </c>
      <c r="T674" s="130" t="s">
        <v>3</v>
      </c>
      <c r="U674" s="130" t="s">
        <v>4</v>
      </c>
      <c r="V674" s="130" t="s">
        <v>5</v>
      </c>
      <c r="W674" s="130" t="s">
        <v>6</v>
      </c>
      <c r="X674" s="130" t="s">
        <v>7</v>
      </c>
      <c r="Y674" s="130" t="s">
        <v>8</v>
      </c>
      <c r="Z674" s="130" t="s">
        <v>9</v>
      </c>
      <c r="AA674" s="130" t="s">
        <v>10</v>
      </c>
      <c r="AB674" s="131" t="s">
        <v>11</v>
      </c>
    </row>
    <row r="675" spans="1:30" ht="15" thickBot="1" x14ac:dyDescent="0.35">
      <c r="A675" s="132" t="s">
        <v>0</v>
      </c>
      <c r="B675" s="124" t="s">
        <v>1</v>
      </c>
      <c r="C675" s="124" t="s">
        <v>2</v>
      </c>
      <c r="D675" s="124" t="s">
        <v>3</v>
      </c>
      <c r="E675" s="124" t="s">
        <v>4</v>
      </c>
      <c r="F675" s="124" t="s">
        <v>5</v>
      </c>
      <c r="G675" s="124" t="s">
        <v>6</v>
      </c>
      <c r="H675" s="124" t="s">
        <v>7</v>
      </c>
      <c r="I675" s="124" t="s">
        <v>8</v>
      </c>
      <c r="J675" s="124" t="s">
        <v>9</v>
      </c>
      <c r="K675" s="124" t="s">
        <v>10</v>
      </c>
      <c r="L675" s="133" t="s">
        <v>11</v>
      </c>
      <c r="M675" s="1" t="s">
        <v>9</v>
      </c>
      <c r="N675" s="1" t="s">
        <v>10</v>
      </c>
      <c r="Q675" s="132" t="s">
        <v>0</v>
      </c>
      <c r="R675" s="124" t="s">
        <v>1</v>
      </c>
      <c r="S675" s="124" t="s">
        <v>2</v>
      </c>
      <c r="T675" s="124" t="s">
        <v>3</v>
      </c>
      <c r="U675" s="124" t="s">
        <v>4</v>
      </c>
      <c r="V675" s="124" t="s">
        <v>5</v>
      </c>
      <c r="W675" s="124" t="s">
        <v>6</v>
      </c>
      <c r="X675" s="124" t="s">
        <v>7</v>
      </c>
      <c r="Y675" s="124" t="s">
        <v>8</v>
      </c>
      <c r="Z675" s="124" t="s">
        <v>9</v>
      </c>
      <c r="AA675" s="124" t="s">
        <v>10</v>
      </c>
      <c r="AB675" s="133" t="s">
        <v>11</v>
      </c>
      <c r="AC675" s="1" t="s">
        <v>9</v>
      </c>
      <c r="AD675" s="1" t="s">
        <v>10</v>
      </c>
    </row>
    <row r="676" spans="1:30" ht="29.4" thickBot="1" x14ac:dyDescent="0.35">
      <c r="A676" s="134">
        <v>1</v>
      </c>
      <c r="B676" s="3" t="s">
        <v>383</v>
      </c>
      <c r="C676" s="125">
        <v>10</v>
      </c>
      <c r="D676" s="125">
        <v>8</v>
      </c>
      <c r="E676" s="125">
        <v>2</v>
      </c>
      <c r="F676" s="125">
        <v>0</v>
      </c>
      <c r="G676" s="125">
        <v>22</v>
      </c>
      <c r="H676" s="125">
        <v>1</v>
      </c>
      <c r="I676" s="125">
        <v>26</v>
      </c>
      <c r="J676" s="126" t="s">
        <v>2368</v>
      </c>
      <c r="K676" s="126" t="s">
        <v>2369</v>
      </c>
      <c r="L676" s="135" t="s">
        <v>2370</v>
      </c>
      <c r="M676" s="97" t="str">
        <f>IF(ISNUMBER(SEARCH("-", J676)), LEFT(J676, SEARCH("-", J676)-1), LEFT(J676, SEARCH("+", J676)-1))</f>
        <v>28.46</v>
      </c>
      <c r="N676" s="97" t="str">
        <f>IF(ISNUMBER(SEARCH("-", K676)), LEFT(K676, SEARCH("-", K676)-1), LEFT(K676, SEARCH("+", K676)-1))</f>
        <v>6.27</v>
      </c>
      <c r="Q676" s="134">
        <v>1</v>
      </c>
      <c r="R676" s="3" t="s">
        <v>383</v>
      </c>
      <c r="S676" s="125">
        <v>11</v>
      </c>
      <c r="T676" s="125">
        <v>10</v>
      </c>
      <c r="U676" s="125">
        <v>0</v>
      </c>
      <c r="V676" s="125">
        <v>1</v>
      </c>
      <c r="W676" s="125">
        <v>21</v>
      </c>
      <c r="X676" s="125">
        <v>6</v>
      </c>
      <c r="Y676" s="125">
        <v>30</v>
      </c>
      <c r="Z676" s="126" t="s">
        <v>2460</v>
      </c>
      <c r="AA676" s="126" t="s">
        <v>2461</v>
      </c>
      <c r="AB676" s="135" t="s">
        <v>2462</v>
      </c>
      <c r="AC676" s="97" t="str">
        <f>IF(ISNUMBER(SEARCH("-", Z676)), LEFT(Z676, SEARCH("-", Z676)-1), LEFT(Z676, SEARCH("+", Z676)-1))</f>
        <v>21.02</v>
      </c>
      <c r="AD676" s="97" t="str">
        <f>IF(ISNUMBER(SEARCH("-", AA676)), LEFT(AA676, SEARCH("-", AA676)-1), LEFT(AA676, SEARCH("+", AA676)-1))</f>
        <v>10.34</v>
      </c>
    </row>
    <row r="677" spans="1:30" ht="29.4" thickBot="1" x14ac:dyDescent="0.35">
      <c r="A677" s="136">
        <v>2</v>
      </c>
      <c r="B677" s="6" t="s">
        <v>384</v>
      </c>
      <c r="C677" s="127">
        <v>10</v>
      </c>
      <c r="D677" s="127">
        <v>7</v>
      </c>
      <c r="E677" s="127">
        <v>3</v>
      </c>
      <c r="F677" s="127">
        <v>0</v>
      </c>
      <c r="G677" s="127">
        <v>22</v>
      </c>
      <c r="H677" s="127">
        <v>7</v>
      </c>
      <c r="I677" s="127">
        <v>24</v>
      </c>
      <c r="J677" s="128" t="s">
        <v>2431</v>
      </c>
      <c r="K677" s="128" t="s">
        <v>2432</v>
      </c>
      <c r="L677" s="137" t="s">
        <v>2433</v>
      </c>
      <c r="M677" s="97" t="str">
        <f t="shared" ref="M677:M695" si="116">IF(ISNUMBER(SEARCH("-", J677)), LEFT(J677, SEARCH("-", J677)-1), LEFT(J677, SEARCH("+", J677)-1))</f>
        <v>24.07</v>
      </c>
      <c r="N677" s="97" t="str">
        <f t="shared" ref="N677:N695" si="117">IF(ISNUMBER(SEARCH("-", K677)), LEFT(K677, SEARCH("-", K677)-1), LEFT(K677, SEARCH("+", K677)-1))</f>
        <v>8.25</v>
      </c>
      <c r="Q677" s="136">
        <v>2</v>
      </c>
      <c r="R677" s="6" t="s">
        <v>390</v>
      </c>
      <c r="S677" s="127">
        <v>11</v>
      </c>
      <c r="T677" s="127">
        <v>8</v>
      </c>
      <c r="U677" s="127">
        <v>1</v>
      </c>
      <c r="V677" s="127">
        <v>2</v>
      </c>
      <c r="W677" s="127">
        <v>19</v>
      </c>
      <c r="X677" s="127">
        <v>10</v>
      </c>
      <c r="Y677" s="127">
        <v>25</v>
      </c>
      <c r="Z677" s="128" t="s">
        <v>2463</v>
      </c>
      <c r="AA677" s="128" t="s">
        <v>2464</v>
      </c>
      <c r="AB677" s="137" t="s">
        <v>2465</v>
      </c>
      <c r="AC677" s="97" t="str">
        <f t="shared" ref="AC677:AC695" si="118">IF(ISNUMBER(SEARCH("-", Z677)), LEFT(Z677, SEARCH("-", Z677)-1), LEFT(Z677, SEARCH("+", Z677)-1))</f>
        <v>17.34</v>
      </c>
      <c r="AD677" s="97" t="str">
        <f t="shared" ref="AD677:AD695" si="119">IF(ISNUMBER(SEARCH("-", AA677)), LEFT(AA677, SEARCH("-", AA677)-1), LEFT(AA677, SEARCH("+", AA677)-1))</f>
        <v>9.11</v>
      </c>
    </row>
    <row r="678" spans="1:30" ht="29.4" thickBot="1" x14ac:dyDescent="0.35">
      <c r="A678" s="134">
        <v>3</v>
      </c>
      <c r="B678" s="3" t="s">
        <v>386</v>
      </c>
      <c r="C678" s="125">
        <v>11</v>
      </c>
      <c r="D678" s="125">
        <v>6</v>
      </c>
      <c r="E678" s="125">
        <v>2</v>
      </c>
      <c r="F678" s="125">
        <v>3</v>
      </c>
      <c r="G678" s="125">
        <v>16</v>
      </c>
      <c r="H678" s="125">
        <v>7</v>
      </c>
      <c r="I678" s="125">
        <v>20</v>
      </c>
      <c r="J678" s="126" t="s">
        <v>2371</v>
      </c>
      <c r="K678" s="126" t="s">
        <v>2372</v>
      </c>
      <c r="L678" s="135" t="s">
        <v>2373</v>
      </c>
      <c r="M678" s="97" t="str">
        <f t="shared" si="116"/>
        <v>19.02</v>
      </c>
      <c r="N678" s="97" t="str">
        <f t="shared" si="117"/>
        <v>7.41</v>
      </c>
      <c r="Q678" s="134">
        <v>3</v>
      </c>
      <c r="R678" s="3" t="s">
        <v>384</v>
      </c>
      <c r="S678" s="125">
        <v>11</v>
      </c>
      <c r="T678" s="125">
        <v>8</v>
      </c>
      <c r="U678" s="125">
        <v>0</v>
      </c>
      <c r="V678" s="125">
        <v>3</v>
      </c>
      <c r="W678" s="125">
        <v>22</v>
      </c>
      <c r="X678" s="125">
        <v>10</v>
      </c>
      <c r="Y678" s="125">
        <v>24</v>
      </c>
      <c r="Z678" s="126" t="s">
        <v>2399</v>
      </c>
      <c r="AA678" s="126" t="s">
        <v>2400</v>
      </c>
      <c r="AB678" s="135" t="s">
        <v>2401</v>
      </c>
      <c r="AC678" s="97" t="str">
        <f t="shared" si="118"/>
        <v>22.20</v>
      </c>
      <c r="AD678" s="97" t="str">
        <f t="shared" si="119"/>
        <v>12.18</v>
      </c>
    </row>
    <row r="679" spans="1:30" ht="29.4" thickBot="1" x14ac:dyDescent="0.35">
      <c r="A679" s="136">
        <v>4</v>
      </c>
      <c r="B679" s="6" t="s">
        <v>392</v>
      </c>
      <c r="C679" s="127">
        <v>10</v>
      </c>
      <c r="D679" s="127">
        <v>6</v>
      </c>
      <c r="E679" s="127">
        <v>1</v>
      </c>
      <c r="F679" s="127">
        <v>3</v>
      </c>
      <c r="G679" s="127">
        <v>14</v>
      </c>
      <c r="H679" s="127">
        <v>8</v>
      </c>
      <c r="I679" s="127">
        <v>19</v>
      </c>
      <c r="J679" s="128" t="s">
        <v>2434</v>
      </c>
      <c r="K679" s="128" t="s">
        <v>2435</v>
      </c>
      <c r="L679" s="137" t="s">
        <v>2436</v>
      </c>
      <c r="M679" s="97" t="str">
        <f t="shared" si="116"/>
        <v>18.96</v>
      </c>
      <c r="N679" s="97" t="str">
        <f t="shared" si="117"/>
        <v>9.11</v>
      </c>
      <c r="Q679" s="136">
        <v>4</v>
      </c>
      <c r="R679" s="6" t="s">
        <v>395</v>
      </c>
      <c r="S679" s="127">
        <v>11</v>
      </c>
      <c r="T679" s="127">
        <v>7</v>
      </c>
      <c r="U679" s="127">
        <v>2</v>
      </c>
      <c r="V679" s="127">
        <v>2</v>
      </c>
      <c r="W679" s="127">
        <v>15</v>
      </c>
      <c r="X679" s="127">
        <v>7</v>
      </c>
      <c r="Y679" s="127">
        <v>23</v>
      </c>
      <c r="Z679" s="128" t="s">
        <v>2466</v>
      </c>
      <c r="AA679" s="128" t="s">
        <v>2467</v>
      </c>
      <c r="AB679" s="137" t="s">
        <v>2468</v>
      </c>
      <c r="AC679" s="97" t="str">
        <f t="shared" si="118"/>
        <v>16.52</v>
      </c>
      <c r="AD679" s="97" t="str">
        <f t="shared" si="119"/>
        <v>12.51</v>
      </c>
    </row>
    <row r="680" spans="1:30" ht="29.4" thickBot="1" x14ac:dyDescent="0.35">
      <c r="A680" s="134">
        <v>5</v>
      </c>
      <c r="B680" s="3" t="s">
        <v>387</v>
      </c>
      <c r="C680" s="125">
        <v>11</v>
      </c>
      <c r="D680" s="125">
        <v>6</v>
      </c>
      <c r="E680" s="125">
        <v>1</v>
      </c>
      <c r="F680" s="125">
        <v>4</v>
      </c>
      <c r="G680" s="125">
        <v>19</v>
      </c>
      <c r="H680" s="125">
        <v>15</v>
      </c>
      <c r="I680" s="125">
        <v>19</v>
      </c>
      <c r="J680" s="126" t="s">
        <v>2437</v>
      </c>
      <c r="K680" s="126" t="s">
        <v>2438</v>
      </c>
      <c r="L680" s="135" t="s">
        <v>2439</v>
      </c>
      <c r="M680" s="97" t="str">
        <f t="shared" si="116"/>
        <v>14.50</v>
      </c>
      <c r="N680" s="97" t="str">
        <f t="shared" si="117"/>
        <v>19.14</v>
      </c>
      <c r="Q680" s="134">
        <v>5</v>
      </c>
      <c r="R680" s="3" t="s">
        <v>385</v>
      </c>
      <c r="S680" s="125">
        <v>11</v>
      </c>
      <c r="T680" s="125">
        <v>5</v>
      </c>
      <c r="U680" s="125">
        <v>2</v>
      </c>
      <c r="V680" s="125">
        <v>4</v>
      </c>
      <c r="W680" s="125">
        <v>11</v>
      </c>
      <c r="X680" s="125">
        <v>11</v>
      </c>
      <c r="Y680" s="125">
        <v>17</v>
      </c>
      <c r="Z680" s="126" t="s">
        <v>2469</v>
      </c>
      <c r="AA680" s="126" t="s">
        <v>2470</v>
      </c>
      <c r="AB680" s="135" t="s">
        <v>2471</v>
      </c>
      <c r="AC680" s="97" t="str">
        <f t="shared" si="118"/>
        <v>13.95</v>
      </c>
      <c r="AD680" s="97" t="str">
        <f t="shared" si="119"/>
        <v>16.27</v>
      </c>
    </row>
    <row r="681" spans="1:30" ht="43.8" thickBot="1" x14ac:dyDescent="0.35">
      <c r="A681" s="136">
        <v>6</v>
      </c>
      <c r="B681" s="6" t="s">
        <v>388</v>
      </c>
      <c r="C681" s="127">
        <v>10</v>
      </c>
      <c r="D681" s="127">
        <v>6</v>
      </c>
      <c r="E681" s="127">
        <v>0</v>
      </c>
      <c r="F681" s="127">
        <v>4</v>
      </c>
      <c r="G681" s="127">
        <v>12</v>
      </c>
      <c r="H681" s="127">
        <v>9</v>
      </c>
      <c r="I681" s="127">
        <v>18</v>
      </c>
      <c r="J681" s="128" t="s">
        <v>2293</v>
      </c>
      <c r="K681" s="128" t="s">
        <v>2294</v>
      </c>
      <c r="L681" s="137" t="s">
        <v>2295</v>
      </c>
      <c r="M681" s="97" t="str">
        <f t="shared" si="116"/>
        <v>16.65</v>
      </c>
      <c r="N681" s="97" t="str">
        <f t="shared" si="117"/>
        <v>10.94</v>
      </c>
      <c r="Q681" s="136">
        <v>6</v>
      </c>
      <c r="R681" s="6" t="s">
        <v>389</v>
      </c>
      <c r="S681" s="127">
        <v>11</v>
      </c>
      <c r="T681" s="127">
        <v>4</v>
      </c>
      <c r="U681" s="127">
        <v>4</v>
      </c>
      <c r="V681" s="127">
        <v>3</v>
      </c>
      <c r="W681" s="127">
        <v>13</v>
      </c>
      <c r="X681" s="127">
        <v>12</v>
      </c>
      <c r="Y681" s="127">
        <v>16</v>
      </c>
      <c r="Z681" s="128" t="s">
        <v>2472</v>
      </c>
      <c r="AA681" s="128" t="s">
        <v>2473</v>
      </c>
      <c r="AB681" s="137" t="s">
        <v>2474</v>
      </c>
      <c r="AC681" s="97" t="str">
        <f t="shared" si="118"/>
        <v>11.58</v>
      </c>
      <c r="AD681" s="97" t="str">
        <f t="shared" si="119"/>
        <v>15.79</v>
      </c>
    </row>
    <row r="682" spans="1:30" ht="29.4" thickBot="1" x14ac:dyDescent="0.35">
      <c r="A682" s="134">
        <v>7</v>
      </c>
      <c r="B682" s="3" t="s">
        <v>394</v>
      </c>
      <c r="C682" s="125">
        <v>11</v>
      </c>
      <c r="D682" s="125">
        <v>5</v>
      </c>
      <c r="E682" s="125">
        <v>3</v>
      </c>
      <c r="F682" s="125">
        <v>3</v>
      </c>
      <c r="G682" s="125">
        <v>17</v>
      </c>
      <c r="H682" s="125">
        <v>15</v>
      </c>
      <c r="I682" s="125">
        <v>18</v>
      </c>
      <c r="J682" s="126" t="s">
        <v>2374</v>
      </c>
      <c r="K682" s="126" t="s">
        <v>2375</v>
      </c>
      <c r="L682" s="135" t="s">
        <v>2376</v>
      </c>
      <c r="M682" s="97" t="str">
        <f t="shared" si="116"/>
        <v>18.28</v>
      </c>
      <c r="N682" s="97" t="str">
        <f t="shared" si="117"/>
        <v>10.88</v>
      </c>
      <c r="Q682" s="134">
        <v>7</v>
      </c>
      <c r="R682" s="3" t="s">
        <v>386</v>
      </c>
      <c r="S682" s="125">
        <v>10</v>
      </c>
      <c r="T682" s="125">
        <v>3</v>
      </c>
      <c r="U682" s="125">
        <v>3</v>
      </c>
      <c r="V682" s="125">
        <v>4</v>
      </c>
      <c r="W682" s="125">
        <v>15</v>
      </c>
      <c r="X682" s="125">
        <v>15</v>
      </c>
      <c r="Y682" s="125">
        <v>12</v>
      </c>
      <c r="Z682" s="126" t="s">
        <v>2475</v>
      </c>
      <c r="AA682" s="126" t="s">
        <v>2476</v>
      </c>
      <c r="AB682" s="135" t="s">
        <v>2477</v>
      </c>
      <c r="AC682" s="97" t="str">
        <f t="shared" si="118"/>
        <v>12.70</v>
      </c>
      <c r="AD682" s="97" t="str">
        <f t="shared" si="119"/>
        <v>11.02</v>
      </c>
    </row>
    <row r="683" spans="1:30" ht="29.4" thickBot="1" x14ac:dyDescent="0.35">
      <c r="A683" s="136">
        <v>8</v>
      </c>
      <c r="B683" s="6" t="s">
        <v>385</v>
      </c>
      <c r="C683" s="127">
        <v>10</v>
      </c>
      <c r="D683" s="127">
        <v>5</v>
      </c>
      <c r="E683" s="127">
        <v>2</v>
      </c>
      <c r="F683" s="127">
        <v>3</v>
      </c>
      <c r="G683" s="127">
        <v>16</v>
      </c>
      <c r="H683" s="127">
        <v>11</v>
      </c>
      <c r="I683" s="127">
        <v>17</v>
      </c>
      <c r="J683" s="128" t="s">
        <v>2377</v>
      </c>
      <c r="K683" s="128" t="s">
        <v>2378</v>
      </c>
      <c r="L683" s="137" t="s">
        <v>2379</v>
      </c>
      <c r="M683" s="97" t="str">
        <f t="shared" si="116"/>
        <v>18.11</v>
      </c>
      <c r="N683" s="97" t="str">
        <f t="shared" si="117"/>
        <v>13.24</v>
      </c>
      <c r="Q683" s="136">
        <v>8</v>
      </c>
      <c r="R683" s="6" t="s">
        <v>392</v>
      </c>
      <c r="S683" s="127">
        <v>11</v>
      </c>
      <c r="T683" s="127">
        <v>3</v>
      </c>
      <c r="U683" s="127">
        <v>3</v>
      </c>
      <c r="V683" s="127">
        <v>5</v>
      </c>
      <c r="W683" s="127">
        <v>8</v>
      </c>
      <c r="X683" s="127">
        <v>10</v>
      </c>
      <c r="Y683" s="127">
        <v>12</v>
      </c>
      <c r="Z683" s="128" t="s">
        <v>2402</v>
      </c>
      <c r="AA683" s="128" t="s">
        <v>2403</v>
      </c>
      <c r="AB683" s="137" t="s">
        <v>2404</v>
      </c>
      <c r="AC683" s="97" t="str">
        <f t="shared" si="118"/>
        <v>11.67</v>
      </c>
      <c r="AD683" s="97" t="str">
        <f t="shared" si="119"/>
        <v>19.63</v>
      </c>
    </row>
    <row r="684" spans="1:30" ht="43.8" thickBot="1" x14ac:dyDescent="0.35">
      <c r="A684" s="134">
        <v>9</v>
      </c>
      <c r="B684" s="3" t="s">
        <v>389</v>
      </c>
      <c r="C684" s="125">
        <v>10</v>
      </c>
      <c r="D684" s="125">
        <v>5</v>
      </c>
      <c r="E684" s="125">
        <v>2</v>
      </c>
      <c r="F684" s="125">
        <v>3</v>
      </c>
      <c r="G684" s="125">
        <v>15</v>
      </c>
      <c r="H684" s="125">
        <v>11</v>
      </c>
      <c r="I684" s="125">
        <v>17</v>
      </c>
      <c r="J684" s="126" t="s">
        <v>2380</v>
      </c>
      <c r="K684" s="126" t="s">
        <v>2381</v>
      </c>
      <c r="L684" s="135" t="s">
        <v>2382</v>
      </c>
      <c r="M684" s="97" t="str">
        <f t="shared" si="116"/>
        <v>14.05</v>
      </c>
      <c r="N684" s="97" t="str">
        <f t="shared" si="117"/>
        <v>11.44</v>
      </c>
      <c r="Q684" s="134">
        <v>9</v>
      </c>
      <c r="R684" s="3" t="s">
        <v>388</v>
      </c>
      <c r="S684" s="125">
        <v>11</v>
      </c>
      <c r="T684" s="125">
        <v>2</v>
      </c>
      <c r="U684" s="125">
        <v>6</v>
      </c>
      <c r="V684" s="125">
        <v>3</v>
      </c>
      <c r="W684" s="125">
        <v>7</v>
      </c>
      <c r="X684" s="125">
        <v>10</v>
      </c>
      <c r="Y684" s="125">
        <v>12</v>
      </c>
      <c r="Z684" s="126" t="s">
        <v>2478</v>
      </c>
      <c r="AA684" s="126" t="s">
        <v>2479</v>
      </c>
      <c r="AB684" s="135" t="s">
        <v>2480</v>
      </c>
      <c r="AC684" s="97" t="str">
        <f t="shared" si="118"/>
        <v>8.20</v>
      </c>
      <c r="AD684" s="97" t="str">
        <f t="shared" si="119"/>
        <v>15.49</v>
      </c>
    </row>
    <row r="685" spans="1:30" ht="15" thickBot="1" x14ac:dyDescent="0.35">
      <c r="A685" s="136">
        <v>10</v>
      </c>
      <c r="B685" s="6" t="s">
        <v>398</v>
      </c>
      <c r="C685" s="127">
        <v>10</v>
      </c>
      <c r="D685" s="127">
        <v>5</v>
      </c>
      <c r="E685" s="127">
        <v>2</v>
      </c>
      <c r="F685" s="127">
        <v>3</v>
      </c>
      <c r="G685" s="127">
        <v>8</v>
      </c>
      <c r="H685" s="127">
        <v>6</v>
      </c>
      <c r="I685" s="127">
        <v>17</v>
      </c>
      <c r="J685" s="128" t="s">
        <v>2383</v>
      </c>
      <c r="K685" s="128" t="s">
        <v>2384</v>
      </c>
      <c r="L685" s="137" t="s">
        <v>2385</v>
      </c>
      <c r="M685" s="97" t="str">
        <f t="shared" si="116"/>
        <v>10.50</v>
      </c>
      <c r="N685" s="97" t="str">
        <f t="shared" si="117"/>
        <v>8.43</v>
      </c>
      <c r="Q685" s="136">
        <v>10</v>
      </c>
      <c r="R685" s="6" t="s">
        <v>400</v>
      </c>
      <c r="S685" s="127">
        <v>10</v>
      </c>
      <c r="T685" s="127">
        <v>2</v>
      </c>
      <c r="U685" s="127">
        <v>5</v>
      </c>
      <c r="V685" s="127">
        <v>3</v>
      </c>
      <c r="W685" s="127">
        <v>12</v>
      </c>
      <c r="X685" s="127">
        <v>14</v>
      </c>
      <c r="Y685" s="127">
        <v>11</v>
      </c>
      <c r="Z685" s="128" t="s">
        <v>2353</v>
      </c>
      <c r="AA685" s="128" t="s">
        <v>2354</v>
      </c>
      <c r="AB685" s="137" t="s">
        <v>2355</v>
      </c>
      <c r="AC685" s="97" t="str">
        <f t="shared" si="118"/>
        <v>9.59</v>
      </c>
      <c r="AD685" s="97" t="str">
        <f t="shared" si="119"/>
        <v>14.95</v>
      </c>
    </row>
    <row r="686" spans="1:30" ht="29.4" thickBot="1" x14ac:dyDescent="0.35">
      <c r="A686" s="134">
        <v>11</v>
      </c>
      <c r="B686" s="3" t="s">
        <v>390</v>
      </c>
      <c r="C686" s="125">
        <v>10</v>
      </c>
      <c r="D686" s="125">
        <v>5</v>
      </c>
      <c r="E686" s="125">
        <v>2</v>
      </c>
      <c r="F686" s="125">
        <v>3</v>
      </c>
      <c r="G686" s="125">
        <v>12</v>
      </c>
      <c r="H686" s="125">
        <v>11</v>
      </c>
      <c r="I686" s="125">
        <v>17</v>
      </c>
      <c r="J686" s="126" t="s">
        <v>2386</v>
      </c>
      <c r="K686" s="126" t="s">
        <v>2387</v>
      </c>
      <c r="L686" s="135" t="s">
        <v>2388</v>
      </c>
      <c r="M686" s="97" t="str">
        <f t="shared" si="116"/>
        <v>16.83</v>
      </c>
      <c r="N686" s="97" t="str">
        <f t="shared" si="117"/>
        <v>10.39</v>
      </c>
      <c r="Q686" s="134">
        <v>11</v>
      </c>
      <c r="R686" s="3" t="s">
        <v>398</v>
      </c>
      <c r="S686" s="125">
        <v>11</v>
      </c>
      <c r="T686" s="125">
        <v>3</v>
      </c>
      <c r="U686" s="125">
        <v>2</v>
      </c>
      <c r="V686" s="125">
        <v>6</v>
      </c>
      <c r="W686" s="125">
        <v>8</v>
      </c>
      <c r="X686" s="125">
        <v>14</v>
      </c>
      <c r="Y686" s="125">
        <v>11</v>
      </c>
      <c r="Z686" s="126" t="s">
        <v>2481</v>
      </c>
      <c r="AA686" s="126" t="s">
        <v>2482</v>
      </c>
      <c r="AB686" s="135" t="s">
        <v>2483</v>
      </c>
      <c r="AC686" s="97" t="str">
        <f t="shared" si="118"/>
        <v>9.43</v>
      </c>
      <c r="AD686" s="97" t="str">
        <f t="shared" si="119"/>
        <v>15.21</v>
      </c>
    </row>
    <row r="687" spans="1:30" ht="43.8" thickBot="1" x14ac:dyDescent="0.35">
      <c r="A687" s="136">
        <v>12</v>
      </c>
      <c r="B687" s="6" t="s">
        <v>393</v>
      </c>
      <c r="C687" s="127">
        <v>11</v>
      </c>
      <c r="D687" s="127">
        <v>5</v>
      </c>
      <c r="E687" s="127">
        <v>2</v>
      </c>
      <c r="F687" s="127">
        <v>4</v>
      </c>
      <c r="G687" s="127">
        <v>9</v>
      </c>
      <c r="H687" s="127">
        <v>9</v>
      </c>
      <c r="I687" s="127">
        <v>17</v>
      </c>
      <c r="J687" s="128" t="s">
        <v>2440</v>
      </c>
      <c r="K687" s="128" t="s">
        <v>2441</v>
      </c>
      <c r="L687" s="137" t="s">
        <v>2442</v>
      </c>
      <c r="M687" s="97" t="str">
        <f t="shared" si="116"/>
        <v>15.45</v>
      </c>
      <c r="N687" s="97" t="str">
        <f t="shared" si="117"/>
        <v>11.82</v>
      </c>
      <c r="Q687" s="136">
        <v>12</v>
      </c>
      <c r="R687" s="6" t="s">
        <v>396</v>
      </c>
      <c r="S687" s="127">
        <v>10</v>
      </c>
      <c r="T687" s="127">
        <v>3</v>
      </c>
      <c r="U687" s="127">
        <v>1</v>
      </c>
      <c r="V687" s="127">
        <v>6</v>
      </c>
      <c r="W687" s="127">
        <v>9</v>
      </c>
      <c r="X687" s="127">
        <v>19</v>
      </c>
      <c r="Y687" s="127">
        <v>10</v>
      </c>
      <c r="Z687" s="128" t="s">
        <v>2408</v>
      </c>
      <c r="AA687" s="128" t="s">
        <v>2409</v>
      </c>
      <c r="AB687" s="137" t="s">
        <v>2410</v>
      </c>
      <c r="AC687" s="97" t="str">
        <f t="shared" si="118"/>
        <v>11.48</v>
      </c>
      <c r="AD687" s="97" t="str">
        <f t="shared" si="119"/>
        <v>14.86</v>
      </c>
    </row>
    <row r="688" spans="1:30" ht="29.4" thickBot="1" x14ac:dyDescent="0.35">
      <c r="A688" s="134">
        <v>13</v>
      </c>
      <c r="B688" s="3" t="s">
        <v>395</v>
      </c>
      <c r="C688" s="125">
        <v>10</v>
      </c>
      <c r="D688" s="125">
        <v>4</v>
      </c>
      <c r="E688" s="125">
        <v>3</v>
      </c>
      <c r="F688" s="125">
        <v>3</v>
      </c>
      <c r="G688" s="125">
        <v>15</v>
      </c>
      <c r="H688" s="125">
        <v>10</v>
      </c>
      <c r="I688" s="125">
        <v>15</v>
      </c>
      <c r="J688" s="126" t="s">
        <v>2389</v>
      </c>
      <c r="K688" s="126" t="s">
        <v>2390</v>
      </c>
      <c r="L688" s="135" t="s">
        <v>2391</v>
      </c>
      <c r="M688" s="97" t="str">
        <f t="shared" si="116"/>
        <v>17.46</v>
      </c>
      <c r="N688" s="97" t="str">
        <f t="shared" si="117"/>
        <v>10.96</v>
      </c>
      <c r="Q688" s="134">
        <v>13</v>
      </c>
      <c r="R688" s="3" t="s">
        <v>401</v>
      </c>
      <c r="S688" s="125">
        <v>10</v>
      </c>
      <c r="T688" s="125">
        <v>2</v>
      </c>
      <c r="U688" s="125">
        <v>3</v>
      </c>
      <c r="V688" s="125">
        <v>5</v>
      </c>
      <c r="W688" s="125">
        <v>11</v>
      </c>
      <c r="X688" s="125">
        <v>17</v>
      </c>
      <c r="Y688" s="125">
        <v>9</v>
      </c>
      <c r="Z688" s="126" t="s">
        <v>2411</v>
      </c>
      <c r="AA688" s="126" t="s">
        <v>2412</v>
      </c>
      <c r="AB688" s="135" t="s">
        <v>2413</v>
      </c>
      <c r="AC688" s="97" t="str">
        <f t="shared" si="118"/>
        <v>8.71</v>
      </c>
      <c r="AD688" s="97" t="str">
        <f t="shared" si="119"/>
        <v>20.31</v>
      </c>
    </row>
    <row r="689" spans="1:30" ht="15" thickBot="1" x14ac:dyDescent="0.35">
      <c r="A689" s="136">
        <v>14</v>
      </c>
      <c r="B689" s="6" t="s">
        <v>401</v>
      </c>
      <c r="C689" s="127">
        <v>11</v>
      </c>
      <c r="D689" s="127">
        <v>4</v>
      </c>
      <c r="E689" s="127">
        <v>3</v>
      </c>
      <c r="F689" s="127">
        <v>4</v>
      </c>
      <c r="G689" s="127">
        <v>12</v>
      </c>
      <c r="H689" s="127">
        <v>12</v>
      </c>
      <c r="I689" s="127">
        <v>15</v>
      </c>
      <c r="J689" s="128" t="s">
        <v>2443</v>
      </c>
      <c r="K689" s="128" t="s">
        <v>2444</v>
      </c>
      <c r="L689" s="137" t="s">
        <v>2445</v>
      </c>
      <c r="M689" s="97" t="str">
        <f t="shared" si="116"/>
        <v>15.69</v>
      </c>
      <c r="N689" s="97" t="str">
        <f t="shared" si="117"/>
        <v>15.75</v>
      </c>
      <c r="Q689" s="136">
        <v>14</v>
      </c>
      <c r="R689" s="6" t="s">
        <v>397</v>
      </c>
      <c r="S689" s="127">
        <v>10</v>
      </c>
      <c r="T689" s="127">
        <v>2</v>
      </c>
      <c r="U689" s="127">
        <v>3</v>
      </c>
      <c r="V689" s="127">
        <v>5</v>
      </c>
      <c r="W689" s="127">
        <v>8</v>
      </c>
      <c r="X689" s="127">
        <v>14</v>
      </c>
      <c r="Y689" s="127">
        <v>9</v>
      </c>
      <c r="Z689" s="128" t="s">
        <v>2414</v>
      </c>
      <c r="AA689" s="128" t="s">
        <v>2415</v>
      </c>
      <c r="AB689" s="137" t="s">
        <v>2416</v>
      </c>
      <c r="AC689" s="97" t="str">
        <f t="shared" si="118"/>
        <v>7.70</v>
      </c>
      <c r="AD689" s="97" t="str">
        <f t="shared" si="119"/>
        <v>12.04</v>
      </c>
    </row>
    <row r="690" spans="1:30" ht="15" thickBot="1" x14ac:dyDescent="0.35">
      <c r="A690" s="134">
        <v>15</v>
      </c>
      <c r="B690" s="3" t="s">
        <v>391</v>
      </c>
      <c r="C690" s="125">
        <v>11</v>
      </c>
      <c r="D690" s="125">
        <v>4</v>
      </c>
      <c r="E690" s="125">
        <v>2</v>
      </c>
      <c r="F690" s="125">
        <v>5</v>
      </c>
      <c r="G690" s="125">
        <v>18</v>
      </c>
      <c r="H690" s="125">
        <v>12</v>
      </c>
      <c r="I690" s="125">
        <v>14</v>
      </c>
      <c r="J690" s="126" t="s">
        <v>2446</v>
      </c>
      <c r="K690" s="126" t="s">
        <v>2447</v>
      </c>
      <c r="L690" s="135" t="s">
        <v>2448</v>
      </c>
      <c r="M690" s="97" t="str">
        <f t="shared" si="116"/>
        <v>18.80</v>
      </c>
      <c r="N690" s="97" t="str">
        <f t="shared" si="117"/>
        <v>11.93</v>
      </c>
      <c r="Q690" s="134">
        <v>15</v>
      </c>
      <c r="R690" s="3" t="s">
        <v>399</v>
      </c>
      <c r="S690" s="125">
        <v>10</v>
      </c>
      <c r="T690" s="125">
        <v>2</v>
      </c>
      <c r="U690" s="125">
        <v>2</v>
      </c>
      <c r="V690" s="125">
        <v>6</v>
      </c>
      <c r="W690" s="125">
        <v>6</v>
      </c>
      <c r="X690" s="125">
        <v>18</v>
      </c>
      <c r="Y690" s="125">
        <v>8</v>
      </c>
      <c r="Z690" s="126" t="s">
        <v>2417</v>
      </c>
      <c r="AA690" s="126" t="s">
        <v>2418</v>
      </c>
      <c r="AB690" s="135" t="s">
        <v>2419</v>
      </c>
      <c r="AC690" s="97" t="str">
        <f t="shared" si="118"/>
        <v>8.19</v>
      </c>
      <c r="AD690" s="97" t="str">
        <f t="shared" si="119"/>
        <v>19.37</v>
      </c>
    </row>
    <row r="691" spans="1:30" ht="43.8" thickBot="1" x14ac:dyDescent="0.35">
      <c r="A691" s="136">
        <v>16</v>
      </c>
      <c r="B691" s="6" t="s">
        <v>399</v>
      </c>
      <c r="C691" s="127">
        <v>11</v>
      </c>
      <c r="D691" s="127">
        <v>3</v>
      </c>
      <c r="E691" s="127">
        <v>5</v>
      </c>
      <c r="F691" s="127">
        <v>3</v>
      </c>
      <c r="G691" s="127">
        <v>11</v>
      </c>
      <c r="H691" s="127">
        <v>15</v>
      </c>
      <c r="I691" s="127">
        <v>14</v>
      </c>
      <c r="J691" s="128" t="s">
        <v>2449</v>
      </c>
      <c r="K691" s="128" t="s">
        <v>2450</v>
      </c>
      <c r="L691" s="137" t="s">
        <v>2451</v>
      </c>
      <c r="M691" s="97" t="str">
        <f t="shared" si="116"/>
        <v>11.05</v>
      </c>
      <c r="N691" s="97" t="str">
        <f t="shared" si="117"/>
        <v>17.83</v>
      </c>
      <c r="Q691" s="136">
        <v>16</v>
      </c>
      <c r="R691" s="6" t="s">
        <v>393</v>
      </c>
      <c r="S691" s="127">
        <v>10</v>
      </c>
      <c r="T691" s="127">
        <v>2</v>
      </c>
      <c r="U691" s="127">
        <v>1</v>
      </c>
      <c r="V691" s="127">
        <v>7</v>
      </c>
      <c r="W691" s="127">
        <v>6</v>
      </c>
      <c r="X691" s="127">
        <v>19</v>
      </c>
      <c r="Y691" s="127">
        <v>7</v>
      </c>
      <c r="Z691" s="128" t="s">
        <v>2420</v>
      </c>
      <c r="AA691" s="128" t="s">
        <v>2421</v>
      </c>
      <c r="AB691" s="137" t="s">
        <v>2422</v>
      </c>
      <c r="AC691" s="97" t="str">
        <f t="shared" si="118"/>
        <v>6.11</v>
      </c>
      <c r="AD691" s="97" t="str">
        <f t="shared" si="119"/>
        <v>23.38</v>
      </c>
    </row>
    <row r="692" spans="1:30" ht="29.4" thickBot="1" x14ac:dyDescent="0.35">
      <c r="A692" s="134">
        <v>17</v>
      </c>
      <c r="B692" s="3" t="s">
        <v>396</v>
      </c>
      <c r="C692" s="125">
        <v>11</v>
      </c>
      <c r="D692" s="125">
        <v>3</v>
      </c>
      <c r="E692" s="125">
        <v>4</v>
      </c>
      <c r="F692" s="125">
        <v>4</v>
      </c>
      <c r="G692" s="125">
        <v>13</v>
      </c>
      <c r="H692" s="125">
        <v>14</v>
      </c>
      <c r="I692" s="125">
        <v>13</v>
      </c>
      <c r="J692" s="126" t="s">
        <v>2452</v>
      </c>
      <c r="K692" s="126" t="s">
        <v>2453</v>
      </c>
      <c r="L692" s="135" t="s">
        <v>2454</v>
      </c>
      <c r="M692" s="97" t="str">
        <f t="shared" si="116"/>
        <v>11.99</v>
      </c>
      <c r="N692" s="97" t="str">
        <f t="shared" si="117"/>
        <v>9.62</v>
      </c>
      <c r="Q692" s="134">
        <v>17</v>
      </c>
      <c r="R692" s="3" t="s">
        <v>394</v>
      </c>
      <c r="S692" s="125">
        <v>10</v>
      </c>
      <c r="T692" s="125">
        <v>1</v>
      </c>
      <c r="U692" s="125">
        <v>3</v>
      </c>
      <c r="V692" s="125">
        <v>6</v>
      </c>
      <c r="W692" s="125">
        <v>10</v>
      </c>
      <c r="X692" s="125">
        <v>16</v>
      </c>
      <c r="Y692" s="125">
        <v>6</v>
      </c>
      <c r="Z692" s="126" t="s">
        <v>2484</v>
      </c>
      <c r="AA692" s="126" t="s">
        <v>2485</v>
      </c>
      <c r="AB692" s="135" t="s">
        <v>2486</v>
      </c>
      <c r="AC692" s="97" t="str">
        <f t="shared" si="118"/>
        <v>12.67</v>
      </c>
      <c r="AD692" s="97" t="str">
        <f t="shared" si="119"/>
        <v>16.90</v>
      </c>
    </row>
    <row r="693" spans="1:30" ht="15" thickBot="1" x14ac:dyDescent="0.35">
      <c r="A693" s="136">
        <v>18</v>
      </c>
      <c r="B693" s="6" t="s">
        <v>397</v>
      </c>
      <c r="C693" s="127">
        <v>11</v>
      </c>
      <c r="D693" s="127">
        <v>2</v>
      </c>
      <c r="E693" s="127">
        <v>4</v>
      </c>
      <c r="F693" s="127">
        <v>5</v>
      </c>
      <c r="G693" s="127">
        <v>10</v>
      </c>
      <c r="H693" s="127">
        <v>14</v>
      </c>
      <c r="I693" s="127">
        <v>10</v>
      </c>
      <c r="J693" s="128" t="s">
        <v>2455</v>
      </c>
      <c r="K693" s="128" t="s">
        <v>2456</v>
      </c>
      <c r="L693" s="137" t="s">
        <v>2457</v>
      </c>
      <c r="M693" s="97" t="str">
        <f t="shared" si="116"/>
        <v>9.79</v>
      </c>
      <c r="N693" s="97" t="str">
        <f t="shared" si="117"/>
        <v>13.61</v>
      </c>
      <c r="Q693" s="136">
        <v>18</v>
      </c>
      <c r="R693" s="6" t="s">
        <v>391</v>
      </c>
      <c r="S693" s="127">
        <v>10</v>
      </c>
      <c r="T693" s="127">
        <v>1</v>
      </c>
      <c r="U693" s="127">
        <v>3</v>
      </c>
      <c r="V693" s="127">
        <v>6</v>
      </c>
      <c r="W693" s="127">
        <v>8</v>
      </c>
      <c r="X693" s="127">
        <v>14</v>
      </c>
      <c r="Y693" s="127">
        <v>6</v>
      </c>
      <c r="Z693" s="128" t="s">
        <v>2423</v>
      </c>
      <c r="AA693" s="128" t="s">
        <v>2424</v>
      </c>
      <c r="AB693" s="137" t="s">
        <v>2425</v>
      </c>
      <c r="AC693" s="97" t="str">
        <f t="shared" si="118"/>
        <v>12.77</v>
      </c>
      <c r="AD693" s="97" t="str">
        <f t="shared" si="119"/>
        <v>17.15</v>
      </c>
    </row>
    <row r="694" spans="1:30" ht="15" thickBot="1" x14ac:dyDescent="0.35">
      <c r="A694" s="134">
        <v>19</v>
      </c>
      <c r="B694" s="3" t="s">
        <v>400</v>
      </c>
      <c r="C694" s="125">
        <v>11</v>
      </c>
      <c r="D694" s="125">
        <v>2</v>
      </c>
      <c r="E694" s="125">
        <v>4</v>
      </c>
      <c r="F694" s="125">
        <v>5</v>
      </c>
      <c r="G694" s="125">
        <v>14</v>
      </c>
      <c r="H694" s="125">
        <v>19</v>
      </c>
      <c r="I694" s="125">
        <v>10</v>
      </c>
      <c r="J694" s="126" t="s">
        <v>1108</v>
      </c>
      <c r="K694" s="126" t="s">
        <v>2458</v>
      </c>
      <c r="L694" s="135" t="s">
        <v>2459</v>
      </c>
      <c r="M694" s="97" t="str">
        <f t="shared" si="116"/>
        <v>16.56</v>
      </c>
      <c r="N694" s="97" t="str">
        <f t="shared" si="117"/>
        <v>13.66</v>
      </c>
      <c r="Q694" s="134">
        <v>19</v>
      </c>
      <c r="R694" s="3" t="s">
        <v>387</v>
      </c>
      <c r="S694" s="125">
        <v>10</v>
      </c>
      <c r="T694" s="125">
        <v>0</v>
      </c>
      <c r="U694" s="125">
        <v>3</v>
      </c>
      <c r="V694" s="125">
        <v>7</v>
      </c>
      <c r="W694" s="125">
        <v>6</v>
      </c>
      <c r="X694" s="125">
        <v>19</v>
      </c>
      <c r="Y694" s="125">
        <v>3</v>
      </c>
      <c r="Z694" s="126" t="s">
        <v>2426</v>
      </c>
      <c r="AA694" s="126" t="s">
        <v>2427</v>
      </c>
      <c r="AB694" s="135" t="s">
        <v>2428</v>
      </c>
      <c r="AC694" s="97" t="str">
        <f t="shared" si="118"/>
        <v>10.39</v>
      </c>
      <c r="AD694" s="97" t="str">
        <f t="shared" si="119"/>
        <v>20.60</v>
      </c>
    </row>
    <row r="695" spans="1:30" ht="15" thickBot="1" x14ac:dyDescent="0.35">
      <c r="A695" s="138">
        <v>20</v>
      </c>
      <c r="B695" s="18" t="s">
        <v>402</v>
      </c>
      <c r="C695" s="139">
        <v>10</v>
      </c>
      <c r="D695" s="139">
        <v>1</v>
      </c>
      <c r="E695" s="139">
        <v>3</v>
      </c>
      <c r="F695" s="139">
        <v>6</v>
      </c>
      <c r="G695" s="139">
        <v>8</v>
      </c>
      <c r="H695" s="139">
        <v>16</v>
      </c>
      <c r="I695" s="139">
        <v>6</v>
      </c>
      <c r="J695" s="140" t="s">
        <v>2395</v>
      </c>
      <c r="K695" s="140" t="s">
        <v>2396</v>
      </c>
      <c r="L695" s="141" t="s">
        <v>2397</v>
      </c>
      <c r="M695" s="97" t="str">
        <f t="shared" si="116"/>
        <v>12.81</v>
      </c>
      <c r="N695" s="97" t="str">
        <f t="shared" si="117"/>
        <v>16.98</v>
      </c>
      <c r="Q695" s="138">
        <v>20</v>
      </c>
      <c r="R695" s="18" t="s">
        <v>402</v>
      </c>
      <c r="S695" s="139">
        <v>11</v>
      </c>
      <c r="T695" s="139">
        <v>0</v>
      </c>
      <c r="U695" s="139">
        <v>3</v>
      </c>
      <c r="V695" s="139">
        <v>8</v>
      </c>
      <c r="W695" s="139">
        <v>7</v>
      </c>
      <c r="X695" s="139">
        <v>28</v>
      </c>
      <c r="Y695" s="139">
        <v>3</v>
      </c>
      <c r="Z695" s="140" t="s">
        <v>2487</v>
      </c>
      <c r="AA695" s="140" t="s">
        <v>2488</v>
      </c>
      <c r="AB695" s="141" t="s">
        <v>2489</v>
      </c>
      <c r="AC695" s="97" t="str">
        <f t="shared" si="118"/>
        <v>5.45</v>
      </c>
      <c r="AD695" s="97" t="str">
        <f t="shared" si="119"/>
        <v>31.91</v>
      </c>
    </row>
    <row r="697" spans="1:30" ht="15" thickBot="1" x14ac:dyDescent="0.35">
      <c r="A697" t="s">
        <v>2491</v>
      </c>
      <c r="B697" s="210" t="s">
        <v>2490</v>
      </c>
      <c r="C697" s="210"/>
      <c r="D697" s="210"/>
      <c r="E697" s="210"/>
      <c r="F697" s="210"/>
    </row>
    <row r="698" spans="1:30" x14ac:dyDescent="0.3">
      <c r="A698" s="129" t="s">
        <v>0</v>
      </c>
      <c r="B698" s="130" t="s">
        <v>1</v>
      </c>
      <c r="C698" s="130" t="s">
        <v>2</v>
      </c>
      <c r="D698" s="130" t="s">
        <v>3</v>
      </c>
      <c r="E698" s="130" t="s">
        <v>4</v>
      </c>
      <c r="F698" s="130" t="s">
        <v>5</v>
      </c>
      <c r="G698" s="130" t="s">
        <v>6</v>
      </c>
      <c r="H698" s="130" t="s">
        <v>7</v>
      </c>
      <c r="I698" s="130" t="s">
        <v>8</v>
      </c>
      <c r="J698" s="130" t="s">
        <v>9</v>
      </c>
      <c r="K698" s="130" t="s">
        <v>10</v>
      </c>
      <c r="L698" s="131" t="s">
        <v>11</v>
      </c>
      <c r="Q698" s="157" t="s">
        <v>0</v>
      </c>
      <c r="R698" s="158" t="s">
        <v>1</v>
      </c>
      <c r="S698" s="158" t="s">
        <v>2</v>
      </c>
      <c r="T698" s="158" t="s">
        <v>3</v>
      </c>
      <c r="U698" s="158" t="s">
        <v>4</v>
      </c>
      <c r="V698" s="158" t="s">
        <v>5</v>
      </c>
      <c r="W698" s="158" t="s">
        <v>6</v>
      </c>
      <c r="X698" s="158" t="s">
        <v>7</v>
      </c>
      <c r="Y698" s="158" t="s">
        <v>8</v>
      </c>
      <c r="Z698" s="158" t="s">
        <v>9</v>
      </c>
      <c r="AA698" s="158" t="s">
        <v>10</v>
      </c>
      <c r="AB698" s="159" t="s">
        <v>11</v>
      </c>
    </row>
    <row r="699" spans="1:30" ht="15" thickBot="1" x14ac:dyDescent="0.35">
      <c r="A699" s="132" t="s">
        <v>0</v>
      </c>
      <c r="B699" s="124" t="s">
        <v>1</v>
      </c>
      <c r="C699" s="124" t="s">
        <v>2</v>
      </c>
      <c r="D699" s="124" t="s">
        <v>3</v>
      </c>
      <c r="E699" s="124" t="s">
        <v>4</v>
      </c>
      <c r="F699" s="124" t="s">
        <v>5</v>
      </c>
      <c r="G699" s="124" t="s">
        <v>6</v>
      </c>
      <c r="H699" s="124" t="s">
        <v>7</v>
      </c>
      <c r="I699" s="124" t="s">
        <v>8</v>
      </c>
      <c r="J699" s="124" t="s">
        <v>9</v>
      </c>
      <c r="K699" s="124" t="s">
        <v>10</v>
      </c>
      <c r="L699" s="133" t="s">
        <v>11</v>
      </c>
      <c r="M699" s="1" t="s">
        <v>9</v>
      </c>
      <c r="N699" s="1" t="s">
        <v>10</v>
      </c>
      <c r="Q699" s="160" t="s">
        <v>0</v>
      </c>
      <c r="R699" s="152" t="s">
        <v>1</v>
      </c>
      <c r="S699" s="152" t="s">
        <v>2</v>
      </c>
      <c r="T699" s="152" t="s">
        <v>3</v>
      </c>
      <c r="U699" s="152" t="s">
        <v>4</v>
      </c>
      <c r="V699" s="152" t="s">
        <v>5</v>
      </c>
      <c r="W699" s="152" t="s">
        <v>6</v>
      </c>
      <c r="X699" s="152" t="s">
        <v>7</v>
      </c>
      <c r="Y699" s="152" t="s">
        <v>8</v>
      </c>
      <c r="Z699" s="152" t="s">
        <v>9</v>
      </c>
      <c r="AA699" s="152" t="s">
        <v>10</v>
      </c>
      <c r="AB699" s="161" t="s">
        <v>11</v>
      </c>
      <c r="AC699" s="1" t="s">
        <v>9</v>
      </c>
      <c r="AD699" s="1" t="s">
        <v>10</v>
      </c>
    </row>
    <row r="700" spans="1:30" ht="29.4" thickBot="1" x14ac:dyDescent="0.35">
      <c r="A700" s="134">
        <v>1</v>
      </c>
      <c r="B700" s="3" t="s">
        <v>383</v>
      </c>
      <c r="C700" s="125">
        <v>11</v>
      </c>
      <c r="D700" s="125">
        <v>9</v>
      </c>
      <c r="E700" s="125">
        <v>2</v>
      </c>
      <c r="F700" s="125">
        <v>0</v>
      </c>
      <c r="G700" s="125">
        <v>24</v>
      </c>
      <c r="H700" s="125">
        <v>1</v>
      </c>
      <c r="I700" s="125">
        <v>29</v>
      </c>
      <c r="J700" s="126" t="s">
        <v>2492</v>
      </c>
      <c r="K700" s="126" t="s">
        <v>2493</v>
      </c>
      <c r="L700" s="135" t="s">
        <v>2494</v>
      </c>
      <c r="M700" s="97" t="str">
        <f>IF(ISNUMBER(SEARCH("-", J700)), LEFT(J700, SEARCH("-", J700)-1), LEFT(J700, SEARCH("+", J700)-1))</f>
        <v>30.75</v>
      </c>
      <c r="N700" s="97" t="str">
        <f>IF(ISNUMBER(SEARCH("-", K700)), LEFT(K700, SEARCH("-", K700)-1), LEFT(K700, SEARCH("+", K700)-1))</f>
        <v>7.67</v>
      </c>
      <c r="Q700" s="162">
        <v>1</v>
      </c>
      <c r="R700" s="3" t="s">
        <v>383</v>
      </c>
      <c r="S700" s="153">
        <v>11</v>
      </c>
      <c r="T700" s="153">
        <v>10</v>
      </c>
      <c r="U700" s="153">
        <v>0</v>
      </c>
      <c r="V700" s="153">
        <v>1</v>
      </c>
      <c r="W700" s="153">
        <v>21</v>
      </c>
      <c r="X700" s="153">
        <v>6</v>
      </c>
      <c r="Y700" s="153">
        <v>30</v>
      </c>
      <c r="Z700" s="154" t="s">
        <v>2522</v>
      </c>
      <c r="AA700" s="154" t="s">
        <v>2523</v>
      </c>
      <c r="AB700" s="163" t="s">
        <v>2524</v>
      </c>
      <c r="AC700" s="97" t="str">
        <f>IF(ISNUMBER(SEARCH("-", Z700)), LEFT(Z700, SEARCH("-", Z700)-1), LEFT(Z700, SEARCH("+", Z700)-1))</f>
        <v>21.02</v>
      </c>
      <c r="AD700" s="97" t="str">
        <f>IF(ISNUMBER(SEARCH("-", AA700)), LEFT(AA700, SEARCH("-", AA700)-1), LEFT(AA700, SEARCH("+", AA700)-1))</f>
        <v>10.34</v>
      </c>
    </row>
    <row r="701" spans="1:30" ht="29.4" thickBot="1" x14ac:dyDescent="0.35">
      <c r="A701" s="136">
        <v>2</v>
      </c>
      <c r="B701" s="6" t="s">
        <v>384</v>
      </c>
      <c r="C701" s="127">
        <v>10</v>
      </c>
      <c r="D701" s="127">
        <v>7</v>
      </c>
      <c r="E701" s="127">
        <v>3</v>
      </c>
      <c r="F701" s="127">
        <v>0</v>
      </c>
      <c r="G701" s="127">
        <v>22</v>
      </c>
      <c r="H701" s="127">
        <v>7</v>
      </c>
      <c r="I701" s="127">
        <v>24</v>
      </c>
      <c r="J701" s="128" t="s">
        <v>2431</v>
      </c>
      <c r="K701" s="128" t="s">
        <v>2432</v>
      </c>
      <c r="L701" s="137" t="s">
        <v>2433</v>
      </c>
      <c r="M701" s="97" t="str">
        <f t="shared" ref="M701:M719" si="120">IF(ISNUMBER(SEARCH("-", J701)), LEFT(J701, SEARCH("-", J701)-1), LEFT(J701, SEARCH("+", J701)-1))</f>
        <v>24.07</v>
      </c>
      <c r="N701" s="97" t="str">
        <f t="shared" ref="N701:N719" si="121">IF(ISNUMBER(SEARCH("-", K701)), LEFT(K701, SEARCH("-", K701)-1), LEFT(K701, SEARCH("+", K701)-1))</f>
        <v>8.25</v>
      </c>
      <c r="Q701" s="164">
        <v>2</v>
      </c>
      <c r="R701" s="6" t="s">
        <v>384</v>
      </c>
      <c r="S701" s="155">
        <v>12</v>
      </c>
      <c r="T701" s="155">
        <v>9</v>
      </c>
      <c r="U701" s="155">
        <v>0</v>
      </c>
      <c r="V701" s="155">
        <v>3</v>
      </c>
      <c r="W701" s="155">
        <v>24</v>
      </c>
      <c r="X701" s="155">
        <v>10</v>
      </c>
      <c r="Y701" s="155">
        <v>27</v>
      </c>
      <c r="Z701" s="156" t="s">
        <v>2525</v>
      </c>
      <c r="AA701" s="156" t="s">
        <v>2526</v>
      </c>
      <c r="AB701" s="165" t="s">
        <v>2527</v>
      </c>
      <c r="AC701" s="97" t="str">
        <f t="shared" ref="AC701:AC719" si="122">IF(ISNUMBER(SEARCH("-", Z701)), LEFT(Z701, SEARCH("-", Z701)-1), LEFT(Z701, SEARCH("+", Z701)-1))</f>
        <v>24.07</v>
      </c>
      <c r="AD701" s="97" t="str">
        <f t="shared" ref="AD701:AD719" si="123">IF(ISNUMBER(SEARCH("-", AA701)), LEFT(AA701, SEARCH("-", AA701)-1), LEFT(AA701, SEARCH("+", AA701)-1))</f>
        <v>12.58</v>
      </c>
    </row>
    <row r="702" spans="1:30" ht="29.4" thickBot="1" x14ac:dyDescent="0.35">
      <c r="A702" s="134">
        <v>3</v>
      </c>
      <c r="B702" s="3" t="s">
        <v>394</v>
      </c>
      <c r="C702" s="125">
        <v>12</v>
      </c>
      <c r="D702" s="125">
        <v>6</v>
      </c>
      <c r="E702" s="125">
        <v>3</v>
      </c>
      <c r="F702" s="125">
        <v>3</v>
      </c>
      <c r="G702" s="125">
        <v>23</v>
      </c>
      <c r="H702" s="125">
        <v>17</v>
      </c>
      <c r="I702" s="125">
        <v>21</v>
      </c>
      <c r="J702" s="126" t="s">
        <v>2495</v>
      </c>
      <c r="K702" s="126" t="s">
        <v>2496</v>
      </c>
      <c r="L702" s="135" t="s">
        <v>2497</v>
      </c>
      <c r="M702" s="97" t="str">
        <f t="shared" si="120"/>
        <v>21.51</v>
      </c>
      <c r="N702" s="97" t="str">
        <f t="shared" si="121"/>
        <v>12.12</v>
      </c>
      <c r="Q702" s="162">
        <v>3</v>
      </c>
      <c r="R702" s="3" t="s">
        <v>390</v>
      </c>
      <c r="S702" s="153">
        <v>11</v>
      </c>
      <c r="T702" s="153">
        <v>8</v>
      </c>
      <c r="U702" s="153">
        <v>1</v>
      </c>
      <c r="V702" s="153">
        <v>2</v>
      </c>
      <c r="W702" s="153">
        <v>19</v>
      </c>
      <c r="X702" s="153">
        <v>10</v>
      </c>
      <c r="Y702" s="153">
        <v>25</v>
      </c>
      <c r="Z702" s="154" t="s">
        <v>2528</v>
      </c>
      <c r="AA702" s="154" t="s">
        <v>2529</v>
      </c>
      <c r="AB702" s="163" t="s">
        <v>2530</v>
      </c>
      <c r="AC702" s="97" t="str">
        <f t="shared" si="122"/>
        <v>17.34</v>
      </c>
      <c r="AD702" s="97" t="str">
        <f t="shared" si="123"/>
        <v>9.11</v>
      </c>
    </row>
    <row r="703" spans="1:30" ht="29.4" thickBot="1" x14ac:dyDescent="0.35">
      <c r="A703" s="136">
        <v>4</v>
      </c>
      <c r="B703" s="6" t="s">
        <v>386</v>
      </c>
      <c r="C703" s="127">
        <v>11</v>
      </c>
      <c r="D703" s="127">
        <v>6</v>
      </c>
      <c r="E703" s="127">
        <v>2</v>
      </c>
      <c r="F703" s="127">
        <v>3</v>
      </c>
      <c r="G703" s="127">
        <v>16</v>
      </c>
      <c r="H703" s="127">
        <v>7</v>
      </c>
      <c r="I703" s="127">
        <v>20</v>
      </c>
      <c r="J703" s="128" t="s">
        <v>2371</v>
      </c>
      <c r="K703" s="128" t="s">
        <v>2372</v>
      </c>
      <c r="L703" s="137" t="s">
        <v>2373</v>
      </c>
      <c r="M703" s="97" t="str">
        <f t="shared" si="120"/>
        <v>19.02</v>
      </c>
      <c r="N703" s="97" t="str">
        <f t="shared" si="121"/>
        <v>7.41</v>
      </c>
      <c r="Q703" s="164">
        <v>4</v>
      </c>
      <c r="R703" s="6" t="s">
        <v>395</v>
      </c>
      <c r="S703" s="155">
        <v>11</v>
      </c>
      <c r="T703" s="155">
        <v>7</v>
      </c>
      <c r="U703" s="155">
        <v>2</v>
      </c>
      <c r="V703" s="155">
        <v>2</v>
      </c>
      <c r="W703" s="155">
        <v>15</v>
      </c>
      <c r="X703" s="155">
        <v>7</v>
      </c>
      <c r="Y703" s="155">
        <v>23</v>
      </c>
      <c r="Z703" s="156" t="s">
        <v>2531</v>
      </c>
      <c r="AA703" s="156" t="s">
        <v>2532</v>
      </c>
      <c r="AB703" s="165" t="s">
        <v>2533</v>
      </c>
      <c r="AC703" s="97" t="str">
        <f t="shared" si="122"/>
        <v>16.52</v>
      </c>
      <c r="AD703" s="97" t="str">
        <f t="shared" si="123"/>
        <v>12.51</v>
      </c>
    </row>
    <row r="704" spans="1:30" ht="29.4" thickBot="1" x14ac:dyDescent="0.35">
      <c r="A704" s="134">
        <v>5</v>
      </c>
      <c r="B704" s="3" t="s">
        <v>385</v>
      </c>
      <c r="C704" s="125">
        <v>11</v>
      </c>
      <c r="D704" s="125">
        <v>6</v>
      </c>
      <c r="E704" s="125">
        <v>2</v>
      </c>
      <c r="F704" s="125">
        <v>3</v>
      </c>
      <c r="G704" s="125">
        <v>18</v>
      </c>
      <c r="H704" s="125">
        <v>12</v>
      </c>
      <c r="I704" s="125">
        <v>20</v>
      </c>
      <c r="J704" s="126" t="s">
        <v>2498</v>
      </c>
      <c r="K704" s="126" t="s">
        <v>2499</v>
      </c>
      <c r="L704" s="135" t="s">
        <v>2500</v>
      </c>
      <c r="M704" s="97" t="str">
        <f t="shared" si="120"/>
        <v>20.33</v>
      </c>
      <c r="N704" s="97" t="str">
        <f t="shared" si="121"/>
        <v>14.22</v>
      </c>
      <c r="Q704" s="162">
        <v>5</v>
      </c>
      <c r="R704" s="3" t="s">
        <v>385</v>
      </c>
      <c r="S704" s="153">
        <v>11</v>
      </c>
      <c r="T704" s="153">
        <v>5</v>
      </c>
      <c r="U704" s="153">
        <v>2</v>
      </c>
      <c r="V704" s="153">
        <v>4</v>
      </c>
      <c r="W704" s="153">
        <v>11</v>
      </c>
      <c r="X704" s="153">
        <v>11</v>
      </c>
      <c r="Y704" s="153">
        <v>17</v>
      </c>
      <c r="Z704" s="154" t="s">
        <v>2534</v>
      </c>
      <c r="AA704" s="154" t="s">
        <v>2535</v>
      </c>
      <c r="AB704" s="163" t="s">
        <v>2536</v>
      </c>
      <c r="AC704" s="97" t="str">
        <f t="shared" si="122"/>
        <v>13.95</v>
      </c>
      <c r="AD704" s="97" t="str">
        <f t="shared" si="123"/>
        <v>16.27</v>
      </c>
    </row>
    <row r="705" spans="1:30" ht="43.8" thickBot="1" x14ac:dyDescent="0.35">
      <c r="A705" s="136">
        <v>6</v>
      </c>
      <c r="B705" s="6" t="s">
        <v>398</v>
      </c>
      <c r="C705" s="127">
        <v>11</v>
      </c>
      <c r="D705" s="127">
        <v>6</v>
      </c>
      <c r="E705" s="127">
        <v>2</v>
      </c>
      <c r="F705" s="127">
        <v>3</v>
      </c>
      <c r="G705" s="127">
        <v>12</v>
      </c>
      <c r="H705" s="127">
        <v>8</v>
      </c>
      <c r="I705" s="127">
        <v>20</v>
      </c>
      <c r="J705" s="128" t="s">
        <v>2501</v>
      </c>
      <c r="K705" s="128" t="s">
        <v>2502</v>
      </c>
      <c r="L705" s="137" t="s">
        <v>2503</v>
      </c>
      <c r="M705" s="97" t="str">
        <f t="shared" si="120"/>
        <v>13.24</v>
      </c>
      <c r="N705" s="97" t="str">
        <f t="shared" si="121"/>
        <v>9.45</v>
      </c>
      <c r="Q705" s="164">
        <v>6</v>
      </c>
      <c r="R705" s="6" t="s">
        <v>389</v>
      </c>
      <c r="S705" s="155">
        <v>11</v>
      </c>
      <c r="T705" s="155">
        <v>4</v>
      </c>
      <c r="U705" s="155">
        <v>4</v>
      </c>
      <c r="V705" s="155">
        <v>3</v>
      </c>
      <c r="W705" s="155">
        <v>13</v>
      </c>
      <c r="X705" s="155">
        <v>12</v>
      </c>
      <c r="Y705" s="155">
        <v>16</v>
      </c>
      <c r="Z705" s="156" t="s">
        <v>2537</v>
      </c>
      <c r="AA705" s="156" t="s">
        <v>2538</v>
      </c>
      <c r="AB705" s="165" t="s">
        <v>2539</v>
      </c>
      <c r="AC705" s="97" t="str">
        <f t="shared" si="122"/>
        <v>11.58</v>
      </c>
      <c r="AD705" s="97" t="str">
        <f t="shared" si="123"/>
        <v>15.79</v>
      </c>
    </row>
    <row r="706" spans="1:30" ht="15" thickBot="1" x14ac:dyDescent="0.35">
      <c r="A706" s="134">
        <v>7</v>
      </c>
      <c r="B706" s="3" t="s">
        <v>392</v>
      </c>
      <c r="C706" s="125">
        <v>10</v>
      </c>
      <c r="D706" s="125">
        <v>6</v>
      </c>
      <c r="E706" s="125">
        <v>1</v>
      </c>
      <c r="F706" s="125">
        <v>3</v>
      </c>
      <c r="G706" s="125">
        <v>14</v>
      </c>
      <c r="H706" s="125">
        <v>8</v>
      </c>
      <c r="I706" s="125">
        <v>19</v>
      </c>
      <c r="J706" s="126" t="s">
        <v>2434</v>
      </c>
      <c r="K706" s="126" t="s">
        <v>2435</v>
      </c>
      <c r="L706" s="135" t="s">
        <v>2436</v>
      </c>
      <c r="M706" s="97" t="str">
        <f t="shared" si="120"/>
        <v>18.96</v>
      </c>
      <c r="N706" s="97" t="str">
        <f t="shared" si="121"/>
        <v>9.11</v>
      </c>
      <c r="Q706" s="162">
        <v>7</v>
      </c>
      <c r="R706" s="3" t="s">
        <v>400</v>
      </c>
      <c r="S706" s="153">
        <v>11</v>
      </c>
      <c r="T706" s="153">
        <v>3</v>
      </c>
      <c r="U706" s="153">
        <v>5</v>
      </c>
      <c r="V706" s="153">
        <v>3</v>
      </c>
      <c r="W706" s="153">
        <v>13</v>
      </c>
      <c r="X706" s="153">
        <v>14</v>
      </c>
      <c r="Y706" s="153">
        <v>14</v>
      </c>
      <c r="Z706" s="154" t="s">
        <v>2540</v>
      </c>
      <c r="AA706" s="154" t="s">
        <v>2541</v>
      </c>
      <c r="AB706" s="163" t="s">
        <v>2542</v>
      </c>
      <c r="AC706" s="97" t="str">
        <f t="shared" si="122"/>
        <v>10.95</v>
      </c>
      <c r="AD706" s="97" t="str">
        <f t="shared" si="123"/>
        <v>16.56</v>
      </c>
    </row>
    <row r="707" spans="1:30" ht="29.4" thickBot="1" x14ac:dyDescent="0.35">
      <c r="A707" s="136">
        <v>8</v>
      </c>
      <c r="B707" s="6" t="s">
        <v>387</v>
      </c>
      <c r="C707" s="127">
        <v>11</v>
      </c>
      <c r="D707" s="127">
        <v>6</v>
      </c>
      <c r="E707" s="127">
        <v>1</v>
      </c>
      <c r="F707" s="127">
        <v>4</v>
      </c>
      <c r="G707" s="127">
        <v>19</v>
      </c>
      <c r="H707" s="127">
        <v>15</v>
      </c>
      <c r="I707" s="127">
        <v>19</v>
      </c>
      <c r="J707" s="128" t="s">
        <v>2437</v>
      </c>
      <c r="K707" s="128" t="s">
        <v>2438</v>
      </c>
      <c r="L707" s="137" t="s">
        <v>2439</v>
      </c>
      <c r="M707" s="97" t="str">
        <f t="shared" si="120"/>
        <v>14.50</v>
      </c>
      <c r="N707" s="97" t="str">
        <f t="shared" si="121"/>
        <v>19.14</v>
      </c>
      <c r="Q707" s="164">
        <v>8</v>
      </c>
      <c r="R707" s="6" t="s">
        <v>386</v>
      </c>
      <c r="S707" s="155">
        <v>11</v>
      </c>
      <c r="T707" s="155">
        <v>3</v>
      </c>
      <c r="U707" s="155">
        <v>3</v>
      </c>
      <c r="V707" s="155">
        <v>5</v>
      </c>
      <c r="W707" s="155">
        <v>15</v>
      </c>
      <c r="X707" s="155">
        <v>16</v>
      </c>
      <c r="Y707" s="155">
        <v>12</v>
      </c>
      <c r="Z707" s="156" t="s">
        <v>2543</v>
      </c>
      <c r="AA707" s="156" t="s">
        <v>2544</v>
      </c>
      <c r="AB707" s="165" t="s">
        <v>2545</v>
      </c>
      <c r="AC707" s="97" t="str">
        <f t="shared" si="122"/>
        <v>13.71</v>
      </c>
      <c r="AD707" s="97" t="str">
        <f t="shared" si="123"/>
        <v>12.08</v>
      </c>
    </row>
    <row r="708" spans="1:30" ht="29.4" thickBot="1" x14ac:dyDescent="0.35">
      <c r="A708" s="134">
        <v>9</v>
      </c>
      <c r="B708" s="3" t="s">
        <v>395</v>
      </c>
      <c r="C708" s="125">
        <v>11</v>
      </c>
      <c r="D708" s="125">
        <v>5</v>
      </c>
      <c r="E708" s="125">
        <v>3</v>
      </c>
      <c r="F708" s="125">
        <v>3</v>
      </c>
      <c r="G708" s="125">
        <v>16</v>
      </c>
      <c r="H708" s="125">
        <v>10</v>
      </c>
      <c r="I708" s="125">
        <v>18</v>
      </c>
      <c r="J708" s="126" t="s">
        <v>2504</v>
      </c>
      <c r="K708" s="126" t="s">
        <v>2505</v>
      </c>
      <c r="L708" s="135" t="s">
        <v>2506</v>
      </c>
      <c r="M708" s="97" t="str">
        <f t="shared" si="120"/>
        <v>18.52</v>
      </c>
      <c r="N708" s="97" t="str">
        <f t="shared" si="121"/>
        <v>11.96</v>
      </c>
      <c r="Q708" s="162">
        <v>9</v>
      </c>
      <c r="R708" s="3" t="s">
        <v>388</v>
      </c>
      <c r="S708" s="153">
        <v>11</v>
      </c>
      <c r="T708" s="153">
        <v>2</v>
      </c>
      <c r="U708" s="153">
        <v>6</v>
      </c>
      <c r="V708" s="153">
        <v>3</v>
      </c>
      <c r="W708" s="153">
        <v>7</v>
      </c>
      <c r="X708" s="153">
        <v>10</v>
      </c>
      <c r="Y708" s="153">
        <v>12</v>
      </c>
      <c r="Z708" s="154" t="s">
        <v>2546</v>
      </c>
      <c r="AA708" s="154" t="s">
        <v>2547</v>
      </c>
      <c r="AB708" s="163" t="s">
        <v>2548</v>
      </c>
      <c r="AC708" s="97" t="str">
        <f t="shared" si="122"/>
        <v>8.20</v>
      </c>
      <c r="AD708" s="97" t="str">
        <f t="shared" si="123"/>
        <v>15.49</v>
      </c>
    </row>
    <row r="709" spans="1:30" ht="43.8" thickBot="1" x14ac:dyDescent="0.35">
      <c r="A709" s="136">
        <v>10</v>
      </c>
      <c r="B709" s="6" t="s">
        <v>389</v>
      </c>
      <c r="C709" s="127">
        <v>11</v>
      </c>
      <c r="D709" s="127">
        <v>5</v>
      </c>
      <c r="E709" s="127">
        <v>3</v>
      </c>
      <c r="F709" s="127">
        <v>3</v>
      </c>
      <c r="G709" s="127">
        <v>16</v>
      </c>
      <c r="H709" s="127">
        <v>12</v>
      </c>
      <c r="I709" s="127">
        <v>18</v>
      </c>
      <c r="J709" s="128" t="s">
        <v>2507</v>
      </c>
      <c r="K709" s="128" t="s">
        <v>2508</v>
      </c>
      <c r="L709" s="137" t="s">
        <v>2509</v>
      </c>
      <c r="M709" s="97" t="str">
        <f t="shared" si="120"/>
        <v>15.42</v>
      </c>
      <c r="N709" s="97" t="str">
        <f t="shared" si="121"/>
        <v>11.91</v>
      </c>
      <c r="Q709" s="164">
        <v>10</v>
      </c>
      <c r="R709" s="6" t="s">
        <v>392</v>
      </c>
      <c r="S709" s="155">
        <v>12</v>
      </c>
      <c r="T709" s="155">
        <v>3</v>
      </c>
      <c r="U709" s="155">
        <v>3</v>
      </c>
      <c r="V709" s="155">
        <v>6</v>
      </c>
      <c r="W709" s="155">
        <v>10</v>
      </c>
      <c r="X709" s="155">
        <v>14</v>
      </c>
      <c r="Y709" s="155">
        <v>12</v>
      </c>
      <c r="Z709" s="156" t="s">
        <v>2549</v>
      </c>
      <c r="AA709" s="156" t="s">
        <v>2550</v>
      </c>
      <c r="AB709" s="165" t="s">
        <v>2551</v>
      </c>
      <c r="AC709" s="97" t="str">
        <f t="shared" si="122"/>
        <v>12.69</v>
      </c>
      <c r="AD709" s="97" t="str">
        <f t="shared" si="123"/>
        <v>22.37</v>
      </c>
    </row>
    <row r="710" spans="1:30" ht="29.4" thickBot="1" x14ac:dyDescent="0.35">
      <c r="A710" s="134">
        <v>11</v>
      </c>
      <c r="B710" s="3" t="s">
        <v>390</v>
      </c>
      <c r="C710" s="125">
        <v>11</v>
      </c>
      <c r="D710" s="125">
        <v>5</v>
      </c>
      <c r="E710" s="125">
        <v>3</v>
      </c>
      <c r="F710" s="125">
        <v>3</v>
      </c>
      <c r="G710" s="125">
        <v>13</v>
      </c>
      <c r="H710" s="125">
        <v>12</v>
      </c>
      <c r="I710" s="125">
        <v>18</v>
      </c>
      <c r="J710" s="126" t="s">
        <v>2510</v>
      </c>
      <c r="K710" s="126" t="s">
        <v>2511</v>
      </c>
      <c r="L710" s="135" t="s">
        <v>2512</v>
      </c>
      <c r="M710" s="97" t="str">
        <f t="shared" si="120"/>
        <v>18.36</v>
      </c>
      <c r="N710" s="97" t="str">
        <f t="shared" si="121"/>
        <v>11.73</v>
      </c>
      <c r="Q710" s="162">
        <v>11</v>
      </c>
      <c r="R710" s="3" t="s">
        <v>398</v>
      </c>
      <c r="S710" s="153">
        <v>11</v>
      </c>
      <c r="T710" s="153">
        <v>3</v>
      </c>
      <c r="U710" s="153">
        <v>2</v>
      </c>
      <c r="V710" s="153">
        <v>6</v>
      </c>
      <c r="W710" s="153">
        <v>8</v>
      </c>
      <c r="X710" s="153">
        <v>14</v>
      </c>
      <c r="Y710" s="153">
        <v>11</v>
      </c>
      <c r="Z710" s="154" t="s">
        <v>2552</v>
      </c>
      <c r="AA710" s="154" t="s">
        <v>2553</v>
      </c>
      <c r="AB710" s="163" t="s">
        <v>2554</v>
      </c>
      <c r="AC710" s="97" t="str">
        <f t="shared" si="122"/>
        <v>9.43</v>
      </c>
      <c r="AD710" s="97" t="str">
        <f t="shared" si="123"/>
        <v>15.21</v>
      </c>
    </row>
    <row r="711" spans="1:30" ht="29.4" thickBot="1" x14ac:dyDescent="0.35">
      <c r="A711" s="136">
        <v>12</v>
      </c>
      <c r="B711" s="6" t="s">
        <v>388</v>
      </c>
      <c r="C711" s="127">
        <v>11</v>
      </c>
      <c r="D711" s="127">
        <v>6</v>
      </c>
      <c r="E711" s="127">
        <v>0</v>
      </c>
      <c r="F711" s="127">
        <v>5</v>
      </c>
      <c r="G711" s="127">
        <v>12</v>
      </c>
      <c r="H711" s="127">
        <v>11</v>
      </c>
      <c r="I711" s="127">
        <v>18</v>
      </c>
      <c r="J711" s="128" t="s">
        <v>2513</v>
      </c>
      <c r="K711" s="128" t="s">
        <v>2514</v>
      </c>
      <c r="L711" s="137" t="s">
        <v>2515</v>
      </c>
      <c r="M711" s="97" t="str">
        <f t="shared" si="120"/>
        <v>17.05</v>
      </c>
      <c r="N711" s="97" t="str">
        <f t="shared" si="121"/>
        <v>12.81</v>
      </c>
      <c r="Q711" s="164">
        <v>12</v>
      </c>
      <c r="R711" s="6" t="s">
        <v>396</v>
      </c>
      <c r="S711" s="155">
        <v>11</v>
      </c>
      <c r="T711" s="155">
        <v>3</v>
      </c>
      <c r="U711" s="155">
        <v>2</v>
      </c>
      <c r="V711" s="155">
        <v>6</v>
      </c>
      <c r="W711" s="155">
        <v>10</v>
      </c>
      <c r="X711" s="155">
        <v>20</v>
      </c>
      <c r="Y711" s="155">
        <v>11</v>
      </c>
      <c r="Z711" s="156" t="s">
        <v>2555</v>
      </c>
      <c r="AA711" s="156" t="s">
        <v>2556</v>
      </c>
      <c r="AB711" s="165" t="s">
        <v>2557</v>
      </c>
      <c r="AC711" s="97" t="str">
        <f t="shared" si="122"/>
        <v>12.82</v>
      </c>
      <c r="AD711" s="97" t="str">
        <f t="shared" si="123"/>
        <v>16.39</v>
      </c>
    </row>
    <row r="712" spans="1:30" ht="43.8" thickBot="1" x14ac:dyDescent="0.35">
      <c r="A712" s="134">
        <v>13</v>
      </c>
      <c r="B712" s="3" t="s">
        <v>393</v>
      </c>
      <c r="C712" s="125">
        <v>11</v>
      </c>
      <c r="D712" s="125">
        <v>5</v>
      </c>
      <c r="E712" s="125">
        <v>2</v>
      </c>
      <c r="F712" s="125">
        <v>4</v>
      </c>
      <c r="G712" s="125">
        <v>9</v>
      </c>
      <c r="H712" s="125">
        <v>9</v>
      </c>
      <c r="I712" s="125">
        <v>17</v>
      </c>
      <c r="J712" s="126" t="s">
        <v>2440</v>
      </c>
      <c r="K712" s="126" t="s">
        <v>2441</v>
      </c>
      <c r="L712" s="135" t="s">
        <v>2442</v>
      </c>
      <c r="M712" s="97" t="str">
        <f t="shared" si="120"/>
        <v>15.45</v>
      </c>
      <c r="N712" s="97" t="str">
        <f t="shared" si="121"/>
        <v>11.82</v>
      </c>
      <c r="Q712" s="162">
        <v>13</v>
      </c>
      <c r="R712" s="3" t="s">
        <v>401</v>
      </c>
      <c r="S712" s="153">
        <v>11</v>
      </c>
      <c r="T712" s="153">
        <v>2</v>
      </c>
      <c r="U712" s="153">
        <v>4</v>
      </c>
      <c r="V712" s="153">
        <v>5</v>
      </c>
      <c r="W712" s="153">
        <v>12</v>
      </c>
      <c r="X712" s="153">
        <v>18</v>
      </c>
      <c r="Y712" s="153">
        <v>10</v>
      </c>
      <c r="Z712" s="154" t="s">
        <v>2558</v>
      </c>
      <c r="AA712" s="154" t="s">
        <v>2559</v>
      </c>
      <c r="AB712" s="163" t="s">
        <v>2560</v>
      </c>
      <c r="AC712" s="97" t="str">
        <f t="shared" si="122"/>
        <v>9.19</v>
      </c>
      <c r="AD712" s="97" t="str">
        <f t="shared" si="123"/>
        <v>21.68</v>
      </c>
    </row>
    <row r="713" spans="1:30" ht="15" thickBot="1" x14ac:dyDescent="0.35">
      <c r="A713" s="136">
        <v>14</v>
      </c>
      <c r="B713" s="6" t="s">
        <v>401</v>
      </c>
      <c r="C713" s="127">
        <v>11</v>
      </c>
      <c r="D713" s="127">
        <v>4</v>
      </c>
      <c r="E713" s="127">
        <v>3</v>
      </c>
      <c r="F713" s="127">
        <v>4</v>
      </c>
      <c r="G713" s="127">
        <v>12</v>
      </c>
      <c r="H713" s="127">
        <v>12</v>
      </c>
      <c r="I713" s="127">
        <v>15</v>
      </c>
      <c r="J713" s="128" t="s">
        <v>2443</v>
      </c>
      <c r="K713" s="128" t="s">
        <v>2444</v>
      </c>
      <c r="L713" s="137" t="s">
        <v>2445</v>
      </c>
      <c r="M713" s="97" t="str">
        <f t="shared" si="120"/>
        <v>15.69</v>
      </c>
      <c r="N713" s="97" t="str">
        <f t="shared" si="121"/>
        <v>15.75</v>
      </c>
      <c r="Q713" s="164">
        <v>14</v>
      </c>
      <c r="R713" s="6" t="s">
        <v>397</v>
      </c>
      <c r="S713" s="155">
        <v>10</v>
      </c>
      <c r="T713" s="155">
        <v>2</v>
      </c>
      <c r="U713" s="155">
        <v>3</v>
      </c>
      <c r="V713" s="155">
        <v>5</v>
      </c>
      <c r="W713" s="155">
        <v>8</v>
      </c>
      <c r="X713" s="155">
        <v>14</v>
      </c>
      <c r="Y713" s="155">
        <v>9</v>
      </c>
      <c r="Z713" s="156" t="s">
        <v>2561</v>
      </c>
      <c r="AA713" s="156" t="s">
        <v>2562</v>
      </c>
      <c r="AB713" s="165" t="s">
        <v>2563</v>
      </c>
      <c r="AC713" s="97" t="str">
        <f t="shared" si="122"/>
        <v>7.70</v>
      </c>
      <c r="AD713" s="97" t="str">
        <f t="shared" si="123"/>
        <v>12.04</v>
      </c>
    </row>
    <row r="714" spans="1:30" ht="15" thickBot="1" x14ac:dyDescent="0.35">
      <c r="A714" s="134">
        <v>15</v>
      </c>
      <c r="B714" s="3" t="s">
        <v>391</v>
      </c>
      <c r="C714" s="125">
        <v>11</v>
      </c>
      <c r="D714" s="125">
        <v>4</v>
      </c>
      <c r="E714" s="125">
        <v>2</v>
      </c>
      <c r="F714" s="125">
        <v>5</v>
      </c>
      <c r="G714" s="125">
        <v>18</v>
      </c>
      <c r="H714" s="125">
        <v>12</v>
      </c>
      <c r="I714" s="125">
        <v>14</v>
      </c>
      <c r="J714" s="126" t="s">
        <v>2446</v>
      </c>
      <c r="K714" s="126" t="s">
        <v>2447</v>
      </c>
      <c r="L714" s="135" t="s">
        <v>2448</v>
      </c>
      <c r="M714" s="97" t="str">
        <f t="shared" si="120"/>
        <v>18.80</v>
      </c>
      <c r="N714" s="97" t="str">
        <f t="shared" si="121"/>
        <v>11.93</v>
      </c>
      <c r="Q714" s="162">
        <v>15</v>
      </c>
      <c r="R714" s="3" t="s">
        <v>399</v>
      </c>
      <c r="S714" s="153">
        <v>11</v>
      </c>
      <c r="T714" s="153">
        <v>2</v>
      </c>
      <c r="U714" s="153">
        <v>2</v>
      </c>
      <c r="V714" s="153">
        <v>7</v>
      </c>
      <c r="W714" s="153">
        <v>6</v>
      </c>
      <c r="X714" s="153">
        <v>20</v>
      </c>
      <c r="Y714" s="153">
        <v>8</v>
      </c>
      <c r="Z714" s="154" t="s">
        <v>2564</v>
      </c>
      <c r="AA714" s="154" t="s">
        <v>2565</v>
      </c>
      <c r="AB714" s="163" t="s">
        <v>2566</v>
      </c>
      <c r="AC714" s="97" t="str">
        <f t="shared" si="122"/>
        <v>9.59</v>
      </c>
      <c r="AD714" s="97" t="str">
        <f t="shared" si="123"/>
        <v>21.66</v>
      </c>
    </row>
    <row r="715" spans="1:30" ht="43.8" thickBot="1" x14ac:dyDescent="0.35">
      <c r="A715" s="136">
        <v>16</v>
      </c>
      <c r="B715" s="6" t="s">
        <v>399</v>
      </c>
      <c r="C715" s="127">
        <v>11</v>
      </c>
      <c r="D715" s="127">
        <v>3</v>
      </c>
      <c r="E715" s="127">
        <v>5</v>
      </c>
      <c r="F715" s="127">
        <v>3</v>
      </c>
      <c r="G715" s="127">
        <v>11</v>
      </c>
      <c r="H715" s="127">
        <v>15</v>
      </c>
      <c r="I715" s="127">
        <v>14</v>
      </c>
      <c r="J715" s="128" t="s">
        <v>2449</v>
      </c>
      <c r="K715" s="128" t="s">
        <v>2450</v>
      </c>
      <c r="L715" s="137" t="s">
        <v>2451</v>
      </c>
      <c r="M715" s="97" t="str">
        <f t="shared" si="120"/>
        <v>11.05</v>
      </c>
      <c r="N715" s="97" t="str">
        <f t="shared" si="121"/>
        <v>17.83</v>
      </c>
      <c r="Q715" s="164">
        <v>16</v>
      </c>
      <c r="R715" s="6" t="s">
        <v>393</v>
      </c>
      <c r="S715" s="155">
        <v>11</v>
      </c>
      <c r="T715" s="155">
        <v>2</v>
      </c>
      <c r="U715" s="155">
        <v>1</v>
      </c>
      <c r="V715" s="155">
        <v>8</v>
      </c>
      <c r="W715" s="155">
        <v>7</v>
      </c>
      <c r="X715" s="155">
        <v>21</v>
      </c>
      <c r="Y715" s="155">
        <v>7</v>
      </c>
      <c r="Z715" s="156" t="s">
        <v>2567</v>
      </c>
      <c r="AA715" s="156" t="s">
        <v>2568</v>
      </c>
      <c r="AB715" s="165" t="s">
        <v>2569</v>
      </c>
      <c r="AC715" s="97" t="str">
        <f t="shared" si="122"/>
        <v>7.09</v>
      </c>
      <c r="AD715" s="97" t="str">
        <f t="shared" si="123"/>
        <v>25.60</v>
      </c>
    </row>
    <row r="716" spans="1:30" ht="29.4" thickBot="1" x14ac:dyDescent="0.35">
      <c r="A716" s="134">
        <v>17</v>
      </c>
      <c r="B716" s="3" t="s">
        <v>396</v>
      </c>
      <c r="C716" s="125">
        <v>11</v>
      </c>
      <c r="D716" s="125">
        <v>3</v>
      </c>
      <c r="E716" s="125">
        <v>4</v>
      </c>
      <c r="F716" s="125">
        <v>4</v>
      </c>
      <c r="G716" s="125">
        <v>13</v>
      </c>
      <c r="H716" s="125">
        <v>14</v>
      </c>
      <c r="I716" s="125">
        <v>13</v>
      </c>
      <c r="J716" s="126" t="s">
        <v>2452</v>
      </c>
      <c r="K716" s="126" t="s">
        <v>2453</v>
      </c>
      <c r="L716" s="135" t="s">
        <v>2454</v>
      </c>
      <c r="M716" s="97" t="str">
        <f t="shared" si="120"/>
        <v>11.99</v>
      </c>
      <c r="N716" s="97" t="str">
        <f t="shared" si="121"/>
        <v>9.62</v>
      </c>
      <c r="Q716" s="162">
        <v>17</v>
      </c>
      <c r="R716" s="3" t="s">
        <v>394</v>
      </c>
      <c r="S716" s="153">
        <v>10</v>
      </c>
      <c r="T716" s="153">
        <v>1</v>
      </c>
      <c r="U716" s="153">
        <v>3</v>
      </c>
      <c r="V716" s="153">
        <v>6</v>
      </c>
      <c r="W716" s="153">
        <v>10</v>
      </c>
      <c r="X716" s="153">
        <v>16</v>
      </c>
      <c r="Y716" s="153">
        <v>6</v>
      </c>
      <c r="Z716" s="154" t="s">
        <v>2570</v>
      </c>
      <c r="AA716" s="154" t="s">
        <v>2571</v>
      </c>
      <c r="AB716" s="163" t="s">
        <v>2572</v>
      </c>
      <c r="AC716" s="97" t="str">
        <f t="shared" si="122"/>
        <v>12.67</v>
      </c>
      <c r="AD716" s="97" t="str">
        <f t="shared" si="123"/>
        <v>16.90</v>
      </c>
    </row>
    <row r="717" spans="1:30" ht="15" thickBot="1" x14ac:dyDescent="0.35">
      <c r="A717" s="136">
        <v>18</v>
      </c>
      <c r="B717" s="6" t="s">
        <v>397</v>
      </c>
      <c r="C717" s="127">
        <v>12</v>
      </c>
      <c r="D717" s="127">
        <v>3</v>
      </c>
      <c r="E717" s="127">
        <v>4</v>
      </c>
      <c r="F717" s="127">
        <v>5</v>
      </c>
      <c r="G717" s="127">
        <v>11</v>
      </c>
      <c r="H717" s="127">
        <v>14</v>
      </c>
      <c r="I717" s="127">
        <v>13</v>
      </c>
      <c r="J717" s="128" t="s">
        <v>2516</v>
      </c>
      <c r="K717" s="128" t="s">
        <v>2517</v>
      </c>
      <c r="L717" s="137" t="s">
        <v>2518</v>
      </c>
      <c r="M717" s="97" t="str">
        <f t="shared" si="120"/>
        <v>11.92</v>
      </c>
      <c r="N717" s="97" t="str">
        <f t="shared" si="121"/>
        <v>14.71</v>
      </c>
      <c r="Q717" s="164">
        <v>18</v>
      </c>
      <c r="R717" s="6" t="s">
        <v>391</v>
      </c>
      <c r="S717" s="155">
        <v>11</v>
      </c>
      <c r="T717" s="155">
        <v>1</v>
      </c>
      <c r="U717" s="155">
        <v>3</v>
      </c>
      <c r="V717" s="155">
        <v>7</v>
      </c>
      <c r="W717" s="155">
        <v>8</v>
      </c>
      <c r="X717" s="155">
        <v>15</v>
      </c>
      <c r="Y717" s="155">
        <v>6</v>
      </c>
      <c r="Z717" s="156" t="s">
        <v>2573</v>
      </c>
      <c r="AA717" s="156" t="s">
        <v>2574</v>
      </c>
      <c r="AB717" s="165" t="s">
        <v>2575</v>
      </c>
      <c r="AC717" s="97" t="str">
        <f t="shared" si="122"/>
        <v>13.86</v>
      </c>
      <c r="AD717" s="97" t="str">
        <f t="shared" si="123"/>
        <v>19.28</v>
      </c>
    </row>
    <row r="718" spans="1:30" ht="15" thickBot="1" x14ac:dyDescent="0.35">
      <c r="A718" s="134">
        <v>19</v>
      </c>
      <c r="B718" s="3" t="s">
        <v>400</v>
      </c>
      <c r="C718" s="125">
        <v>11</v>
      </c>
      <c r="D718" s="125">
        <v>2</v>
      </c>
      <c r="E718" s="125">
        <v>4</v>
      </c>
      <c r="F718" s="125">
        <v>5</v>
      </c>
      <c r="G718" s="125">
        <v>14</v>
      </c>
      <c r="H718" s="125">
        <v>19</v>
      </c>
      <c r="I718" s="125">
        <v>10</v>
      </c>
      <c r="J718" s="126" t="s">
        <v>1108</v>
      </c>
      <c r="K718" s="126" t="s">
        <v>2458</v>
      </c>
      <c r="L718" s="135" t="s">
        <v>2459</v>
      </c>
      <c r="M718" s="97" t="str">
        <f t="shared" si="120"/>
        <v>16.56</v>
      </c>
      <c r="N718" s="97" t="str">
        <f t="shared" si="121"/>
        <v>13.66</v>
      </c>
      <c r="Q718" s="162">
        <v>19</v>
      </c>
      <c r="R718" s="3" t="s">
        <v>387</v>
      </c>
      <c r="S718" s="153">
        <v>11</v>
      </c>
      <c r="T718" s="153">
        <v>0</v>
      </c>
      <c r="U718" s="153">
        <v>3</v>
      </c>
      <c r="V718" s="153">
        <v>8</v>
      </c>
      <c r="W718" s="153">
        <v>8</v>
      </c>
      <c r="X718" s="153">
        <v>25</v>
      </c>
      <c r="Y718" s="153">
        <v>3</v>
      </c>
      <c r="Z718" s="154" t="s">
        <v>2576</v>
      </c>
      <c r="AA718" s="154" t="s">
        <v>2577</v>
      </c>
      <c r="AB718" s="163" t="s">
        <v>2578</v>
      </c>
      <c r="AC718" s="97" t="str">
        <f t="shared" si="122"/>
        <v>11.62</v>
      </c>
      <c r="AD718" s="97" t="str">
        <f t="shared" si="123"/>
        <v>23.82</v>
      </c>
    </row>
    <row r="719" spans="1:30" ht="15" thickBot="1" x14ac:dyDescent="0.35">
      <c r="A719" s="138">
        <v>20</v>
      </c>
      <c r="B719" s="18" t="s">
        <v>402</v>
      </c>
      <c r="C719" s="139">
        <v>11</v>
      </c>
      <c r="D719" s="139">
        <v>1</v>
      </c>
      <c r="E719" s="139">
        <v>3</v>
      </c>
      <c r="F719" s="139">
        <v>7</v>
      </c>
      <c r="G719" s="139">
        <v>8</v>
      </c>
      <c r="H719" s="139">
        <v>17</v>
      </c>
      <c r="I719" s="139">
        <v>6</v>
      </c>
      <c r="J719" s="140" t="s">
        <v>2519</v>
      </c>
      <c r="K719" s="140" t="s">
        <v>2520</v>
      </c>
      <c r="L719" s="141" t="s">
        <v>2521</v>
      </c>
      <c r="M719" s="97" t="str">
        <f t="shared" si="120"/>
        <v>14.41</v>
      </c>
      <c r="N719" s="97" t="str">
        <f t="shared" si="121"/>
        <v>18.34</v>
      </c>
      <c r="Q719" s="166">
        <v>20</v>
      </c>
      <c r="R719" s="18" t="s">
        <v>402</v>
      </c>
      <c r="S719" s="167">
        <v>11</v>
      </c>
      <c r="T719" s="167">
        <v>0</v>
      </c>
      <c r="U719" s="167">
        <v>3</v>
      </c>
      <c r="V719" s="167">
        <v>8</v>
      </c>
      <c r="W719" s="167">
        <v>7</v>
      </c>
      <c r="X719" s="167">
        <v>28</v>
      </c>
      <c r="Y719" s="167">
        <v>3</v>
      </c>
      <c r="Z719" s="168" t="s">
        <v>2579</v>
      </c>
      <c r="AA719" s="168" t="s">
        <v>2580</v>
      </c>
      <c r="AB719" s="169" t="s">
        <v>2581</v>
      </c>
      <c r="AC719" s="97" t="str">
        <f t="shared" si="122"/>
        <v>5.45</v>
      </c>
      <c r="AD719" s="97" t="str">
        <f t="shared" si="123"/>
        <v>31.91</v>
      </c>
    </row>
    <row r="721" spans="1:30" ht="15" thickBot="1" x14ac:dyDescent="0.35">
      <c r="A721" t="s">
        <v>2583</v>
      </c>
      <c r="B721" s="210" t="s">
        <v>2582</v>
      </c>
      <c r="C721" s="210"/>
      <c r="D721" s="210"/>
      <c r="E721" s="210"/>
      <c r="F721" s="210"/>
    </row>
    <row r="722" spans="1:30" x14ac:dyDescent="0.3">
      <c r="A722" s="129" t="s">
        <v>0</v>
      </c>
      <c r="B722" s="130" t="s">
        <v>1</v>
      </c>
      <c r="C722" s="130" t="s">
        <v>2</v>
      </c>
      <c r="D722" s="130" t="s">
        <v>3</v>
      </c>
      <c r="E722" s="130" t="s">
        <v>4</v>
      </c>
      <c r="F722" s="130" t="s">
        <v>5</v>
      </c>
      <c r="G722" s="130" t="s">
        <v>6</v>
      </c>
      <c r="H722" s="130" t="s">
        <v>7</v>
      </c>
      <c r="I722" s="130" t="s">
        <v>8</v>
      </c>
      <c r="J722" s="130" t="s">
        <v>9</v>
      </c>
      <c r="K722" s="130" t="s">
        <v>10</v>
      </c>
      <c r="L722" s="131" t="s">
        <v>11</v>
      </c>
      <c r="Q722" s="129" t="s">
        <v>0</v>
      </c>
      <c r="R722" s="130" t="s">
        <v>1</v>
      </c>
      <c r="S722" s="130" t="s">
        <v>2</v>
      </c>
      <c r="T722" s="130" t="s">
        <v>3</v>
      </c>
      <c r="U722" s="130" t="s">
        <v>4</v>
      </c>
      <c r="V722" s="130" t="s">
        <v>5</v>
      </c>
      <c r="W722" s="130" t="s">
        <v>6</v>
      </c>
      <c r="X722" s="130" t="s">
        <v>7</v>
      </c>
      <c r="Y722" s="130" t="s">
        <v>8</v>
      </c>
      <c r="Z722" s="130" t="s">
        <v>9</v>
      </c>
      <c r="AA722" s="130" t="s">
        <v>10</v>
      </c>
      <c r="AB722" s="131" t="s">
        <v>11</v>
      </c>
    </row>
    <row r="723" spans="1:30" ht="15" thickBot="1" x14ac:dyDescent="0.35">
      <c r="A723" s="132" t="s">
        <v>0</v>
      </c>
      <c r="B723" s="124" t="s">
        <v>1</v>
      </c>
      <c r="C723" s="124" t="s">
        <v>2</v>
      </c>
      <c r="D723" s="124" t="s">
        <v>3</v>
      </c>
      <c r="E723" s="124" t="s">
        <v>4</v>
      </c>
      <c r="F723" s="124" t="s">
        <v>5</v>
      </c>
      <c r="G723" s="124" t="s">
        <v>6</v>
      </c>
      <c r="H723" s="124" t="s">
        <v>7</v>
      </c>
      <c r="I723" s="124" t="s">
        <v>8</v>
      </c>
      <c r="J723" s="124" t="s">
        <v>9</v>
      </c>
      <c r="K723" s="124" t="s">
        <v>10</v>
      </c>
      <c r="L723" s="133" t="s">
        <v>11</v>
      </c>
      <c r="M723" s="1" t="s">
        <v>9</v>
      </c>
      <c r="N723" s="1" t="s">
        <v>10</v>
      </c>
      <c r="Q723" s="132" t="s">
        <v>0</v>
      </c>
      <c r="R723" s="124" t="s">
        <v>1</v>
      </c>
      <c r="S723" s="124" t="s">
        <v>2</v>
      </c>
      <c r="T723" s="124" t="s">
        <v>3</v>
      </c>
      <c r="U723" s="124" t="s">
        <v>4</v>
      </c>
      <c r="V723" s="124" t="s">
        <v>5</v>
      </c>
      <c r="W723" s="124" t="s">
        <v>6</v>
      </c>
      <c r="X723" s="124" t="s">
        <v>7</v>
      </c>
      <c r="Y723" s="124" t="s">
        <v>8</v>
      </c>
      <c r="Z723" s="124" t="s">
        <v>9</v>
      </c>
      <c r="AA723" s="124" t="s">
        <v>10</v>
      </c>
      <c r="AB723" s="133" t="s">
        <v>11</v>
      </c>
      <c r="AC723" s="1" t="s">
        <v>9</v>
      </c>
      <c r="AD723" s="1" t="s">
        <v>10</v>
      </c>
    </row>
    <row r="724" spans="1:30" ht="29.4" thickBot="1" x14ac:dyDescent="0.35">
      <c r="A724" s="134">
        <v>1</v>
      </c>
      <c r="B724" s="3" t="s">
        <v>383</v>
      </c>
      <c r="C724" s="125">
        <v>11</v>
      </c>
      <c r="D724" s="125">
        <v>9</v>
      </c>
      <c r="E724" s="125">
        <v>2</v>
      </c>
      <c r="F724" s="125">
        <v>0</v>
      </c>
      <c r="G724" s="125">
        <v>24</v>
      </c>
      <c r="H724" s="125">
        <v>1</v>
      </c>
      <c r="I724" s="125">
        <v>29</v>
      </c>
      <c r="J724" s="126" t="s">
        <v>2492</v>
      </c>
      <c r="K724" s="126" t="s">
        <v>2493</v>
      </c>
      <c r="L724" s="135" t="s">
        <v>2494</v>
      </c>
      <c r="M724" s="97" t="str">
        <f>IF(ISNUMBER(SEARCH("-", J724)), LEFT(J724, SEARCH("-", J724)-1), LEFT(J724, SEARCH("+", J724)-1))</f>
        <v>30.75</v>
      </c>
      <c r="N724" s="97" t="str">
        <f>IF(ISNUMBER(SEARCH("-", K724)), LEFT(K724, SEARCH("-", K724)-1), LEFT(K724, SEARCH("+", K724)-1))</f>
        <v>7.67</v>
      </c>
      <c r="Q724" s="134">
        <v>1</v>
      </c>
      <c r="R724" s="3" t="s">
        <v>383</v>
      </c>
      <c r="S724" s="125">
        <v>12</v>
      </c>
      <c r="T724" s="125">
        <v>10</v>
      </c>
      <c r="U724" s="125">
        <v>0</v>
      </c>
      <c r="V724" s="125">
        <v>2</v>
      </c>
      <c r="W724" s="125">
        <v>21</v>
      </c>
      <c r="X724" s="125">
        <v>7</v>
      </c>
      <c r="Y724" s="125">
        <v>30</v>
      </c>
      <c r="Z724" s="126" t="s">
        <v>2613</v>
      </c>
      <c r="AA724" s="126" t="s">
        <v>2614</v>
      </c>
      <c r="AB724" s="135" t="s">
        <v>2615</v>
      </c>
      <c r="AC724" s="97" t="str">
        <f>IF(ISNUMBER(SEARCH("-", Z724)), LEFT(Z724, SEARCH("-", Z724)-1), LEFT(Z724, SEARCH("+", Z724)-1))</f>
        <v>22.17</v>
      </c>
      <c r="AD724" s="97" t="str">
        <f>IF(ISNUMBER(SEARCH("-", AA724)), LEFT(AA724, SEARCH("-", AA724)-1), LEFT(AA724, SEARCH("+", AA724)-1))</f>
        <v>11.16</v>
      </c>
    </row>
    <row r="725" spans="1:30" ht="29.4" thickBot="1" x14ac:dyDescent="0.35">
      <c r="A725" s="136">
        <v>2</v>
      </c>
      <c r="B725" s="6" t="s">
        <v>384</v>
      </c>
      <c r="C725" s="127">
        <v>11</v>
      </c>
      <c r="D725" s="127">
        <v>7</v>
      </c>
      <c r="E725" s="127">
        <v>4</v>
      </c>
      <c r="F725" s="127">
        <v>0</v>
      </c>
      <c r="G725" s="127">
        <v>23</v>
      </c>
      <c r="H725" s="127">
        <v>8</v>
      </c>
      <c r="I725" s="127">
        <v>25</v>
      </c>
      <c r="J725" s="128" t="s">
        <v>2584</v>
      </c>
      <c r="K725" s="128" t="s">
        <v>2585</v>
      </c>
      <c r="L725" s="137" t="s">
        <v>2586</v>
      </c>
      <c r="M725" s="97" t="str">
        <f t="shared" ref="M725:M743" si="124">IF(ISNUMBER(SEARCH("-", J725)), LEFT(J725, SEARCH("-", J725)-1), LEFT(J725, SEARCH("+", J725)-1))</f>
        <v>25.64</v>
      </c>
      <c r="N725" s="97" t="str">
        <f t="shared" ref="N725:N743" si="125">IF(ISNUMBER(SEARCH("-", K725)), LEFT(K725, SEARCH("-", K725)-1), LEFT(K725, SEARCH("+", K725)-1))</f>
        <v>8.47</v>
      </c>
      <c r="Q725" s="136">
        <v>2</v>
      </c>
      <c r="R725" s="6" t="s">
        <v>384</v>
      </c>
      <c r="S725" s="127">
        <v>12</v>
      </c>
      <c r="T725" s="127">
        <v>9</v>
      </c>
      <c r="U725" s="127">
        <v>0</v>
      </c>
      <c r="V725" s="127">
        <v>3</v>
      </c>
      <c r="W725" s="127">
        <v>24</v>
      </c>
      <c r="X725" s="127">
        <v>10</v>
      </c>
      <c r="Y725" s="127">
        <v>27</v>
      </c>
      <c r="Z725" s="128" t="s">
        <v>2616</v>
      </c>
      <c r="AA725" s="128" t="s">
        <v>2617</v>
      </c>
      <c r="AB725" s="137" t="s">
        <v>917</v>
      </c>
      <c r="AC725" s="97" t="str">
        <f t="shared" ref="AC725:AC743" si="126">IF(ISNUMBER(SEARCH("-", Z725)), LEFT(Z725, SEARCH("-", Z725)-1), LEFT(Z725, SEARCH("+", Z725)-1))</f>
        <v>24.07</v>
      </c>
      <c r="AD725" s="97" t="str">
        <f t="shared" ref="AD725:AD743" si="127">IF(ISNUMBER(SEARCH("-", AA725)), LEFT(AA725, SEARCH("-", AA725)-1), LEFT(AA725, SEARCH("+", AA725)-1))</f>
        <v>12.58</v>
      </c>
    </row>
    <row r="726" spans="1:30" ht="29.4" thickBot="1" x14ac:dyDescent="0.35">
      <c r="A726" s="134">
        <v>3</v>
      </c>
      <c r="B726" s="3" t="s">
        <v>392</v>
      </c>
      <c r="C726" s="125">
        <v>11</v>
      </c>
      <c r="D726" s="125">
        <v>7</v>
      </c>
      <c r="E726" s="125">
        <v>1</v>
      </c>
      <c r="F726" s="125">
        <v>3</v>
      </c>
      <c r="G726" s="125">
        <v>16</v>
      </c>
      <c r="H726" s="125">
        <v>9</v>
      </c>
      <c r="I726" s="125">
        <v>22</v>
      </c>
      <c r="J726" s="126" t="s">
        <v>2587</v>
      </c>
      <c r="K726" s="126" t="s">
        <v>2588</v>
      </c>
      <c r="L726" s="135" t="s">
        <v>2589</v>
      </c>
      <c r="M726" s="97" t="str">
        <f t="shared" si="124"/>
        <v>20.87</v>
      </c>
      <c r="N726" s="97" t="str">
        <f t="shared" si="125"/>
        <v>9.58</v>
      </c>
      <c r="Q726" s="134">
        <v>3</v>
      </c>
      <c r="R726" s="3" t="s">
        <v>390</v>
      </c>
      <c r="S726" s="125">
        <v>12</v>
      </c>
      <c r="T726" s="125">
        <v>8</v>
      </c>
      <c r="U726" s="125">
        <v>1</v>
      </c>
      <c r="V726" s="125">
        <v>3</v>
      </c>
      <c r="W726" s="125">
        <v>19</v>
      </c>
      <c r="X726" s="125">
        <v>11</v>
      </c>
      <c r="Y726" s="125">
        <v>25</v>
      </c>
      <c r="Z726" s="126" t="s">
        <v>1875</v>
      </c>
      <c r="AA726" s="126" t="s">
        <v>2618</v>
      </c>
      <c r="AB726" s="135" t="s">
        <v>2619</v>
      </c>
      <c r="AC726" s="97" t="str">
        <f t="shared" si="126"/>
        <v>18.15</v>
      </c>
      <c r="AD726" s="97" t="str">
        <f t="shared" si="127"/>
        <v>9.75</v>
      </c>
    </row>
    <row r="727" spans="1:30" ht="29.4" thickBot="1" x14ac:dyDescent="0.35">
      <c r="A727" s="136">
        <v>4</v>
      </c>
      <c r="B727" s="6" t="s">
        <v>387</v>
      </c>
      <c r="C727" s="127">
        <v>12</v>
      </c>
      <c r="D727" s="127">
        <v>7</v>
      </c>
      <c r="E727" s="127">
        <v>1</v>
      </c>
      <c r="F727" s="127">
        <v>4</v>
      </c>
      <c r="G727" s="127">
        <v>20</v>
      </c>
      <c r="H727" s="127">
        <v>15</v>
      </c>
      <c r="I727" s="127">
        <v>22</v>
      </c>
      <c r="J727" s="128" t="s">
        <v>2590</v>
      </c>
      <c r="K727" s="128" t="s">
        <v>2591</v>
      </c>
      <c r="L727" s="137" t="s">
        <v>2592</v>
      </c>
      <c r="M727" s="97" t="str">
        <f t="shared" si="124"/>
        <v>15.32</v>
      </c>
      <c r="N727" s="97" t="str">
        <f t="shared" si="125"/>
        <v>20.30</v>
      </c>
      <c r="Q727" s="136">
        <v>4</v>
      </c>
      <c r="R727" s="6" t="s">
        <v>395</v>
      </c>
      <c r="S727" s="127">
        <v>12</v>
      </c>
      <c r="T727" s="127">
        <v>7</v>
      </c>
      <c r="U727" s="127">
        <v>3</v>
      </c>
      <c r="V727" s="127">
        <v>2</v>
      </c>
      <c r="W727" s="127">
        <v>16</v>
      </c>
      <c r="X727" s="127">
        <v>8</v>
      </c>
      <c r="Y727" s="127">
        <v>24</v>
      </c>
      <c r="Z727" s="128" t="s">
        <v>2620</v>
      </c>
      <c r="AA727" s="128" t="s">
        <v>2621</v>
      </c>
      <c r="AB727" s="137" t="s">
        <v>2622</v>
      </c>
      <c r="AC727" s="97" t="str">
        <f t="shared" si="126"/>
        <v>16.73</v>
      </c>
      <c r="AD727" s="97" t="str">
        <f t="shared" si="127"/>
        <v>14.07</v>
      </c>
    </row>
    <row r="728" spans="1:30" ht="29.4" thickBot="1" x14ac:dyDescent="0.35">
      <c r="A728" s="134">
        <v>5</v>
      </c>
      <c r="B728" s="3" t="s">
        <v>394</v>
      </c>
      <c r="C728" s="125">
        <v>12</v>
      </c>
      <c r="D728" s="125">
        <v>6</v>
      </c>
      <c r="E728" s="125">
        <v>3</v>
      </c>
      <c r="F728" s="125">
        <v>3</v>
      </c>
      <c r="G728" s="125">
        <v>23</v>
      </c>
      <c r="H728" s="125">
        <v>17</v>
      </c>
      <c r="I728" s="125">
        <v>21</v>
      </c>
      <c r="J728" s="126" t="s">
        <v>2495</v>
      </c>
      <c r="K728" s="126" t="s">
        <v>2496</v>
      </c>
      <c r="L728" s="135" t="s">
        <v>2497</v>
      </c>
      <c r="M728" s="97" t="str">
        <f t="shared" si="124"/>
        <v>21.51</v>
      </c>
      <c r="N728" s="97" t="str">
        <f t="shared" si="125"/>
        <v>12.12</v>
      </c>
      <c r="Q728" s="134">
        <v>5</v>
      </c>
      <c r="R728" s="3" t="s">
        <v>385</v>
      </c>
      <c r="S728" s="125">
        <v>12</v>
      </c>
      <c r="T728" s="125">
        <v>6</v>
      </c>
      <c r="U728" s="125">
        <v>2</v>
      </c>
      <c r="V728" s="125">
        <v>4</v>
      </c>
      <c r="W728" s="125">
        <v>14</v>
      </c>
      <c r="X728" s="125">
        <v>13</v>
      </c>
      <c r="Y728" s="125">
        <v>20</v>
      </c>
      <c r="Z728" s="126" t="s">
        <v>2623</v>
      </c>
      <c r="AA728" s="126" t="s">
        <v>2624</v>
      </c>
      <c r="AB728" s="135" t="s">
        <v>2625</v>
      </c>
      <c r="AC728" s="97" t="str">
        <f t="shared" si="126"/>
        <v>18.01</v>
      </c>
      <c r="AD728" s="97" t="str">
        <f t="shared" si="127"/>
        <v>17.16</v>
      </c>
    </row>
    <row r="729" spans="1:30" ht="43.8" thickBot="1" x14ac:dyDescent="0.35">
      <c r="A729" s="136">
        <v>6</v>
      </c>
      <c r="B729" s="6" t="s">
        <v>386</v>
      </c>
      <c r="C729" s="127">
        <v>12</v>
      </c>
      <c r="D729" s="127">
        <v>6</v>
      </c>
      <c r="E729" s="127">
        <v>2</v>
      </c>
      <c r="F729" s="127">
        <v>4</v>
      </c>
      <c r="G729" s="127">
        <v>18</v>
      </c>
      <c r="H729" s="127">
        <v>10</v>
      </c>
      <c r="I729" s="127">
        <v>20</v>
      </c>
      <c r="J729" s="128" t="s">
        <v>2593</v>
      </c>
      <c r="K729" s="128" t="s">
        <v>2594</v>
      </c>
      <c r="L729" s="137" t="s">
        <v>2595</v>
      </c>
      <c r="M729" s="97" t="str">
        <f t="shared" si="124"/>
        <v>20.37</v>
      </c>
      <c r="N729" s="97" t="str">
        <f t="shared" si="125"/>
        <v>8.75</v>
      </c>
      <c r="Q729" s="136">
        <v>6</v>
      </c>
      <c r="R729" s="6" t="s">
        <v>389</v>
      </c>
      <c r="S729" s="127">
        <v>12</v>
      </c>
      <c r="T729" s="127">
        <v>4</v>
      </c>
      <c r="U729" s="127">
        <v>4</v>
      </c>
      <c r="V729" s="127">
        <v>4</v>
      </c>
      <c r="W729" s="127">
        <v>13</v>
      </c>
      <c r="X729" s="127">
        <v>13</v>
      </c>
      <c r="Y729" s="127">
        <v>16</v>
      </c>
      <c r="Z729" s="128" t="s">
        <v>2452</v>
      </c>
      <c r="AA729" s="128" t="s">
        <v>2626</v>
      </c>
      <c r="AB729" s="137" t="s">
        <v>2627</v>
      </c>
      <c r="AC729" s="97" t="str">
        <f t="shared" si="126"/>
        <v>11.99</v>
      </c>
      <c r="AD729" s="97" t="str">
        <f t="shared" si="127"/>
        <v>16.61</v>
      </c>
    </row>
    <row r="730" spans="1:30" ht="29.4" thickBot="1" x14ac:dyDescent="0.35">
      <c r="A730" s="134">
        <v>7</v>
      </c>
      <c r="B730" s="3" t="s">
        <v>385</v>
      </c>
      <c r="C730" s="125">
        <v>11</v>
      </c>
      <c r="D730" s="125">
        <v>6</v>
      </c>
      <c r="E730" s="125">
        <v>2</v>
      </c>
      <c r="F730" s="125">
        <v>3</v>
      </c>
      <c r="G730" s="125">
        <v>18</v>
      </c>
      <c r="H730" s="125">
        <v>12</v>
      </c>
      <c r="I730" s="125">
        <v>20</v>
      </c>
      <c r="J730" s="126" t="s">
        <v>2498</v>
      </c>
      <c r="K730" s="126" t="s">
        <v>2499</v>
      </c>
      <c r="L730" s="135" t="s">
        <v>2500</v>
      </c>
      <c r="M730" s="97" t="str">
        <f t="shared" si="124"/>
        <v>20.33</v>
      </c>
      <c r="N730" s="97" t="str">
        <f t="shared" si="125"/>
        <v>14.22</v>
      </c>
      <c r="Q730" s="134">
        <v>7</v>
      </c>
      <c r="R730" s="3" t="s">
        <v>388</v>
      </c>
      <c r="S730" s="125">
        <v>12</v>
      </c>
      <c r="T730" s="125">
        <v>3</v>
      </c>
      <c r="U730" s="125">
        <v>6</v>
      </c>
      <c r="V730" s="125">
        <v>3</v>
      </c>
      <c r="W730" s="125">
        <v>10</v>
      </c>
      <c r="X730" s="125">
        <v>12</v>
      </c>
      <c r="Y730" s="125">
        <v>15</v>
      </c>
      <c r="Z730" s="126" t="s">
        <v>2628</v>
      </c>
      <c r="AA730" s="126" t="s">
        <v>2629</v>
      </c>
      <c r="AB730" s="135" t="s">
        <v>2630</v>
      </c>
      <c r="AC730" s="97" t="str">
        <f t="shared" si="126"/>
        <v>9.54</v>
      </c>
      <c r="AD730" s="97" t="str">
        <f t="shared" si="127"/>
        <v>17.87</v>
      </c>
    </row>
    <row r="731" spans="1:30" ht="15" thickBot="1" x14ac:dyDescent="0.35">
      <c r="A731" s="136">
        <v>8</v>
      </c>
      <c r="B731" s="6" t="s">
        <v>398</v>
      </c>
      <c r="C731" s="127">
        <v>11</v>
      </c>
      <c r="D731" s="127">
        <v>6</v>
      </c>
      <c r="E731" s="127">
        <v>2</v>
      </c>
      <c r="F731" s="127">
        <v>3</v>
      </c>
      <c r="G731" s="127">
        <v>12</v>
      </c>
      <c r="H731" s="127">
        <v>8</v>
      </c>
      <c r="I731" s="127">
        <v>20</v>
      </c>
      <c r="J731" s="128" t="s">
        <v>2501</v>
      </c>
      <c r="K731" s="128" t="s">
        <v>2502</v>
      </c>
      <c r="L731" s="137" t="s">
        <v>2503</v>
      </c>
      <c r="M731" s="97" t="str">
        <f t="shared" si="124"/>
        <v>13.24</v>
      </c>
      <c r="N731" s="97" t="str">
        <f t="shared" si="125"/>
        <v>9.45</v>
      </c>
      <c r="Q731" s="136">
        <v>8</v>
      </c>
      <c r="R731" s="6" t="s">
        <v>400</v>
      </c>
      <c r="S731" s="127">
        <v>11</v>
      </c>
      <c r="T731" s="127">
        <v>3</v>
      </c>
      <c r="U731" s="127">
        <v>5</v>
      </c>
      <c r="V731" s="127">
        <v>3</v>
      </c>
      <c r="W731" s="127">
        <v>13</v>
      </c>
      <c r="X731" s="127">
        <v>14</v>
      </c>
      <c r="Y731" s="127">
        <v>14</v>
      </c>
      <c r="Z731" s="128" t="s">
        <v>2631</v>
      </c>
      <c r="AA731" s="128" t="s">
        <v>2632</v>
      </c>
      <c r="AB731" s="137" t="s">
        <v>2633</v>
      </c>
      <c r="AC731" s="97" t="str">
        <f t="shared" si="126"/>
        <v>10.95</v>
      </c>
      <c r="AD731" s="97" t="str">
        <f t="shared" si="127"/>
        <v>16.56</v>
      </c>
    </row>
    <row r="732" spans="1:30" ht="29.4" thickBot="1" x14ac:dyDescent="0.35">
      <c r="A732" s="134">
        <v>9</v>
      </c>
      <c r="B732" s="3" t="s">
        <v>395</v>
      </c>
      <c r="C732" s="125">
        <v>11</v>
      </c>
      <c r="D732" s="125">
        <v>5</v>
      </c>
      <c r="E732" s="125">
        <v>3</v>
      </c>
      <c r="F732" s="125">
        <v>3</v>
      </c>
      <c r="G732" s="125">
        <v>16</v>
      </c>
      <c r="H732" s="125">
        <v>10</v>
      </c>
      <c r="I732" s="125">
        <v>18</v>
      </c>
      <c r="J732" s="126" t="s">
        <v>2504</v>
      </c>
      <c r="K732" s="126" t="s">
        <v>2505</v>
      </c>
      <c r="L732" s="135" t="s">
        <v>2506</v>
      </c>
      <c r="M732" s="97" t="str">
        <f t="shared" si="124"/>
        <v>18.52</v>
      </c>
      <c r="N732" s="97" t="str">
        <f t="shared" si="125"/>
        <v>11.96</v>
      </c>
      <c r="Q732" s="134">
        <v>9</v>
      </c>
      <c r="R732" s="3" t="s">
        <v>386</v>
      </c>
      <c r="S732" s="125">
        <v>11</v>
      </c>
      <c r="T732" s="125">
        <v>3</v>
      </c>
      <c r="U732" s="125">
        <v>3</v>
      </c>
      <c r="V732" s="125">
        <v>5</v>
      </c>
      <c r="W732" s="125">
        <v>15</v>
      </c>
      <c r="X732" s="125">
        <v>16</v>
      </c>
      <c r="Y732" s="125">
        <v>12</v>
      </c>
      <c r="Z732" s="126" t="s">
        <v>2634</v>
      </c>
      <c r="AA732" s="126" t="s">
        <v>2635</v>
      </c>
      <c r="AB732" s="135" t="s">
        <v>2636</v>
      </c>
      <c r="AC732" s="97" t="str">
        <f t="shared" si="126"/>
        <v>13.71</v>
      </c>
      <c r="AD732" s="97" t="str">
        <f t="shared" si="127"/>
        <v>12.08</v>
      </c>
    </row>
    <row r="733" spans="1:30" ht="43.8" thickBot="1" x14ac:dyDescent="0.35">
      <c r="A733" s="136">
        <v>10</v>
      </c>
      <c r="B733" s="6" t="s">
        <v>389</v>
      </c>
      <c r="C733" s="127">
        <v>11</v>
      </c>
      <c r="D733" s="127">
        <v>5</v>
      </c>
      <c r="E733" s="127">
        <v>3</v>
      </c>
      <c r="F733" s="127">
        <v>3</v>
      </c>
      <c r="G733" s="127">
        <v>16</v>
      </c>
      <c r="H733" s="127">
        <v>12</v>
      </c>
      <c r="I733" s="127">
        <v>18</v>
      </c>
      <c r="J733" s="128" t="s">
        <v>2507</v>
      </c>
      <c r="K733" s="128" t="s">
        <v>2508</v>
      </c>
      <c r="L733" s="137" t="s">
        <v>2509</v>
      </c>
      <c r="M733" s="97" t="str">
        <f t="shared" si="124"/>
        <v>15.42</v>
      </c>
      <c r="N733" s="97" t="str">
        <f t="shared" si="125"/>
        <v>11.91</v>
      </c>
      <c r="Q733" s="136">
        <v>10</v>
      </c>
      <c r="R733" s="6" t="s">
        <v>392</v>
      </c>
      <c r="S733" s="127">
        <v>12</v>
      </c>
      <c r="T733" s="127">
        <v>3</v>
      </c>
      <c r="U733" s="127">
        <v>3</v>
      </c>
      <c r="V733" s="127">
        <v>6</v>
      </c>
      <c r="W733" s="127">
        <v>10</v>
      </c>
      <c r="X733" s="127">
        <v>14</v>
      </c>
      <c r="Y733" s="127">
        <v>12</v>
      </c>
      <c r="Z733" s="128" t="s">
        <v>2637</v>
      </c>
      <c r="AA733" s="128" t="s">
        <v>2638</v>
      </c>
      <c r="AB733" s="137" t="s">
        <v>2639</v>
      </c>
      <c r="AC733" s="97" t="str">
        <f t="shared" si="126"/>
        <v>12.69</v>
      </c>
      <c r="AD733" s="97" t="str">
        <f t="shared" si="127"/>
        <v>22.37</v>
      </c>
    </row>
    <row r="734" spans="1:30" ht="29.4" thickBot="1" x14ac:dyDescent="0.35">
      <c r="A734" s="134">
        <v>11</v>
      </c>
      <c r="B734" s="3" t="s">
        <v>390</v>
      </c>
      <c r="C734" s="125">
        <v>11</v>
      </c>
      <c r="D734" s="125">
        <v>5</v>
      </c>
      <c r="E734" s="125">
        <v>3</v>
      </c>
      <c r="F734" s="125">
        <v>3</v>
      </c>
      <c r="G734" s="125">
        <v>13</v>
      </c>
      <c r="H734" s="125">
        <v>12</v>
      </c>
      <c r="I734" s="125">
        <v>18</v>
      </c>
      <c r="J734" s="126" t="s">
        <v>2510</v>
      </c>
      <c r="K734" s="126" t="s">
        <v>2511</v>
      </c>
      <c r="L734" s="135" t="s">
        <v>2512</v>
      </c>
      <c r="M734" s="97" t="str">
        <f t="shared" si="124"/>
        <v>18.36</v>
      </c>
      <c r="N734" s="97" t="str">
        <f t="shared" si="125"/>
        <v>11.73</v>
      </c>
      <c r="Q734" s="134">
        <v>11</v>
      </c>
      <c r="R734" s="3" t="s">
        <v>398</v>
      </c>
      <c r="S734" s="125">
        <v>12</v>
      </c>
      <c r="T734" s="125">
        <v>3</v>
      </c>
      <c r="U734" s="125">
        <v>2</v>
      </c>
      <c r="V734" s="125">
        <v>7</v>
      </c>
      <c r="W734" s="125">
        <v>9</v>
      </c>
      <c r="X734" s="125">
        <v>16</v>
      </c>
      <c r="Y734" s="125">
        <v>11</v>
      </c>
      <c r="Z734" s="126" t="s">
        <v>2640</v>
      </c>
      <c r="AA734" s="126" t="s">
        <v>2641</v>
      </c>
      <c r="AB734" s="135" t="s">
        <v>2642</v>
      </c>
      <c r="AC734" s="97" t="str">
        <f t="shared" si="126"/>
        <v>9.98</v>
      </c>
      <c r="AD734" s="97" t="str">
        <f t="shared" si="127"/>
        <v>17.20</v>
      </c>
    </row>
    <row r="735" spans="1:30" ht="29.4" thickBot="1" x14ac:dyDescent="0.35">
      <c r="A735" s="136">
        <v>12</v>
      </c>
      <c r="B735" s="6" t="s">
        <v>388</v>
      </c>
      <c r="C735" s="127">
        <v>11</v>
      </c>
      <c r="D735" s="127">
        <v>6</v>
      </c>
      <c r="E735" s="127">
        <v>0</v>
      </c>
      <c r="F735" s="127">
        <v>5</v>
      </c>
      <c r="G735" s="127">
        <v>12</v>
      </c>
      <c r="H735" s="127">
        <v>11</v>
      </c>
      <c r="I735" s="127">
        <v>18</v>
      </c>
      <c r="J735" s="128" t="s">
        <v>2513</v>
      </c>
      <c r="K735" s="128" t="s">
        <v>2514</v>
      </c>
      <c r="L735" s="137" t="s">
        <v>2515</v>
      </c>
      <c r="M735" s="97" t="str">
        <f t="shared" si="124"/>
        <v>17.05</v>
      </c>
      <c r="N735" s="97" t="str">
        <f t="shared" si="125"/>
        <v>12.81</v>
      </c>
      <c r="Q735" s="136">
        <v>12</v>
      </c>
      <c r="R735" s="6" t="s">
        <v>396</v>
      </c>
      <c r="S735" s="127">
        <v>11</v>
      </c>
      <c r="T735" s="127">
        <v>3</v>
      </c>
      <c r="U735" s="127">
        <v>2</v>
      </c>
      <c r="V735" s="127">
        <v>6</v>
      </c>
      <c r="W735" s="127">
        <v>10</v>
      </c>
      <c r="X735" s="127">
        <v>20</v>
      </c>
      <c r="Y735" s="127">
        <v>11</v>
      </c>
      <c r="Z735" s="128" t="s">
        <v>2643</v>
      </c>
      <c r="AA735" s="128" t="s">
        <v>2644</v>
      </c>
      <c r="AB735" s="137" t="s">
        <v>2645</v>
      </c>
      <c r="AC735" s="97" t="str">
        <f t="shared" si="126"/>
        <v>12.82</v>
      </c>
      <c r="AD735" s="97" t="str">
        <f t="shared" si="127"/>
        <v>16.39</v>
      </c>
    </row>
    <row r="736" spans="1:30" ht="15" thickBot="1" x14ac:dyDescent="0.35">
      <c r="A736" s="134">
        <v>13</v>
      </c>
      <c r="B736" s="3" t="s">
        <v>391</v>
      </c>
      <c r="C736" s="125">
        <v>12</v>
      </c>
      <c r="D736" s="125">
        <v>5</v>
      </c>
      <c r="E736" s="125">
        <v>2</v>
      </c>
      <c r="F736" s="125">
        <v>5</v>
      </c>
      <c r="G736" s="125">
        <v>19</v>
      </c>
      <c r="H736" s="125">
        <v>12</v>
      </c>
      <c r="I736" s="125">
        <v>17</v>
      </c>
      <c r="J736" s="126" t="s">
        <v>2596</v>
      </c>
      <c r="K736" s="126" t="s">
        <v>2597</v>
      </c>
      <c r="L736" s="135" t="s">
        <v>2598</v>
      </c>
      <c r="M736" s="97" t="str">
        <f t="shared" si="124"/>
        <v>19.43</v>
      </c>
      <c r="N736" s="97" t="str">
        <f t="shared" si="125"/>
        <v>12.75</v>
      </c>
      <c r="Q736" s="134">
        <v>13</v>
      </c>
      <c r="R736" s="3" t="s">
        <v>401</v>
      </c>
      <c r="S736" s="125">
        <v>11</v>
      </c>
      <c r="T736" s="125">
        <v>2</v>
      </c>
      <c r="U736" s="125">
        <v>4</v>
      </c>
      <c r="V736" s="125">
        <v>5</v>
      </c>
      <c r="W736" s="125">
        <v>12</v>
      </c>
      <c r="X736" s="125">
        <v>18</v>
      </c>
      <c r="Y736" s="125">
        <v>10</v>
      </c>
      <c r="Z736" s="126" t="s">
        <v>2646</v>
      </c>
      <c r="AA736" s="126" t="s">
        <v>2647</v>
      </c>
      <c r="AB736" s="135" t="s">
        <v>2648</v>
      </c>
      <c r="AC736" s="97" t="str">
        <f t="shared" si="126"/>
        <v>9.19</v>
      </c>
      <c r="AD736" s="97" t="str">
        <f t="shared" si="127"/>
        <v>21.68</v>
      </c>
    </row>
    <row r="737" spans="1:30" ht="43.8" thickBot="1" x14ac:dyDescent="0.35">
      <c r="A737" s="136">
        <v>14</v>
      </c>
      <c r="B737" s="6" t="s">
        <v>393</v>
      </c>
      <c r="C737" s="127">
        <v>11</v>
      </c>
      <c r="D737" s="127">
        <v>5</v>
      </c>
      <c r="E737" s="127">
        <v>2</v>
      </c>
      <c r="F737" s="127">
        <v>4</v>
      </c>
      <c r="G737" s="127">
        <v>9</v>
      </c>
      <c r="H737" s="127">
        <v>9</v>
      </c>
      <c r="I737" s="127">
        <v>17</v>
      </c>
      <c r="J737" s="128" t="s">
        <v>2440</v>
      </c>
      <c r="K737" s="128" t="s">
        <v>2441</v>
      </c>
      <c r="L737" s="137" t="s">
        <v>2442</v>
      </c>
      <c r="M737" s="97" t="str">
        <f t="shared" si="124"/>
        <v>15.45</v>
      </c>
      <c r="N737" s="97" t="str">
        <f t="shared" si="125"/>
        <v>11.82</v>
      </c>
      <c r="Q737" s="136">
        <v>14</v>
      </c>
      <c r="R737" s="6" t="s">
        <v>394</v>
      </c>
      <c r="S737" s="127">
        <v>11</v>
      </c>
      <c r="T737" s="127">
        <v>2</v>
      </c>
      <c r="U737" s="127">
        <v>3</v>
      </c>
      <c r="V737" s="127">
        <v>6</v>
      </c>
      <c r="W737" s="127">
        <v>13</v>
      </c>
      <c r="X737" s="127">
        <v>18</v>
      </c>
      <c r="Y737" s="127">
        <v>9</v>
      </c>
      <c r="Z737" s="128" t="s">
        <v>2649</v>
      </c>
      <c r="AA737" s="128" t="s">
        <v>2650</v>
      </c>
      <c r="AB737" s="137" t="s">
        <v>2651</v>
      </c>
      <c r="AC737" s="97" t="str">
        <f t="shared" si="126"/>
        <v>14.01</v>
      </c>
      <c r="AD737" s="97" t="str">
        <f t="shared" si="127"/>
        <v>18.25</v>
      </c>
    </row>
    <row r="738" spans="1:30" ht="15" thickBot="1" x14ac:dyDescent="0.35">
      <c r="A738" s="134">
        <v>15</v>
      </c>
      <c r="B738" s="3" t="s">
        <v>399</v>
      </c>
      <c r="C738" s="125">
        <v>12</v>
      </c>
      <c r="D738" s="125">
        <v>4</v>
      </c>
      <c r="E738" s="125">
        <v>5</v>
      </c>
      <c r="F738" s="125">
        <v>3</v>
      </c>
      <c r="G738" s="125">
        <v>12</v>
      </c>
      <c r="H738" s="125">
        <v>15</v>
      </c>
      <c r="I738" s="125">
        <v>17</v>
      </c>
      <c r="J738" s="126" t="s">
        <v>1721</v>
      </c>
      <c r="K738" s="126" t="s">
        <v>2599</v>
      </c>
      <c r="L738" s="135" t="s">
        <v>2600</v>
      </c>
      <c r="M738" s="97" t="str">
        <f t="shared" si="124"/>
        <v>11.86</v>
      </c>
      <c r="N738" s="97" t="str">
        <f t="shared" si="125"/>
        <v>18.23</v>
      </c>
      <c r="Q738" s="134">
        <v>15</v>
      </c>
      <c r="R738" s="3" t="s">
        <v>397</v>
      </c>
      <c r="S738" s="125">
        <v>11</v>
      </c>
      <c r="T738" s="125">
        <v>2</v>
      </c>
      <c r="U738" s="125">
        <v>3</v>
      </c>
      <c r="V738" s="125">
        <v>6</v>
      </c>
      <c r="W738" s="125">
        <v>9</v>
      </c>
      <c r="X738" s="125">
        <v>16</v>
      </c>
      <c r="Y738" s="125">
        <v>9</v>
      </c>
      <c r="Z738" s="126" t="s">
        <v>2652</v>
      </c>
      <c r="AA738" s="126" t="s">
        <v>2653</v>
      </c>
      <c r="AB738" s="135" t="s">
        <v>2654</v>
      </c>
      <c r="AC738" s="97" t="str">
        <f t="shared" si="126"/>
        <v>8.17</v>
      </c>
      <c r="AD738" s="97" t="str">
        <f t="shared" si="127"/>
        <v>13.95</v>
      </c>
    </row>
    <row r="739" spans="1:30" ht="29.4" thickBot="1" x14ac:dyDescent="0.35">
      <c r="A739" s="136">
        <v>16</v>
      </c>
      <c r="B739" s="6" t="s">
        <v>396</v>
      </c>
      <c r="C739" s="127">
        <v>12</v>
      </c>
      <c r="D739" s="127">
        <v>4</v>
      </c>
      <c r="E739" s="127">
        <v>4</v>
      </c>
      <c r="F739" s="127">
        <v>4</v>
      </c>
      <c r="G739" s="127">
        <v>16</v>
      </c>
      <c r="H739" s="127">
        <v>14</v>
      </c>
      <c r="I739" s="127">
        <v>16</v>
      </c>
      <c r="J739" s="128" t="s">
        <v>2601</v>
      </c>
      <c r="K739" s="128" t="s">
        <v>2602</v>
      </c>
      <c r="L739" s="137" t="s">
        <v>2603</v>
      </c>
      <c r="M739" s="97" t="str">
        <f t="shared" si="124"/>
        <v>14.97</v>
      </c>
      <c r="N739" s="97" t="str">
        <f t="shared" si="125"/>
        <v>10.53</v>
      </c>
      <c r="Q739" s="136">
        <v>16</v>
      </c>
      <c r="R739" s="6" t="s">
        <v>399</v>
      </c>
      <c r="S739" s="127">
        <v>11</v>
      </c>
      <c r="T739" s="127">
        <v>2</v>
      </c>
      <c r="U739" s="127">
        <v>2</v>
      </c>
      <c r="V739" s="127">
        <v>7</v>
      </c>
      <c r="W739" s="127">
        <v>6</v>
      </c>
      <c r="X739" s="127">
        <v>20</v>
      </c>
      <c r="Y739" s="127">
        <v>8</v>
      </c>
      <c r="Z739" s="128" t="s">
        <v>2655</v>
      </c>
      <c r="AA739" s="128" t="s">
        <v>2656</v>
      </c>
      <c r="AB739" s="137" t="s">
        <v>2657</v>
      </c>
      <c r="AC739" s="97" t="str">
        <f t="shared" si="126"/>
        <v>9.59</v>
      </c>
      <c r="AD739" s="97" t="str">
        <f t="shared" si="127"/>
        <v>21.66</v>
      </c>
    </row>
    <row r="740" spans="1:30" ht="43.8" thickBot="1" x14ac:dyDescent="0.35">
      <c r="A740" s="134">
        <v>17</v>
      </c>
      <c r="B740" s="3" t="s">
        <v>401</v>
      </c>
      <c r="C740" s="125">
        <v>12</v>
      </c>
      <c r="D740" s="125">
        <v>4</v>
      </c>
      <c r="E740" s="125">
        <v>3</v>
      </c>
      <c r="F740" s="125">
        <v>5</v>
      </c>
      <c r="G740" s="125">
        <v>14</v>
      </c>
      <c r="H740" s="125">
        <v>15</v>
      </c>
      <c r="I740" s="125">
        <v>15</v>
      </c>
      <c r="J740" s="126" t="s">
        <v>2604</v>
      </c>
      <c r="K740" s="126" t="s">
        <v>2605</v>
      </c>
      <c r="L740" s="135" t="s">
        <v>2606</v>
      </c>
      <c r="M740" s="97" t="str">
        <f t="shared" si="124"/>
        <v>18.07</v>
      </c>
      <c r="N740" s="97" t="str">
        <f t="shared" si="125"/>
        <v>17.09</v>
      </c>
      <c r="Q740" s="134">
        <v>17</v>
      </c>
      <c r="R740" s="3" t="s">
        <v>393</v>
      </c>
      <c r="S740" s="125">
        <v>12</v>
      </c>
      <c r="T740" s="125">
        <v>2</v>
      </c>
      <c r="U740" s="125">
        <v>1</v>
      </c>
      <c r="V740" s="125">
        <v>9</v>
      </c>
      <c r="W740" s="125">
        <v>7</v>
      </c>
      <c r="X740" s="125">
        <v>24</v>
      </c>
      <c r="Y740" s="125">
        <v>7</v>
      </c>
      <c r="Z740" s="126" t="s">
        <v>1452</v>
      </c>
      <c r="AA740" s="126" t="s">
        <v>2658</v>
      </c>
      <c r="AB740" s="135" t="s">
        <v>2659</v>
      </c>
      <c r="AC740" s="97" t="str">
        <f t="shared" si="126"/>
        <v>7.99</v>
      </c>
      <c r="AD740" s="97" t="str">
        <f t="shared" si="127"/>
        <v>28.58</v>
      </c>
    </row>
    <row r="741" spans="1:30" ht="15" thickBot="1" x14ac:dyDescent="0.35">
      <c r="A741" s="136">
        <v>18</v>
      </c>
      <c r="B741" s="6" t="s">
        <v>397</v>
      </c>
      <c r="C741" s="127">
        <v>12</v>
      </c>
      <c r="D741" s="127">
        <v>3</v>
      </c>
      <c r="E741" s="127">
        <v>4</v>
      </c>
      <c r="F741" s="127">
        <v>5</v>
      </c>
      <c r="G741" s="127">
        <v>11</v>
      </c>
      <c r="H741" s="127">
        <v>14</v>
      </c>
      <c r="I741" s="127">
        <v>13</v>
      </c>
      <c r="J741" s="128" t="s">
        <v>2516</v>
      </c>
      <c r="K741" s="128" t="s">
        <v>2517</v>
      </c>
      <c r="L741" s="137" t="s">
        <v>2518</v>
      </c>
      <c r="M741" s="97" t="str">
        <f t="shared" si="124"/>
        <v>11.92</v>
      </c>
      <c r="N741" s="97" t="str">
        <f t="shared" si="125"/>
        <v>14.71</v>
      </c>
      <c r="Q741" s="136">
        <v>18</v>
      </c>
      <c r="R741" s="6" t="s">
        <v>391</v>
      </c>
      <c r="S741" s="127">
        <v>11</v>
      </c>
      <c r="T741" s="127">
        <v>1</v>
      </c>
      <c r="U741" s="127">
        <v>3</v>
      </c>
      <c r="V741" s="127">
        <v>7</v>
      </c>
      <c r="W741" s="127">
        <v>8</v>
      </c>
      <c r="X741" s="127">
        <v>15</v>
      </c>
      <c r="Y741" s="127">
        <v>6</v>
      </c>
      <c r="Z741" s="128" t="s">
        <v>2660</v>
      </c>
      <c r="AA741" s="128" t="s">
        <v>2661</v>
      </c>
      <c r="AB741" s="137" t="s">
        <v>2662</v>
      </c>
      <c r="AC741" s="97" t="str">
        <f t="shared" si="126"/>
        <v>13.86</v>
      </c>
      <c r="AD741" s="97" t="str">
        <f t="shared" si="127"/>
        <v>19.28</v>
      </c>
    </row>
    <row r="742" spans="1:30" ht="15" thickBot="1" x14ac:dyDescent="0.35">
      <c r="A742" s="134">
        <v>19</v>
      </c>
      <c r="B742" s="3" t="s">
        <v>400</v>
      </c>
      <c r="C742" s="125">
        <v>12</v>
      </c>
      <c r="D742" s="125">
        <v>3</v>
      </c>
      <c r="E742" s="125">
        <v>4</v>
      </c>
      <c r="F742" s="125">
        <v>5</v>
      </c>
      <c r="G742" s="125">
        <v>16</v>
      </c>
      <c r="H742" s="125">
        <v>20</v>
      </c>
      <c r="I742" s="125">
        <v>13</v>
      </c>
      <c r="J742" s="126" t="s">
        <v>2607</v>
      </c>
      <c r="K742" s="126" t="s">
        <v>2608</v>
      </c>
      <c r="L742" s="135" t="s">
        <v>2609</v>
      </c>
      <c r="M742" s="97" t="str">
        <f t="shared" si="124"/>
        <v>18.55</v>
      </c>
      <c r="N742" s="97" t="str">
        <f t="shared" si="125"/>
        <v>14.22</v>
      </c>
      <c r="Q742" s="134">
        <v>19</v>
      </c>
      <c r="R742" s="3" t="s">
        <v>387</v>
      </c>
      <c r="S742" s="125">
        <v>11</v>
      </c>
      <c r="T742" s="125">
        <v>0</v>
      </c>
      <c r="U742" s="125">
        <v>3</v>
      </c>
      <c r="V742" s="125">
        <v>8</v>
      </c>
      <c r="W742" s="125">
        <v>8</v>
      </c>
      <c r="X742" s="125">
        <v>25</v>
      </c>
      <c r="Y742" s="125">
        <v>3</v>
      </c>
      <c r="Z742" s="126" t="s">
        <v>2663</v>
      </c>
      <c r="AA742" s="126" t="s">
        <v>2664</v>
      </c>
      <c r="AB742" s="135" t="s">
        <v>2665</v>
      </c>
      <c r="AC742" s="97" t="str">
        <f t="shared" si="126"/>
        <v>11.62</v>
      </c>
      <c r="AD742" s="97" t="str">
        <f t="shared" si="127"/>
        <v>23.82</v>
      </c>
    </row>
    <row r="743" spans="1:30" ht="15" thickBot="1" x14ac:dyDescent="0.35">
      <c r="A743" s="138">
        <v>20</v>
      </c>
      <c r="B743" s="18" t="s">
        <v>402</v>
      </c>
      <c r="C743" s="139">
        <v>12</v>
      </c>
      <c r="D743" s="139">
        <v>1</v>
      </c>
      <c r="E743" s="139">
        <v>3</v>
      </c>
      <c r="F743" s="139">
        <v>8</v>
      </c>
      <c r="G743" s="139">
        <v>10</v>
      </c>
      <c r="H743" s="139">
        <v>20</v>
      </c>
      <c r="I743" s="139">
        <v>6</v>
      </c>
      <c r="J743" s="140" t="s">
        <v>2610</v>
      </c>
      <c r="K743" s="140" t="s">
        <v>2611</v>
      </c>
      <c r="L743" s="141" t="s">
        <v>2612</v>
      </c>
      <c r="M743" s="97" t="str">
        <f t="shared" si="124"/>
        <v>15.29</v>
      </c>
      <c r="N743" s="97" t="str">
        <f t="shared" si="125"/>
        <v>22.39</v>
      </c>
      <c r="Q743" s="138">
        <v>20</v>
      </c>
      <c r="R743" s="18" t="s">
        <v>402</v>
      </c>
      <c r="S743" s="139">
        <v>11</v>
      </c>
      <c r="T743" s="139">
        <v>0</v>
      </c>
      <c r="U743" s="139">
        <v>3</v>
      </c>
      <c r="V743" s="139">
        <v>8</v>
      </c>
      <c r="W743" s="139">
        <v>7</v>
      </c>
      <c r="X743" s="139">
        <v>28</v>
      </c>
      <c r="Y743" s="139">
        <v>3</v>
      </c>
      <c r="Z743" s="140" t="s">
        <v>2487</v>
      </c>
      <c r="AA743" s="140" t="s">
        <v>2488</v>
      </c>
      <c r="AB743" s="141" t="s">
        <v>2489</v>
      </c>
      <c r="AC743" s="97" t="str">
        <f t="shared" si="126"/>
        <v>5.45</v>
      </c>
      <c r="AD743" s="97" t="str">
        <f t="shared" si="127"/>
        <v>31.91</v>
      </c>
    </row>
    <row r="745" spans="1:30" ht="15" thickBot="1" x14ac:dyDescent="0.35">
      <c r="A745" t="s">
        <v>2667</v>
      </c>
      <c r="B745" s="210" t="s">
        <v>2666</v>
      </c>
      <c r="C745" s="210"/>
      <c r="D745" s="210"/>
      <c r="E745" s="210"/>
      <c r="F745" s="210"/>
    </row>
    <row r="746" spans="1:30" x14ac:dyDescent="0.3">
      <c r="A746" s="129" t="s">
        <v>0</v>
      </c>
      <c r="B746" s="130" t="s">
        <v>1</v>
      </c>
      <c r="C746" s="130" t="s">
        <v>2</v>
      </c>
      <c r="D746" s="130" t="s">
        <v>3</v>
      </c>
      <c r="E746" s="130" t="s">
        <v>4</v>
      </c>
      <c r="F746" s="130" t="s">
        <v>5</v>
      </c>
      <c r="G746" s="130" t="s">
        <v>6</v>
      </c>
      <c r="H746" s="130" t="s">
        <v>7</v>
      </c>
      <c r="I746" s="130" t="s">
        <v>8</v>
      </c>
      <c r="J746" s="130" t="s">
        <v>9</v>
      </c>
      <c r="K746" s="130" t="s">
        <v>10</v>
      </c>
      <c r="L746" s="131" t="s">
        <v>11</v>
      </c>
      <c r="Q746" s="129" t="s">
        <v>0</v>
      </c>
      <c r="R746" s="130" t="s">
        <v>1</v>
      </c>
      <c r="S746" s="130" t="s">
        <v>2</v>
      </c>
      <c r="T746" s="130" t="s">
        <v>3</v>
      </c>
      <c r="U746" s="130" t="s">
        <v>4</v>
      </c>
      <c r="V746" s="130" t="s">
        <v>5</v>
      </c>
      <c r="W746" s="130" t="s">
        <v>6</v>
      </c>
      <c r="X746" s="130" t="s">
        <v>7</v>
      </c>
      <c r="Y746" s="130" t="s">
        <v>8</v>
      </c>
      <c r="Z746" s="130" t="s">
        <v>9</v>
      </c>
      <c r="AA746" s="130" t="s">
        <v>10</v>
      </c>
      <c r="AB746" s="131" t="s">
        <v>11</v>
      </c>
    </row>
    <row r="747" spans="1:30" ht="15" thickBot="1" x14ac:dyDescent="0.35">
      <c r="A747" s="132" t="s">
        <v>0</v>
      </c>
      <c r="B747" s="124" t="s">
        <v>1</v>
      </c>
      <c r="C747" s="124" t="s">
        <v>2</v>
      </c>
      <c r="D747" s="124" t="s">
        <v>3</v>
      </c>
      <c r="E747" s="124" t="s">
        <v>4</v>
      </c>
      <c r="F747" s="124" t="s">
        <v>5</v>
      </c>
      <c r="G747" s="124" t="s">
        <v>6</v>
      </c>
      <c r="H747" s="124" t="s">
        <v>7</v>
      </c>
      <c r="I747" s="124" t="s">
        <v>8</v>
      </c>
      <c r="J747" s="124" t="s">
        <v>9</v>
      </c>
      <c r="K747" s="124" t="s">
        <v>10</v>
      </c>
      <c r="L747" s="133" t="s">
        <v>11</v>
      </c>
      <c r="M747" s="1" t="s">
        <v>9</v>
      </c>
      <c r="N747" s="1" t="s">
        <v>10</v>
      </c>
      <c r="Q747" s="132" t="s">
        <v>0</v>
      </c>
      <c r="R747" s="124" t="s">
        <v>1</v>
      </c>
      <c r="S747" s="124" t="s">
        <v>2</v>
      </c>
      <c r="T747" s="124" t="s">
        <v>3</v>
      </c>
      <c r="U747" s="124" t="s">
        <v>4</v>
      </c>
      <c r="V747" s="124" t="s">
        <v>5</v>
      </c>
      <c r="W747" s="124" t="s">
        <v>6</v>
      </c>
      <c r="X747" s="124" t="s">
        <v>7</v>
      </c>
      <c r="Y747" s="124" t="s">
        <v>8</v>
      </c>
      <c r="Z747" s="124" t="s">
        <v>9</v>
      </c>
      <c r="AA747" s="124" t="s">
        <v>10</v>
      </c>
      <c r="AB747" s="133" t="s">
        <v>11</v>
      </c>
      <c r="AC747" s="1" t="s">
        <v>9</v>
      </c>
      <c r="AD747" s="1" t="s">
        <v>10</v>
      </c>
    </row>
    <row r="748" spans="1:30" ht="29.4" thickBot="1" x14ac:dyDescent="0.35">
      <c r="A748" s="134">
        <v>1</v>
      </c>
      <c r="B748" s="3" t="s">
        <v>383</v>
      </c>
      <c r="C748" s="125">
        <v>12</v>
      </c>
      <c r="D748" s="125">
        <v>10</v>
      </c>
      <c r="E748" s="125">
        <v>2</v>
      </c>
      <c r="F748" s="125">
        <v>0</v>
      </c>
      <c r="G748" s="125">
        <v>25</v>
      </c>
      <c r="H748" s="125">
        <v>1</v>
      </c>
      <c r="I748" s="125">
        <v>32</v>
      </c>
      <c r="J748" s="126" t="s">
        <v>2668</v>
      </c>
      <c r="K748" s="126" t="s">
        <v>2669</v>
      </c>
      <c r="L748" s="135" t="s">
        <v>2670</v>
      </c>
      <c r="M748" s="97" t="str">
        <f>IF(ISNUMBER(SEARCH("-", J748)), LEFT(J748, SEARCH("-", J748)-1), LEFT(J748, SEARCH("+", J748)-1))</f>
        <v>32.85</v>
      </c>
      <c r="N748" s="97" t="str">
        <f>IF(ISNUMBER(SEARCH("-", K748)), LEFT(K748, SEARCH("-", K748)-1), LEFT(K748, SEARCH("+", K748)-1))</f>
        <v>8.30</v>
      </c>
      <c r="Q748" s="134">
        <v>1</v>
      </c>
      <c r="R748" s="3" t="s">
        <v>383</v>
      </c>
      <c r="S748" s="125">
        <v>12</v>
      </c>
      <c r="T748" s="125">
        <v>10</v>
      </c>
      <c r="U748" s="125">
        <v>0</v>
      </c>
      <c r="V748" s="125">
        <v>2</v>
      </c>
      <c r="W748" s="125">
        <v>21</v>
      </c>
      <c r="X748" s="125">
        <v>7</v>
      </c>
      <c r="Y748" s="125">
        <v>30</v>
      </c>
      <c r="Z748" s="126" t="s">
        <v>2613</v>
      </c>
      <c r="AA748" s="126" t="s">
        <v>2614</v>
      </c>
      <c r="AB748" s="135" t="s">
        <v>2615</v>
      </c>
      <c r="AC748" s="97" t="str">
        <f>IF(ISNUMBER(SEARCH("-", Z748)), LEFT(Z748, SEARCH("-", Z748)-1), LEFT(Z748, SEARCH("+", Z748)-1))</f>
        <v>22.17</v>
      </c>
      <c r="AD748" s="97" t="str">
        <f>IF(ISNUMBER(SEARCH("-", AA748)), LEFT(AA748, SEARCH("-", AA748)-1), LEFT(AA748, SEARCH("+", AA748)-1))</f>
        <v>11.16</v>
      </c>
    </row>
    <row r="749" spans="1:30" ht="29.4" thickBot="1" x14ac:dyDescent="0.35">
      <c r="A749" s="136">
        <v>2</v>
      </c>
      <c r="B749" s="6" t="s">
        <v>384</v>
      </c>
      <c r="C749" s="127">
        <v>11</v>
      </c>
      <c r="D749" s="127">
        <v>7</v>
      </c>
      <c r="E749" s="127">
        <v>4</v>
      </c>
      <c r="F749" s="127">
        <v>0</v>
      </c>
      <c r="G749" s="127">
        <v>23</v>
      </c>
      <c r="H749" s="127">
        <v>8</v>
      </c>
      <c r="I749" s="127">
        <v>25</v>
      </c>
      <c r="J749" s="128" t="s">
        <v>2584</v>
      </c>
      <c r="K749" s="128" t="s">
        <v>2585</v>
      </c>
      <c r="L749" s="137" t="s">
        <v>2586</v>
      </c>
      <c r="M749" s="97" t="str">
        <f t="shared" ref="M749:M767" si="128">IF(ISNUMBER(SEARCH("-", J749)), LEFT(J749, SEARCH("-", J749)-1), LEFT(J749, SEARCH("+", J749)-1))</f>
        <v>25.64</v>
      </c>
      <c r="N749" s="97" t="str">
        <f t="shared" ref="N749:N767" si="129">IF(ISNUMBER(SEARCH("-", K749)), LEFT(K749, SEARCH("-", K749)-1), LEFT(K749, SEARCH("+", K749)-1))</f>
        <v>8.47</v>
      </c>
      <c r="Q749" s="136">
        <v>2</v>
      </c>
      <c r="R749" s="6" t="s">
        <v>384</v>
      </c>
      <c r="S749" s="127">
        <v>13</v>
      </c>
      <c r="T749" s="127">
        <v>9</v>
      </c>
      <c r="U749" s="127">
        <v>1</v>
      </c>
      <c r="V749" s="127">
        <v>3</v>
      </c>
      <c r="W749" s="127">
        <v>24</v>
      </c>
      <c r="X749" s="127">
        <v>10</v>
      </c>
      <c r="Y749" s="127">
        <v>28</v>
      </c>
      <c r="Z749" s="128" t="s">
        <v>2698</v>
      </c>
      <c r="AA749" s="128" t="s">
        <v>2699</v>
      </c>
      <c r="AB749" s="137" t="s">
        <v>2700</v>
      </c>
      <c r="AC749" s="97" t="str">
        <f t="shared" ref="AC749:AC767" si="130">IF(ISNUMBER(SEARCH("-", Z749)), LEFT(Z749, SEARCH("-", Z749)-1), LEFT(Z749, SEARCH("+", Z749)-1))</f>
        <v>25.21</v>
      </c>
      <c r="AD749" s="97" t="str">
        <f t="shared" ref="AD749:AD767" si="131">IF(ISNUMBER(SEARCH("-", AA749)), LEFT(AA749, SEARCH("-", AA749)-1), LEFT(AA749, SEARCH("+", AA749)-1))</f>
        <v>13.17</v>
      </c>
    </row>
    <row r="750" spans="1:30" ht="29.4" thickBot="1" x14ac:dyDescent="0.35">
      <c r="A750" s="134">
        <v>3</v>
      </c>
      <c r="B750" s="3" t="s">
        <v>392</v>
      </c>
      <c r="C750" s="125">
        <v>11</v>
      </c>
      <c r="D750" s="125">
        <v>7</v>
      </c>
      <c r="E750" s="125">
        <v>1</v>
      </c>
      <c r="F750" s="125">
        <v>3</v>
      </c>
      <c r="G750" s="125">
        <v>16</v>
      </c>
      <c r="H750" s="125">
        <v>9</v>
      </c>
      <c r="I750" s="125">
        <v>22</v>
      </c>
      <c r="J750" s="126" t="s">
        <v>2587</v>
      </c>
      <c r="K750" s="126" t="s">
        <v>2588</v>
      </c>
      <c r="L750" s="135" t="s">
        <v>2589</v>
      </c>
      <c r="M750" s="97" t="str">
        <f t="shared" si="128"/>
        <v>20.87</v>
      </c>
      <c r="N750" s="97" t="str">
        <f t="shared" si="129"/>
        <v>9.58</v>
      </c>
      <c r="Q750" s="134">
        <v>3</v>
      </c>
      <c r="R750" s="3" t="s">
        <v>390</v>
      </c>
      <c r="S750" s="125">
        <v>12</v>
      </c>
      <c r="T750" s="125">
        <v>8</v>
      </c>
      <c r="U750" s="125">
        <v>1</v>
      </c>
      <c r="V750" s="125">
        <v>3</v>
      </c>
      <c r="W750" s="125">
        <v>19</v>
      </c>
      <c r="X750" s="125">
        <v>11</v>
      </c>
      <c r="Y750" s="125">
        <v>25</v>
      </c>
      <c r="Z750" s="126" t="s">
        <v>1875</v>
      </c>
      <c r="AA750" s="126" t="s">
        <v>2618</v>
      </c>
      <c r="AB750" s="135" t="s">
        <v>2619</v>
      </c>
      <c r="AC750" s="97" t="str">
        <f t="shared" si="130"/>
        <v>18.15</v>
      </c>
      <c r="AD750" s="97" t="str">
        <f t="shared" si="131"/>
        <v>9.75</v>
      </c>
    </row>
    <row r="751" spans="1:30" ht="29.4" thickBot="1" x14ac:dyDescent="0.35">
      <c r="A751" s="136">
        <v>4</v>
      </c>
      <c r="B751" s="6" t="s">
        <v>387</v>
      </c>
      <c r="C751" s="127">
        <v>13</v>
      </c>
      <c r="D751" s="127">
        <v>7</v>
      </c>
      <c r="E751" s="127">
        <v>1</v>
      </c>
      <c r="F751" s="127">
        <v>5</v>
      </c>
      <c r="G751" s="127">
        <v>20</v>
      </c>
      <c r="H751" s="127">
        <v>17</v>
      </c>
      <c r="I751" s="127">
        <v>22</v>
      </c>
      <c r="J751" s="128" t="s">
        <v>2671</v>
      </c>
      <c r="K751" s="128" t="s">
        <v>2672</v>
      </c>
      <c r="L751" s="137" t="s">
        <v>2673</v>
      </c>
      <c r="M751" s="97" t="str">
        <f t="shared" si="128"/>
        <v>15.70</v>
      </c>
      <c r="N751" s="97" t="str">
        <f t="shared" si="129"/>
        <v>22.67</v>
      </c>
      <c r="Q751" s="136">
        <v>4</v>
      </c>
      <c r="R751" s="6" t="s">
        <v>395</v>
      </c>
      <c r="S751" s="127">
        <v>12</v>
      </c>
      <c r="T751" s="127">
        <v>7</v>
      </c>
      <c r="U751" s="127">
        <v>3</v>
      </c>
      <c r="V751" s="127">
        <v>2</v>
      </c>
      <c r="W751" s="127">
        <v>16</v>
      </c>
      <c r="X751" s="127">
        <v>8</v>
      </c>
      <c r="Y751" s="127">
        <v>24</v>
      </c>
      <c r="Z751" s="128" t="s">
        <v>2620</v>
      </c>
      <c r="AA751" s="128" t="s">
        <v>2621</v>
      </c>
      <c r="AB751" s="137" t="s">
        <v>2622</v>
      </c>
      <c r="AC751" s="97" t="str">
        <f t="shared" si="130"/>
        <v>16.73</v>
      </c>
      <c r="AD751" s="97" t="str">
        <f t="shared" si="131"/>
        <v>14.07</v>
      </c>
    </row>
    <row r="752" spans="1:30" ht="29.4" thickBot="1" x14ac:dyDescent="0.35">
      <c r="A752" s="134">
        <v>5</v>
      </c>
      <c r="B752" s="3" t="s">
        <v>395</v>
      </c>
      <c r="C752" s="125">
        <v>12</v>
      </c>
      <c r="D752" s="125">
        <v>6</v>
      </c>
      <c r="E752" s="125">
        <v>3</v>
      </c>
      <c r="F752" s="125">
        <v>3</v>
      </c>
      <c r="G752" s="125">
        <v>22</v>
      </c>
      <c r="H752" s="125">
        <v>11</v>
      </c>
      <c r="I752" s="125">
        <v>21</v>
      </c>
      <c r="J752" s="126" t="s">
        <v>2674</v>
      </c>
      <c r="K752" s="126" t="s">
        <v>2675</v>
      </c>
      <c r="L752" s="135" t="s">
        <v>2676</v>
      </c>
      <c r="M752" s="97" t="str">
        <f t="shared" si="128"/>
        <v>21.58</v>
      </c>
      <c r="N752" s="97" t="str">
        <f t="shared" si="129"/>
        <v>13.73</v>
      </c>
      <c r="Q752" s="134">
        <v>5</v>
      </c>
      <c r="R752" s="3" t="s">
        <v>385</v>
      </c>
      <c r="S752" s="125">
        <v>12</v>
      </c>
      <c r="T752" s="125">
        <v>6</v>
      </c>
      <c r="U752" s="125">
        <v>2</v>
      </c>
      <c r="V752" s="125">
        <v>4</v>
      </c>
      <c r="W752" s="125">
        <v>14</v>
      </c>
      <c r="X752" s="125">
        <v>13</v>
      </c>
      <c r="Y752" s="125">
        <v>20</v>
      </c>
      <c r="Z752" s="126" t="s">
        <v>2623</v>
      </c>
      <c r="AA752" s="126" t="s">
        <v>2624</v>
      </c>
      <c r="AB752" s="135" t="s">
        <v>2625</v>
      </c>
      <c r="AC752" s="97" t="str">
        <f t="shared" si="130"/>
        <v>18.01</v>
      </c>
      <c r="AD752" s="97" t="str">
        <f t="shared" si="131"/>
        <v>17.16</v>
      </c>
    </row>
    <row r="753" spans="1:30" ht="43.8" thickBot="1" x14ac:dyDescent="0.35">
      <c r="A753" s="136">
        <v>6</v>
      </c>
      <c r="B753" s="6" t="s">
        <v>394</v>
      </c>
      <c r="C753" s="127">
        <v>12</v>
      </c>
      <c r="D753" s="127">
        <v>6</v>
      </c>
      <c r="E753" s="127">
        <v>3</v>
      </c>
      <c r="F753" s="127">
        <v>3</v>
      </c>
      <c r="G753" s="127">
        <v>23</v>
      </c>
      <c r="H753" s="127">
        <v>17</v>
      </c>
      <c r="I753" s="127">
        <v>21</v>
      </c>
      <c r="J753" s="128" t="s">
        <v>2495</v>
      </c>
      <c r="K753" s="128" t="s">
        <v>2496</v>
      </c>
      <c r="L753" s="137" t="s">
        <v>2497</v>
      </c>
      <c r="M753" s="97" t="str">
        <f t="shared" si="128"/>
        <v>21.51</v>
      </c>
      <c r="N753" s="97" t="str">
        <f t="shared" si="129"/>
        <v>12.12</v>
      </c>
      <c r="Q753" s="136">
        <v>6</v>
      </c>
      <c r="R753" s="6" t="s">
        <v>389</v>
      </c>
      <c r="S753" s="127">
        <v>12</v>
      </c>
      <c r="T753" s="127">
        <v>4</v>
      </c>
      <c r="U753" s="127">
        <v>4</v>
      </c>
      <c r="V753" s="127">
        <v>4</v>
      </c>
      <c r="W753" s="127">
        <v>13</v>
      </c>
      <c r="X753" s="127">
        <v>13</v>
      </c>
      <c r="Y753" s="127">
        <v>16</v>
      </c>
      <c r="Z753" s="128" t="s">
        <v>2452</v>
      </c>
      <c r="AA753" s="128" t="s">
        <v>2626</v>
      </c>
      <c r="AB753" s="137" t="s">
        <v>2627</v>
      </c>
      <c r="AC753" s="97" t="str">
        <f t="shared" si="130"/>
        <v>11.99</v>
      </c>
      <c r="AD753" s="97" t="str">
        <f t="shared" si="131"/>
        <v>16.61</v>
      </c>
    </row>
    <row r="754" spans="1:30" ht="29.4" thickBot="1" x14ac:dyDescent="0.35">
      <c r="A754" s="134">
        <v>7</v>
      </c>
      <c r="B754" s="3" t="s">
        <v>385</v>
      </c>
      <c r="C754" s="125">
        <v>12</v>
      </c>
      <c r="D754" s="125">
        <v>6</v>
      </c>
      <c r="E754" s="125">
        <v>3</v>
      </c>
      <c r="F754" s="125">
        <v>3</v>
      </c>
      <c r="G754" s="125">
        <v>18</v>
      </c>
      <c r="H754" s="125">
        <v>12</v>
      </c>
      <c r="I754" s="125">
        <v>21</v>
      </c>
      <c r="J754" s="126" t="s">
        <v>2677</v>
      </c>
      <c r="K754" s="126" t="s">
        <v>2678</v>
      </c>
      <c r="L754" s="135" t="s">
        <v>2679</v>
      </c>
      <c r="M754" s="97" t="str">
        <f t="shared" si="128"/>
        <v>20.92</v>
      </c>
      <c r="N754" s="97" t="str">
        <f t="shared" si="129"/>
        <v>15.36</v>
      </c>
      <c r="Q754" s="134">
        <v>7</v>
      </c>
      <c r="R754" s="3" t="s">
        <v>392</v>
      </c>
      <c r="S754" s="125">
        <v>13</v>
      </c>
      <c r="T754" s="125">
        <v>4</v>
      </c>
      <c r="U754" s="125">
        <v>3</v>
      </c>
      <c r="V754" s="125">
        <v>6</v>
      </c>
      <c r="W754" s="125">
        <v>12</v>
      </c>
      <c r="X754" s="125">
        <v>14</v>
      </c>
      <c r="Y754" s="125">
        <v>15</v>
      </c>
      <c r="Z754" s="126" t="s">
        <v>2701</v>
      </c>
      <c r="AA754" s="126" t="s">
        <v>2702</v>
      </c>
      <c r="AB754" s="135" t="s">
        <v>2703</v>
      </c>
      <c r="AC754" s="97" t="str">
        <f t="shared" si="130"/>
        <v>15.07</v>
      </c>
      <c r="AD754" s="97" t="str">
        <f t="shared" si="131"/>
        <v>22.74</v>
      </c>
    </row>
    <row r="755" spans="1:30" ht="29.4" thickBot="1" x14ac:dyDescent="0.35">
      <c r="A755" s="136">
        <v>8</v>
      </c>
      <c r="B755" s="6" t="s">
        <v>386</v>
      </c>
      <c r="C755" s="127">
        <v>12</v>
      </c>
      <c r="D755" s="127">
        <v>6</v>
      </c>
      <c r="E755" s="127">
        <v>2</v>
      </c>
      <c r="F755" s="127">
        <v>4</v>
      </c>
      <c r="G755" s="127">
        <v>18</v>
      </c>
      <c r="H755" s="127">
        <v>10</v>
      </c>
      <c r="I755" s="127">
        <v>20</v>
      </c>
      <c r="J755" s="128" t="s">
        <v>2593</v>
      </c>
      <c r="K755" s="128" t="s">
        <v>2594</v>
      </c>
      <c r="L755" s="137" t="s">
        <v>2595</v>
      </c>
      <c r="M755" s="97" t="str">
        <f t="shared" si="128"/>
        <v>20.37</v>
      </c>
      <c r="N755" s="97" t="str">
        <f t="shared" si="129"/>
        <v>8.75</v>
      </c>
      <c r="Q755" s="136">
        <v>8</v>
      </c>
      <c r="R755" s="6" t="s">
        <v>388</v>
      </c>
      <c r="S755" s="127">
        <v>12</v>
      </c>
      <c r="T755" s="127">
        <v>3</v>
      </c>
      <c r="U755" s="127">
        <v>6</v>
      </c>
      <c r="V755" s="127">
        <v>3</v>
      </c>
      <c r="W755" s="127">
        <v>10</v>
      </c>
      <c r="X755" s="127">
        <v>12</v>
      </c>
      <c r="Y755" s="127">
        <v>15</v>
      </c>
      <c r="Z755" s="128" t="s">
        <v>2628</v>
      </c>
      <c r="AA755" s="128" t="s">
        <v>2629</v>
      </c>
      <c r="AB755" s="137" t="s">
        <v>2630</v>
      </c>
      <c r="AC755" s="97" t="str">
        <f t="shared" si="130"/>
        <v>9.54</v>
      </c>
      <c r="AD755" s="97" t="str">
        <f t="shared" si="131"/>
        <v>17.87</v>
      </c>
    </row>
    <row r="756" spans="1:30" ht="15" thickBot="1" x14ac:dyDescent="0.35">
      <c r="A756" s="134">
        <v>9</v>
      </c>
      <c r="B756" s="3" t="s">
        <v>398</v>
      </c>
      <c r="C756" s="125">
        <v>12</v>
      </c>
      <c r="D756" s="125">
        <v>6</v>
      </c>
      <c r="E756" s="125">
        <v>2</v>
      </c>
      <c r="F756" s="125">
        <v>4</v>
      </c>
      <c r="G756" s="125">
        <v>12</v>
      </c>
      <c r="H756" s="125">
        <v>9</v>
      </c>
      <c r="I756" s="125">
        <v>20</v>
      </c>
      <c r="J756" s="126" t="s">
        <v>2680</v>
      </c>
      <c r="K756" s="126" t="s">
        <v>2681</v>
      </c>
      <c r="L756" s="135" t="s">
        <v>2682</v>
      </c>
      <c r="M756" s="97" t="str">
        <f t="shared" si="128"/>
        <v>14.20</v>
      </c>
      <c r="N756" s="97" t="str">
        <f t="shared" si="129"/>
        <v>10.41</v>
      </c>
      <c r="Q756" s="134">
        <v>9</v>
      </c>
      <c r="R756" s="3" t="s">
        <v>400</v>
      </c>
      <c r="S756" s="125">
        <v>12</v>
      </c>
      <c r="T756" s="125">
        <v>3</v>
      </c>
      <c r="U756" s="125">
        <v>5</v>
      </c>
      <c r="V756" s="125">
        <v>4</v>
      </c>
      <c r="W756" s="125">
        <v>14</v>
      </c>
      <c r="X756" s="125">
        <v>16</v>
      </c>
      <c r="Y756" s="125">
        <v>14</v>
      </c>
      <c r="Z756" s="126" t="s">
        <v>2704</v>
      </c>
      <c r="AA756" s="126" t="s">
        <v>2705</v>
      </c>
      <c r="AB756" s="135" t="s">
        <v>2706</v>
      </c>
      <c r="AC756" s="97" t="str">
        <f t="shared" si="130"/>
        <v>11.89</v>
      </c>
      <c r="AD756" s="97" t="str">
        <f t="shared" si="131"/>
        <v>17.94</v>
      </c>
    </row>
    <row r="757" spans="1:30" ht="43.8" thickBot="1" x14ac:dyDescent="0.35">
      <c r="A757" s="136">
        <v>10</v>
      </c>
      <c r="B757" s="6" t="s">
        <v>393</v>
      </c>
      <c r="C757" s="127">
        <v>12</v>
      </c>
      <c r="D757" s="127">
        <v>6</v>
      </c>
      <c r="E757" s="127">
        <v>2</v>
      </c>
      <c r="F757" s="127">
        <v>4</v>
      </c>
      <c r="G757" s="127">
        <v>11</v>
      </c>
      <c r="H757" s="127">
        <v>10</v>
      </c>
      <c r="I757" s="127">
        <v>20</v>
      </c>
      <c r="J757" s="128" t="s">
        <v>2683</v>
      </c>
      <c r="K757" s="128" t="s">
        <v>2684</v>
      </c>
      <c r="L757" s="137" t="s">
        <v>2685</v>
      </c>
      <c r="M757" s="97" t="str">
        <f t="shared" si="128"/>
        <v>16.83</v>
      </c>
      <c r="N757" s="97" t="str">
        <f t="shared" si="129"/>
        <v>12.77</v>
      </c>
      <c r="Q757" s="136">
        <v>10</v>
      </c>
      <c r="R757" s="6" t="s">
        <v>386</v>
      </c>
      <c r="S757" s="127">
        <v>12</v>
      </c>
      <c r="T757" s="127">
        <v>3</v>
      </c>
      <c r="U757" s="127">
        <v>4</v>
      </c>
      <c r="V757" s="127">
        <v>5</v>
      </c>
      <c r="W757" s="127">
        <v>15</v>
      </c>
      <c r="X757" s="127">
        <v>16</v>
      </c>
      <c r="Y757" s="127">
        <v>13</v>
      </c>
      <c r="Z757" s="128" t="s">
        <v>2707</v>
      </c>
      <c r="AA757" s="128" t="s">
        <v>2708</v>
      </c>
      <c r="AB757" s="137" t="s">
        <v>2709</v>
      </c>
      <c r="AC757" s="97" t="str">
        <f t="shared" si="130"/>
        <v>14.97</v>
      </c>
      <c r="AD757" s="97" t="str">
        <f t="shared" si="131"/>
        <v>12.94</v>
      </c>
    </row>
    <row r="758" spans="1:30" ht="43.8" thickBot="1" x14ac:dyDescent="0.35">
      <c r="A758" s="134">
        <v>11</v>
      </c>
      <c r="B758" s="3" t="s">
        <v>389</v>
      </c>
      <c r="C758" s="125">
        <v>12</v>
      </c>
      <c r="D758" s="125">
        <v>5</v>
      </c>
      <c r="E758" s="125">
        <v>4</v>
      </c>
      <c r="F758" s="125">
        <v>3</v>
      </c>
      <c r="G758" s="125">
        <v>16</v>
      </c>
      <c r="H758" s="125">
        <v>12</v>
      </c>
      <c r="I758" s="125">
        <v>19</v>
      </c>
      <c r="J758" s="126" t="s">
        <v>2686</v>
      </c>
      <c r="K758" s="126" t="s">
        <v>2687</v>
      </c>
      <c r="L758" s="135" t="s">
        <v>2688</v>
      </c>
      <c r="M758" s="97" t="str">
        <f t="shared" si="128"/>
        <v>16.27</v>
      </c>
      <c r="N758" s="97" t="str">
        <f t="shared" si="129"/>
        <v>13.17</v>
      </c>
      <c r="Q758" s="134">
        <v>11</v>
      </c>
      <c r="R758" s="3" t="s">
        <v>396</v>
      </c>
      <c r="S758" s="125">
        <v>12</v>
      </c>
      <c r="T758" s="125">
        <v>3</v>
      </c>
      <c r="U758" s="125">
        <v>3</v>
      </c>
      <c r="V758" s="125">
        <v>6</v>
      </c>
      <c r="W758" s="125">
        <v>10</v>
      </c>
      <c r="X758" s="125">
        <v>20</v>
      </c>
      <c r="Y758" s="125">
        <v>12</v>
      </c>
      <c r="Z758" s="126" t="s">
        <v>2710</v>
      </c>
      <c r="AA758" s="126" t="s">
        <v>2711</v>
      </c>
      <c r="AB758" s="135" t="s">
        <v>2712</v>
      </c>
      <c r="AC758" s="97" t="str">
        <f t="shared" si="130"/>
        <v>13.54</v>
      </c>
      <c r="AD758" s="97" t="str">
        <f t="shared" si="131"/>
        <v>17.55</v>
      </c>
    </row>
    <row r="759" spans="1:30" ht="29.4" thickBot="1" x14ac:dyDescent="0.35">
      <c r="A759" s="136">
        <v>12</v>
      </c>
      <c r="B759" s="6" t="s">
        <v>390</v>
      </c>
      <c r="C759" s="127">
        <v>12</v>
      </c>
      <c r="D759" s="127">
        <v>5</v>
      </c>
      <c r="E759" s="127">
        <v>4</v>
      </c>
      <c r="F759" s="127">
        <v>3</v>
      </c>
      <c r="G759" s="127">
        <v>13</v>
      </c>
      <c r="H759" s="127">
        <v>12</v>
      </c>
      <c r="I759" s="127">
        <v>19</v>
      </c>
      <c r="J759" s="128" t="s">
        <v>2689</v>
      </c>
      <c r="K759" s="128" t="s">
        <v>2690</v>
      </c>
      <c r="L759" s="137" t="s">
        <v>2691</v>
      </c>
      <c r="M759" s="97" t="str">
        <f t="shared" si="128"/>
        <v>19.44</v>
      </c>
      <c r="N759" s="97" t="str">
        <f t="shared" si="129"/>
        <v>12.58</v>
      </c>
      <c r="Q759" s="136">
        <v>12</v>
      </c>
      <c r="R759" s="6" t="s">
        <v>398</v>
      </c>
      <c r="S759" s="127">
        <v>12</v>
      </c>
      <c r="T759" s="127">
        <v>3</v>
      </c>
      <c r="U759" s="127">
        <v>2</v>
      </c>
      <c r="V759" s="127">
        <v>7</v>
      </c>
      <c r="W759" s="127">
        <v>9</v>
      </c>
      <c r="X759" s="127">
        <v>16</v>
      </c>
      <c r="Y759" s="127">
        <v>11</v>
      </c>
      <c r="Z759" s="128" t="s">
        <v>2640</v>
      </c>
      <c r="AA759" s="128" t="s">
        <v>2641</v>
      </c>
      <c r="AB759" s="137" t="s">
        <v>2642</v>
      </c>
      <c r="AC759" s="97" t="str">
        <f t="shared" si="130"/>
        <v>9.98</v>
      </c>
      <c r="AD759" s="97" t="str">
        <f t="shared" si="131"/>
        <v>17.20</v>
      </c>
    </row>
    <row r="760" spans="1:30" ht="15" thickBot="1" x14ac:dyDescent="0.35">
      <c r="A760" s="134">
        <v>13</v>
      </c>
      <c r="B760" s="3" t="s">
        <v>388</v>
      </c>
      <c r="C760" s="125">
        <v>12</v>
      </c>
      <c r="D760" s="125">
        <v>6</v>
      </c>
      <c r="E760" s="125">
        <v>1</v>
      </c>
      <c r="F760" s="125">
        <v>5</v>
      </c>
      <c r="G760" s="125">
        <v>12</v>
      </c>
      <c r="H760" s="125">
        <v>11</v>
      </c>
      <c r="I760" s="125">
        <v>19</v>
      </c>
      <c r="J760" s="126" t="s">
        <v>2692</v>
      </c>
      <c r="K760" s="126" t="s">
        <v>2693</v>
      </c>
      <c r="L760" s="135" t="s">
        <v>2694</v>
      </c>
      <c r="M760" s="97" t="str">
        <f t="shared" si="128"/>
        <v>18.21</v>
      </c>
      <c r="N760" s="97" t="str">
        <f t="shared" si="129"/>
        <v>13.53</v>
      </c>
      <c r="Q760" s="134">
        <v>13</v>
      </c>
      <c r="R760" s="3" t="s">
        <v>401</v>
      </c>
      <c r="S760" s="125">
        <v>12</v>
      </c>
      <c r="T760" s="125">
        <v>2</v>
      </c>
      <c r="U760" s="125">
        <v>4</v>
      </c>
      <c r="V760" s="125">
        <v>6</v>
      </c>
      <c r="W760" s="125">
        <v>13</v>
      </c>
      <c r="X760" s="125">
        <v>24</v>
      </c>
      <c r="Y760" s="125">
        <v>10</v>
      </c>
      <c r="Z760" s="126" t="s">
        <v>2713</v>
      </c>
      <c r="AA760" s="126" t="s">
        <v>2714</v>
      </c>
      <c r="AB760" s="135" t="s">
        <v>2715</v>
      </c>
      <c r="AC760" s="97" t="str">
        <f t="shared" si="130"/>
        <v>10.96</v>
      </c>
      <c r="AD760" s="97" t="str">
        <f t="shared" si="131"/>
        <v>24.74</v>
      </c>
    </row>
    <row r="761" spans="1:30" ht="15" thickBot="1" x14ac:dyDescent="0.35">
      <c r="A761" s="136">
        <v>14</v>
      </c>
      <c r="B761" s="6" t="s">
        <v>391</v>
      </c>
      <c r="C761" s="127">
        <v>12</v>
      </c>
      <c r="D761" s="127">
        <v>5</v>
      </c>
      <c r="E761" s="127">
        <v>2</v>
      </c>
      <c r="F761" s="127">
        <v>5</v>
      </c>
      <c r="G761" s="127">
        <v>19</v>
      </c>
      <c r="H761" s="127">
        <v>12</v>
      </c>
      <c r="I761" s="127">
        <v>17</v>
      </c>
      <c r="J761" s="128" t="s">
        <v>2596</v>
      </c>
      <c r="K761" s="128" t="s">
        <v>2597</v>
      </c>
      <c r="L761" s="137" t="s">
        <v>2598</v>
      </c>
      <c r="M761" s="97" t="str">
        <f t="shared" si="128"/>
        <v>19.43</v>
      </c>
      <c r="N761" s="97" t="str">
        <f t="shared" si="129"/>
        <v>12.75</v>
      </c>
      <c r="Q761" s="136">
        <v>14</v>
      </c>
      <c r="R761" s="6" t="s">
        <v>394</v>
      </c>
      <c r="S761" s="127">
        <v>12</v>
      </c>
      <c r="T761" s="127">
        <v>2</v>
      </c>
      <c r="U761" s="127">
        <v>3</v>
      </c>
      <c r="V761" s="127">
        <v>7</v>
      </c>
      <c r="W761" s="127">
        <v>15</v>
      </c>
      <c r="X761" s="127">
        <v>21</v>
      </c>
      <c r="Y761" s="127">
        <v>9</v>
      </c>
      <c r="Z761" s="128" t="s">
        <v>2716</v>
      </c>
      <c r="AA761" s="128" t="s">
        <v>2717</v>
      </c>
      <c r="AB761" s="137" t="s">
        <v>2718</v>
      </c>
      <c r="AC761" s="97" t="str">
        <f t="shared" si="130"/>
        <v>14.85</v>
      </c>
      <c r="AD761" s="97" t="str">
        <f t="shared" si="131"/>
        <v>20.12</v>
      </c>
    </row>
    <row r="762" spans="1:30" ht="15" thickBot="1" x14ac:dyDescent="0.35">
      <c r="A762" s="134">
        <v>15</v>
      </c>
      <c r="B762" s="3" t="s">
        <v>399</v>
      </c>
      <c r="C762" s="125">
        <v>12</v>
      </c>
      <c r="D762" s="125">
        <v>4</v>
      </c>
      <c r="E762" s="125">
        <v>5</v>
      </c>
      <c r="F762" s="125">
        <v>3</v>
      </c>
      <c r="G762" s="125">
        <v>12</v>
      </c>
      <c r="H762" s="125">
        <v>15</v>
      </c>
      <c r="I762" s="125">
        <v>17</v>
      </c>
      <c r="J762" s="126" t="s">
        <v>1721</v>
      </c>
      <c r="K762" s="126" t="s">
        <v>2599</v>
      </c>
      <c r="L762" s="135" t="s">
        <v>2600</v>
      </c>
      <c r="M762" s="97" t="str">
        <f t="shared" si="128"/>
        <v>11.86</v>
      </c>
      <c r="N762" s="97" t="str">
        <f t="shared" si="129"/>
        <v>18.23</v>
      </c>
      <c r="Q762" s="134">
        <v>15</v>
      </c>
      <c r="R762" s="3" t="s">
        <v>397</v>
      </c>
      <c r="S762" s="125">
        <v>11</v>
      </c>
      <c r="T762" s="125">
        <v>2</v>
      </c>
      <c r="U762" s="125">
        <v>3</v>
      </c>
      <c r="V762" s="125">
        <v>6</v>
      </c>
      <c r="W762" s="125">
        <v>9</v>
      </c>
      <c r="X762" s="125">
        <v>16</v>
      </c>
      <c r="Y762" s="125">
        <v>9</v>
      </c>
      <c r="Z762" s="126" t="s">
        <v>2652</v>
      </c>
      <c r="AA762" s="126" t="s">
        <v>2653</v>
      </c>
      <c r="AB762" s="135" t="s">
        <v>2654</v>
      </c>
      <c r="AC762" s="97" t="str">
        <f t="shared" si="130"/>
        <v>8.17</v>
      </c>
      <c r="AD762" s="97" t="str">
        <f t="shared" si="131"/>
        <v>13.95</v>
      </c>
    </row>
    <row r="763" spans="1:30" ht="29.4" thickBot="1" x14ac:dyDescent="0.35">
      <c r="A763" s="136">
        <v>16</v>
      </c>
      <c r="B763" s="6" t="s">
        <v>396</v>
      </c>
      <c r="C763" s="127">
        <v>12</v>
      </c>
      <c r="D763" s="127">
        <v>4</v>
      </c>
      <c r="E763" s="127">
        <v>4</v>
      </c>
      <c r="F763" s="127">
        <v>4</v>
      </c>
      <c r="G763" s="127">
        <v>16</v>
      </c>
      <c r="H763" s="127">
        <v>14</v>
      </c>
      <c r="I763" s="127">
        <v>16</v>
      </c>
      <c r="J763" s="128" t="s">
        <v>2601</v>
      </c>
      <c r="K763" s="128" t="s">
        <v>2602</v>
      </c>
      <c r="L763" s="137" t="s">
        <v>2603</v>
      </c>
      <c r="M763" s="97" t="str">
        <f t="shared" si="128"/>
        <v>14.97</v>
      </c>
      <c r="N763" s="97" t="str">
        <f t="shared" si="129"/>
        <v>10.53</v>
      </c>
      <c r="Q763" s="136">
        <v>16</v>
      </c>
      <c r="R763" s="6" t="s">
        <v>399</v>
      </c>
      <c r="S763" s="127">
        <v>12</v>
      </c>
      <c r="T763" s="127">
        <v>2</v>
      </c>
      <c r="U763" s="127">
        <v>3</v>
      </c>
      <c r="V763" s="127">
        <v>7</v>
      </c>
      <c r="W763" s="127">
        <v>6</v>
      </c>
      <c r="X763" s="127">
        <v>20</v>
      </c>
      <c r="Y763" s="127">
        <v>9</v>
      </c>
      <c r="Z763" s="128" t="s">
        <v>2719</v>
      </c>
      <c r="AA763" s="128" t="s">
        <v>2720</v>
      </c>
      <c r="AB763" s="137" t="s">
        <v>2721</v>
      </c>
      <c r="AC763" s="97" t="str">
        <f t="shared" si="130"/>
        <v>10.44</v>
      </c>
      <c r="AD763" s="97" t="str">
        <f t="shared" si="131"/>
        <v>22.74</v>
      </c>
    </row>
    <row r="764" spans="1:30" ht="43.8" thickBot="1" x14ac:dyDescent="0.35">
      <c r="A764" s="134">
        <v>17</v>
      </c>
      <c r="B764" s="3" t="s">
        <v>397</v>
      </c>
      <c r="C764" s="125">
        <v>13</v>
      </c>
      <c r="D764" s="125">
        <v>4</v>
      </c>
      <c r="E764" s="125">
        <v>4</v>
      </c>
      <c r="F764" s="125">
        <v>5</v>
      </c>
      <c r="G764" s="125">
        <v>14</v>
      </c>
      <c r="H764" s="125">
        <v>16</v>
      </c>
      <c r="I764" s="125">
        <v>16</v>
      </c>
      <c r="J764" s="126" t="s">
        <v>2695</v>
      </c>
      <c r="K764" s="126" t="s">
        <v>2696</v>
      </c>
      <c r="L764" s="135" t="s">
        <v>2697</v>
      </c>
      <c r="M764" s="97" t="str">
        <f t="shared" si="128"/>
        <v>13.79</v>
      </c>
      <c r="N764" s="97" t="str">
        <f t="shared" si="129"/>
        <v>15.55</v>
      </c>
      <c r="Q764" s="134">
        <v>17</v>
      </c>
      <c r="R764" s="3" t="s">
        <v>393</v>
      </c>
      <c r="S764" s="125">
        <v>12</v>
      </c>
      <c r="T764" s="125">
        <v>2</v>
      </c>
      <c r="U764" s="125">
        <v>1</v>
      </c>
      <c r="V764" s="125">
        <v>9</v>
      </c>
      <c r="W764" s="125">
        <v>7</v>
      </c>
      <c r="X764" s="125">
        <v>24</v>
      </c>
      <c r="Y764" s="125">
        <v>7</v>
      </c>
      <c r="Z764" s="126" t="s">
        <v>1452</v>
      </c>
      <c r="AA764" s="126" t="s">
        <v>2658</v>
      </c>
      <c r="AB764" s="135" t="s">
        <v>2659</v>
      </c>
      <c r="AC764" s="97" t="str">
        <f t="shared" si="130"/>
        <v>7.99</v>
      </c>
      <c r="AD764" s="97" t="str">
        <f t="shared" si="131"/>
        <v>28.58</v>
      </c>
    </row>
    <row r="765" spans="1:30" ht="15" thickBot="1" x14ac:dyDescent="0.35">
      <c r="A765" s="136">
        <v>18</v>
      </c>
      <c r="B765" s="6" t="s">
        <v>401</v>
      </c>
      <c r="C765" s="127">
        <v>12</v>
      </c>
      <c r="D765" s="127">
        <v>4</v>
      </c>
      <c r="E765" s="127">
        <v>3</v>
      </c>
      <c r="F765" s="127">
        <v>5</v>
      </c>
      <c r="G765" s="127">
        <v>14</v>
      </c>
      <c r="H765" s="127">
        <v>15</v>
      </c>
      <c r="I765" s="127">
        <v>15</v>
      </c>
      <c r="J765" s="128" t="s">
        <v>2604</v>
      </c>
      <c r="K765" s="128" t="s">
        <v>2605</v>
      </c>
      <c r="L765" s="137" t="s">
        <v>2606</v>
      </c>
      <c r="M765" s="97" t="str">
        <f t="shared" si="128"/>
        <v>18.07</v>
      </c>
      <c r="N765" s="97" t="str">
        <f t="shared" si="129"/>
        <v>17.09</v>
      </c>
      <c r="Q765" s="136">
        <v>18</v>
      </c>
      <c r="R765" s="6" t="s">
        <v>391</v>
      </c>
      <c r="S765" s="127">
        <v>12</v>
      </c>
      <c r="T765" s="127">
        <v>1</v>
      </c>
      <c r="U765" s="127">
        <v>3</v>
      </c>
      <c r="V765" s="127">
        <v>8</v>
      </c>
      <c r="W765" s="127">
        <v>8</v>
      </c>
      <c r="X765" s="127">
        <v>16</v>
      </c>
      <c r="Y765" s="127">
        <v>6</v>
      </c>
      <c r="Z765" s="128" t="s">
        <v>2722</v>
      </c>
      <c r="AA765" s="128" t="s">
        <v>2723</v>
      </c>
      <c r="AB765" s="137" t="s">
        <v>2724</v>
      </c>
      <c r="AC765" s="97" t="str">
        <f t="shared" si="130"/>
        <v>14.49</v>
      </c>
      <c r="AD765" s="97" t="str">
        <f t="shared" si="131"/>
        <v>21.37</v>
      </c>
    </row>
    <row r="766" spans="1:30" ht="15" thickBot="1" x14ac:dyDescent="0.35">
      <c r="A766" s="134">
        <v>19</v>
      </c>
      <c r="B766" s="3" t="s">
        <v>400</v>
      </c>
      <c r="C766" s="125">
        <v>12</v>
      </c>
      <c r="D766" s="125">
        <v>3</v>
      </c>
      <c r="E766" s="125">
        <v>4</v>
      </c>
      <c r="F766" s="125">
        <v>5</v>
      </c>
      <c r="G766" s="125">
        <v>16</v>
      </c>
      <c r="H766" s="125">
        <v>20</v>
      </c>
      <c r="I766" s="125">
        <v>13</v>
      </c>
      <c r="J766" s="126" t="s">
        <v>2607</v>
      </c>
      <c r="K766" s="126" t="s">
        <v>2608</v>
      </c>
      <c r="L766" s="135" t="s">
        <v>2609</v>
      </c>
      <c r="M766" s="97" t="str">
        <f t="shared" si="128"/>
        <v>18.55</v>
      </c>
      <c r="N766" s="97" t="str">
        <f t="shared" si="129"/>
        <v>14.22</v>
      </c>
      <c r="Q766" s="134">
        <v>19</v>
      </c>
      <c r="R766" s="3" t="s">
        <v>402</v>
      </c>
      <c r="S766" s="125">
        <v>12</v>
      </c>
      <c r="T766" s="125">
        <v>1</v>
      </c>
      <c r="U766" s="125">
        <v>3</v>
      </c>
      <c r="V766" s="125">
        <v>8</v>
      </c>
      <c r="W766" s="125">
        <v>8</v>
      </c>
      <c r="X766" s="125">
        <v>28</v>
      </c>
      <c r="Y766" s="125">
        <v>6</v>
      </c>
      <c r="Z766" s="126" t="s">
        <v>2725</v>
      </c>
      <c r="AA766" s="126" t="s">
        <v>2726</v>
      </c>
      <c r="AB766" s="135" t="s">
        <v>2727</v>
      </c>
      <c r="AC766" s="97" t="str">
        <f t="shared" si="130"/>
        <v>6.41</v>
      </c>
      <c r="AD766" s="97" t="str">
        <f t="shared" si="131"/>
        <v>32.87</v>
      </c>
    </row>
    <row r="767" spans="1:30" ht="15" thickBot="1" x14ac:dyDescent="0.35">
      <c r="A767" s="138">
        <v>20</v>
      </c>
      <c r="B767" s="18" t="s">
        <v>402</v>
      </c>
      <c r="C767" s="139">
        <v>12</v>
      </c>
      <c r="D767" s="139">
        <v>1</v>
      </c>
      <c r="E767" s="139">
        <v>3</v>
      </c>
      <c r="F767" s="139">
        <v>8</v>
      </c>
      <c r="G767" s="139">
        <v>10</v>
      </c>
      <c r="H767" s="139">
        <v>20</v>
      </c>
      <c r="I767" s="139">
        <v>6</v>
      </c>
      <c r="J767" s="140" t="s">
        <v>2610</v>
      </c>
      <c r="K767" s="140" t="s">
        <v>2611</v>
      </c>
      <c r="L767" s="141" t="s">
        <v>2612</v>
      </c>
      <c r="M767" s="97" t="str">
        <f t="shared" si="128"/>
        <v>15.29</v>
      </c>
      <c r="N767" s="97" t="str">
        <f t="shared" si="129"/>
        <v>22.39</v>
      </c>
      <c r="Q767" s="138">
        <v>20</v>
      </c>
      <c r="R767" s="18" t="s">
        <v>387</v>
      </c>
      <c r="S767" s="139">
        <v>11</v>
      </c>
      <c r="T767" s="139">
        <v>0</v>
      </c>
      <c r="U767" s="139">
        <v>3</v>
      </c>
      <c r="V767" s="139">
        <v>8</v>
      </c>
      <c r="W767" s="139">
        <v>8</v>
      </c>
      <c r="X767" s="139">
        <v>25</v>
      </c>
      <c r="Y767" s="139">
        <v>3</v>
      </c>
      <c r="Z767" s="140" t="s">
        <v>2663</v>
      </c>
      <c r="AA767" s="140" t="s">
        <v>2664</v>
      </c>
      <c r="AB767" s="141" t="s">
        <v>2665</v>
      </c>
      <c r="AC767" s="97" t="str">
        <f t="shared" si="130"/>
        <v>11.62</v>
      </c>
      <c r="AD767" s="97" t="str">
        <f t="shared" si="131"/>
        <v>23.82</v>
      </c>
    </row>
    <row r="769" spans="1:30" ht="15" thickBot="1" x14ac:dyDescent="0.35">
      <c r="A769" s="224" t="s">
        <v>2845</v>
      </c>
      <c r="B769" s="224"/>
      <c r="C769" s="223"/>
      <c r="D769" s="223"/>
      <c r="E769" s="223"/>
      <c r="F769" s="223"/>
      <c r="Q769" s="224" t="s">
        <v>2846</v>
      </c>
      <c r="R769" s="224"/>
    </row>
    <row r="770" spans="1:30" ht="15" thickBot="1" x14ac:dyDescent="0.35">
      <c r="A770" s="132" t="s">
        <v>0</v>
      </c>
      <c r="B770" s="124" t="s">
        <v>1</v>
      </c>
      <c r="C770" s="124" t="s">
        <v>2</v>
      </c>
      <c r="D770" s="124" t="s">
        <v>3</v>
      </c>
      <c r="E770" s="124" t="s">
        <v>4</v>
      </c>
      <c r="F770" s="124" t="s">
        <v>5</v>
      </c>
      <c r="G770" s="124" t="s">
        <v>6</v>
      </c>
      <c r="H770" s="124" t="s">
        <v>7</v>
      </c>
      <c r="I770" s="124" t="s">
        <v>8</v>
      </c>
      <c r="J770" s="124" t="s">
        <v>9</v>
      </c>
      <c r="K770" s="124" t="s">
        <v>10</v>
      </c>
      <c r="L770" s="133" t="s">
        <v>11</v>
      </c>
      <c r="M770" s="1" t="s">
        <v>9</v>
      </c>
      <c r="N770" s="1" t="s">
        <v>10</v>
      </c>
      <c r="Q770" s="132" t="s">
        <v>0</v>
      </c>
      <c r="R770" s="124" t="s">
        <v>1</v>
      </c>
      <c r="S770" s="124" t="s">
        <v>2</v>
      </c>
      <c r="T770" s="124" t="s">
        <v>3</v>
      </c>
      <c r="U770" s="124" t="s">
        <v>4</v>
      </c>
      <c r="V770" s="124" t="s">
        <v>5</v>
      </c>
      <c r="W770" s="124" t="s">
        <v>6</v>
      </c>
      <c r="X770" s="124" t="s">
        <v>7</v>
      </c>
      <c r="Y770" s="124" t="s">
        <v>8</v>
      </c>
      <c r="Z770" s="124" t="s">
        <v>9</v>
      </c>
      <c r="AA770" s="124" t="s">
        <v>10</v>
      </c>
      <c r="AB770" s="133" t="s">
        <v>11</v>
      </c>
      <c r="AC770" s="1" t="s">
        <v>9</v>
      </c>
      <c r="AD770" s="1" t="s">
        <v>10</v>
      </c>
    </row>
    <row r="771" spans="1:30" ht="29.4" thickBot="1" x14ac:dyDescent="0.35">
      <c r="A771" s="134">
        <v>1</v>
      </c>
      <c r="B771" s="3" t="s">
        <v>383</v>
      </c>
      <c r="C771" s="125">
        <v>12</v>
      </c>
      <c r="D771" s="125">
        <v>10</v>
      </c>
      <c r="E771" s="125">
        <v>2</v>
      </c>
      <c r="F771" s="125">
        <v>0</v>
      </c>
      <c r="G771" s="125">
        <v>25</v>
      </c>
      <c r="H771" s="125">
        <v>1</v>
      </c>
      <c r="I771" s="125">
        <v>32</v>
      </c>
      <c r="J771" s="126" t="s">
        <v>2668</v>
      </c>
      <c r="K771" s="126" t="s">
        <v>2669</v>
      </c>
      <c r="L771" s="135" t="s">
        <v>2670</v>
      </c>
      <c r="M771" s="97" t="str">
        <f>IF(ISNUMBER(SEARCH("-", J771)), LEFT(J771, SEARCH("-", J771)-1), LEFT(J771, SEARCH("+", J771)-1))</f>
        <v>32.85</v>
      </c>
      <c r="N771" s="97" t="str">
        <f>IF(ISNUMBER(SEARCH("-", K771)), LEFT(K771, SEARCH("-", K771)-1), LEFT(K771, SEARCH("+", K771)-1))</f>
        <v>8.30</v>
      </c>
      <c r="Q771" s="134">
        <v>1</v>
      </c>
      <c r="R771" s="3" t="s">
        <v>383</v>
      </c>
      <c r="S771" s="125">
        <v>13</v>
      </c>
      <c r="T771" s="125">
        <v>11</v>
      </c>
      <c r="U771" s="125">
        <v>0</v>
      </c>
      <c r="V771" s="125">
        <v>2</v>
      </c>
      <c r="W771" s="125">
        <v>22</v>
      </c>
      <c r="X771" s="125">
        <v>7</v>
      </c>
      <c r="Y771" s="125">
        <v>33</v>
      </c>
      <c r="Z771" s="126" t="s">
        <v>702</v>
      </c>
      <c r="AA771" s="126" t="s">
        <v>703</v>
      </c>
      <c r="AB771" s="135" t="s">
        <v>704</v>
      </c>
      <c r="AC771" s="97" t="str">
        <f>IF(ISNUMBER(SEARCH("-", Z771)), LEFT(Z771, SEARCH("-", Z771)-1), LEFT(Z771, SEARCH("+", Z771)-1))</f>
        <v>22.90</v>
      </c>
      <c r="AD771" s="97" t="str">
        <f>IF(ISNUMBER(SEARCH("-", AA771)), LEFT(AA771, SEARCH("-", AA771)-1), LEFT(AA771, SEARCH("+", AA771)-1))</f>
        <v>12.30</v>
      </c>
    </row>
    <row r="772" spans="1:30" ht="29.4" thickBot="1" x14ac:dyDescent="0.35">
      <c r="A772" s="136">
        <v>2</v>
      </c>
      <c r="B772" s="6" t="s">
        <v>384</v>
      </c>
      <c r="C772" s="127">
        <v>12</v>
      </c>
      <c r="D772" s="127">
        <v>8</v>
      </c>
      <c r="E772" s="127">
        <v>4</v>
      </c>
      <c r="F772" s="127">
        <v>0</v>
      </c>
      <c r="G772" s="127">
        <v>26</v>
      </c>
      <c r="H772" s="127">
        <v>9</v>
      </c>
      <c r="I772" s="127">
        <v>28</v>
      </c>
      <c r="J772" s="128" t="s">
        <v>646</v>
      </c>
      <c r="K772" s="128" t="s">
        <v>647</v>
      </c>
      <c r="L772" s="137" t="s">
        <v>648</v>
      </c>
      <c r="M772" s="97" t="str">
        <f t="shared" ref="M772:M790" si="132">IF(ISNUMBER(SEARCH("-", J772)), LEFT(J772, SEARCH("-", J772)-1), LEFT(J772, SEARCH("+", J772)-1))</f>
        <v>27.42</v>
      </c>
      <c r="N772" s="97" t="str">
        <f t="shared" ref="N772:N790" si="133">IF(ISNUMBER(SEARCH("-", K772)), LEFT(K772, SEARCH("-", K772)-1), LEFT(K772, SEARCH("+", K772)-1))</f>
        <v>9.57</v>
      </c>
      <c r="Q772" s="136">
        <v>2</v>
      </c>
      <c r="R772" s="6" t="s">
        <v>384</v>
      </c>
      <c r="S772" s="127">
        <v>13</v>
      </c>
      <c r="T772" s="127">
        <v>9</v>
      </c>
      <c r="U772" s="127">
        <v>1</v>
      </c>
      <c r="V772" s="127">
        <v>3</v>
      </c>
      <c r="W772" s="127">
        <v>24</v>
      </c>
      <c r="X772" s="127">
        <v>10</v>
      </c>
      <c r="Y772" s="127">
        <v>28</v>
      </c>
      <c r="Z772" s="128" t="s">
        <v>2698</v>
      </c>
      <c r="AA772" s="128" t="s">
        <v>2699</v>
      </c>
      <c r="AB772" s="137" t="s">
        <v>2700</v>
      </c>
      <c r="AC772" s="97" t="str">
        <f t="shared" ref="AC772:AC790" si="134">IF(ISNUMBER(SEARCH("-", Z772)), LEFT(Z772, SEARCH("-", Z772)-1), LEFT(Z772, SEARCH("+", Z772)-1))</f>
        <v>25.21</v>
      </c>
      <c r="AD772" s="97" t="str">
        <f t="shared" ref="AD772:AD790" si="135">IF(ISNUMBER(SEARCH("-", AA772)), LEFT(AA772, SEARCH("-", AA772)-1), LEFT(AA772, SEARCH("+", AA772)-1))</f>
        <v>13.17</v>
      </c>
    </row>
    <row r="773" spans="1:30" ht="29.4" thickBot="1" x14ac:dyDescent="0.35">
      <c r="A773" s="134">
        <v>3</v>
      </c>
      <c r="B773" s="3" t="s">
        <v>392</v>
      </c>
      <c r="C773" s="125">
        <v>12</v>
      </c>
      <c r="D773" s="125">
        <v>7</v>
      </c>
      <c r="E773" s="125">
        <v>2</v>
      </c>
      <c r="F773" s="125">
        <v>3</v>
      </c>
      <c r="G773" s="125">
        <v>17</v>
      </c>
      <c r="H773" s="125">
        <v>10</v>
      </c>
      <c r="I773" s="125">
        <v>23</v>
      </c>
      <c r="J773" s="126" t="s">
        <v>655</v>
      </c>
      <c r="K773" s="126" t="s">
        <v>656</v>
      </c>
      <c r="L773" s="135" t="s">
        <v>657</v>
      </c>
      <c r="M773" s="97" t="str">
        <f t="shared" si="132"/>
        <v>22.20</v>
      </c>
      <c r="N773" s="97" t="str">
        <f t="shared" si="133"/>
        <v>10.61</v>
      </c>
      <c r="Q773" s="134">
        <v>3</v>
      </c>
      <c r="R773" s="3" t="s">
        <v>395</v>
      </c>
      <c r="S773" s="125">
        <v>13</v>
      </c>
      <c r="T773" s="125">
        <v>8</v>
      </c>
      <c r="U773" s="125">
        <v>3</v>
      </c>
      <c r="V773" s="125">
        <v>2</v>
      </c>
      <c r="W773" s="125">
        <v>17</v>
      </c>
      <c r="X773" s="125">
        <v>8</v>
      </c>
      <c r="Y773" s="125">
        <v>27</v>
      </c>
      <c r="Z773" s="126" t="s">
        <v>708</v>
      </c>
      <c r="AA773" s="126" t="s">
        <v>709</v>
      </c>
      <c r="AB773" s="135" t="s">
        <v>710</v>
      </c>
      <c r="AC773" s="97" t="str">
        <f t="shared" si="134"/>
        <v>18.54</v>
      </c>
      <c r="AD773" s="97" t="str">
        <f t="shared" si="135"/>
        <v>14.37</v>
      </c>
    </row>
    <row r="774" spans="1:30" ht="29.4" thickBot="1" x14ac:dyDescent="0.35">
      <c r="A774" s="136">
        <v>4</v>
      </c>
      <c r="B774" s="6" t="s">
        <v>387</v>
      </c>
      <c r="C774" s="127">
        <v>13</v>
      </c>
      <c r="D774" s="127">
        <v>7</v>
      </c>
      <c r="E774" s="127">
        <v>1</v>
      </c>
      <c r="F774" s="127">
        <v>5</v>
      </c>
      <c r="G774" s="127">
        <v>20</v>
      </c>
      <c r="H774" s="127">
        <v>17</v>
      </c>
      <c r="I774" s="127">
        <v>22</v>
      </c>
      <c r="J774" s="128" t="s">
        <v>2671</v>
      </c>
      <c r="K774" s="128" t="s">
        <v>2672</v>
      </c>
      <c r="L774" s="137" t="s">
        <v>2673</v>
      </c>
      <c r="M774" s="97" t="str">
        <f t="shared" si="132"/>
        <v>15.70</v>
      </c>
      <c r="N774" s="97" t="str">
        <f t="shared" si="133"/>
        <v>22.67</v>
      </c>
      <c r="Q774" s="136">
        <v>4</v>
      </c>
      <c r="R774" s="6" t="s">
        <v>390</v>
      </c>
      <c r="S774" s="127">
        <v>13</v>
      </c>
      <c r="T774" s="127">
        <v>8</v>
      </c>
      <c r="U774" s="127">
        <v>2</v>
      </c>
      <c r="V774" s="127">
        <v>3</v>
      </c>
      <c r="W774" s="127">
        <v>20</v>
      </c>
      <c r="X774" s="127">
        <v>12</v>
      </c>
      <c r="Y774" s="127">
        <v>26</v>
      </c>
      <c r="Z774" s="128" t="s">
        <v>711</v>
      </c>
      <c r="AA774" s="128" t="s">
        <v>712</v>
      </c>
      <c r="AB774" s="137" t="s">
        <v>713</v>
      </c>
      <c r="AC774" s="97" t="str">
        <f t="shared" si="134"/>
        <v>18.84</v>
      </c>
      <c r="AD774" s="97" t="str">
        <f t="shared" si="135"/>
        <v>11.21</v>
      </c>
    </row>
    <row r="775" spans="1:30" ht="29.4" thickBot="1" x14ac:dyDescent="0.35">
      <c r="A775" s="134">
        <v>5</v>
      </c>
      <c r="B775" s="3" t="s">
        <v>395</v>
      </c>
      <c r="C775" s="125">
        <v>12</v>
      </c>
      <c r="D775" s="125">
        <v>6</v>
      </c>
      <c r="E775" s="125">
        <v>3</v>
      </c>
      <c r="F775" s="125">
        <v>3</v>
      </c>
      <c r="G775" s="125">
        <v>22</v>
      </c>
      <c r="H775" s="125">
        <v>11</v>
      </c>
      <c r="I775" s="125">
        <v>21</v>
      </c>
      <c r="J775" s="126" t="s">
        <v>2674</v>
      </c>
      <c r="K775" s="126" t="s">
        <v>2675</v>
      </c>
      <c r="L775" s="135" t="s">
        <v>2676</v>
      </c>
      <c r="M775" s="97" t="str">
        <f t="shared" si="132"/>
        <v>21.58</v>
      </c>
      <c r="N775" s="97" t="str">
        <f t="shared" si="133"/>
        <v>13.73</v>
      </c>
      <c r="Q775" s="134">
        <v>5</v>
      </c>
      <c r="R775" s="3" t="s">
        <v>385</v>
      </c>
      <c r="S775" s="125">
        <v>13</v>
      </c>
      <c r="T775" s="125">
        <v>6</v>
      </c>
      <c r="U775" s="125">
        <v>3</v>
      </c>
      <c r="V775" s="125">
        <v>4</v>
      </c>
      <c r="W775" s="125">
        <v>15</v>
      </c>
      <c r="X775" s="125">
        <v>14</v>
      </c>
      <c r="Y775" s="125">
        <v>21</v>
      </c>
      <c r="Z775" s="126" t="s">
        <v>714</v>
      </c>
      <c r="AA775" s="126" t="s">
        <v>715</v>
      </c>
      <c r="AB775" s="135" t="s">
        <v>716</v>
      </c>
      <c r="AC775" s="97" t="str">
        <f t="shared" si="134"/>
        <v>19.04</v>
      </c>
      <c r="AD775" s="97" t="str">
        <f t="shared" si="135"/>
        <v>18.49</v>
      </c>
    </row>
    <row r="776" spans="1:30" ht="43.8" thickBot="1" x14ac:dyDescent="0.35">
      <c r="A776" s="136">
        <v>6</v>
      </c>
      <c r="B776" s="6" t="s">
        <v>385</v>
      </c>
      <c r="C776" s="127">
        <v>12</v>
      </c>
      <c r="D776" s="127">
        <v>6</v>
      </c>
      <c r="E776" s="127">
        <v>3</v>
      </c>
      <c r="F776" s="127">
        <v>3</v>
      </c>
      <c r="G776" s="127">
        <v>18</v>
      </c>
      <c r="H776" s="127">
        <v>12</v>
      </c>
      <c r="I776" s="127">
        <v>21</v>
      </c>
      <c r="J776" s="128" t="s">
        <v>2677</v>
      </c>
      <c r="K776" s="128" t="s">
        <v>2678</v>
      </c>
      <c r="L776" s="137" t="s">
        <v>2679</v>
      </c>
      <c r="M776" s="97" t="str">
        <f t="shared" si="132"/>
        <v>20.92</v>
      </c>
      <c r="N776" s="97" t="str">
        <f t="shared" si="133"/>
        <v>15.36</v>
      </c>
      <c r="Q776" s="136">
        <v>6</v>
      </c>
      <c r="R776" s="6" t="s">
        <v>389</v>
      </c>
      <c r="S776" s="127">
        <v>13</v>
      </c>
      <c r="T776" s="127">
        <v>4</v>
      </c>
      <c r="U776" s="127">
        <v>4</v>
      </c>
      <c r="V776" s="127">
        <v>5</v>
      </c>
      <c r="W776" s="127">
        <v>13</v>
      </c>
      <c r="X776" s="127">
        <v>16</v>
      </c>
      <c r="Y776" s="127">
        <v>16</v>
      </c>
      <c r="Z776" s="128" t="s">
        <v>723</v>
      </c>
      <c r="AA776" s="128" t="s">
        <v>724</v>
      </c>
      <c r="AB776" s="137" t="s">
        <v>725</v>
      </c>
      <c r="AC776" s="97" t="str">
        <f t="shared" si="134"/>
        <v>12.69</v>
      </c>
      <c r="AD776" s="97" t="str">
        <f t="shared" si="135"/>
        <v>18.74</v>
      </c>
    </row>
    <row r="777" spans="1:30" ht="15" thickBot="1" x14ac:dyDescent="0.35">
      <c r="A777" s="134">
        <v>7</v>
      </c>
      <c r="B777" s="3" t="s">
        <v>394</v>
      </c>
      <c r="C777" s="125">
        <v>13</v>
      </c>
      <c r="D777" s="125">
        <v>6</v>
      </c>
      <c r="E777" s="125">
        <v>3</v>
      </c>
      <c r="F777" s="125">
        <v>4</v>
      </c>
      <c r="G777" s="125">
        <v>23</v>
      </c>
      <c r="H777" s="125">
        <v>18</v>
      </c>
      <c r="I777" s="125">
        <v>21</v>
      </c>
      <c r="J777" s="126" t="s">
        <v>664</v>
      </c>
      <c r="K777" s="126" t="s">
        <v>665</v>
      </c>
      <c r="L777" s="135" t="s">
        <v>666</v>
      </c>
      <c r="M777" s="97" t="str">
        <f t="shared" si="132"/>
        <v>21.81</v>
      </c>
      <c r="N777" s="97" t="str">
        <f t="shared" si="133"/>
        <v>13.93</v>
      </c>
      <c r="Q777" s="134">
        <v>7</v>
      </c>
      <c r="R777" s="3" t="s">
        <v>392</v>
      </c>
      <c r="S777" s="125">
        <v>13</v>
      </c>
      <c r="T777" s="125">
        <v>4</v>
      </c>
      <c r="U777" s="125">
        <v>3</v>
      </c>
      <c r="V777" s="125">
        <v>6</v>
      </c>
      <c r="W777" s="125">
        <v>12</v>
      </c>
      <c r="X777" s="125">
        <v>14</v>
      </c>
      <c r="Y777" s="125">
        <v>15</v>
      </c>
      <c r="Z777" s="126" t="s">
        <v>2701</v>
      </c>
      <c r="AA777" s="126" t="s">
        <v>2702</v>
      </c>
      <c r="AB777" s="135" t="s">
        <v>2703</v>
      </c>
      <c r="AC777" s="97" t="str">
        <f t="shared" si="134"/>
        <v>15.07</v>
      </c>
      <c r="AD777" s="97" t="str">
        <f t="shared" si="135"/>
        <v>22.74</v>
      </c>
    </row>
    <row r="778" spans="1:30" ht="15" thickBot="1" x14ac:dyDescent="0.35">
      <c r="A778" s="136">
        <v>8</v>
      </c>
      <c r="B778" s="6" t="s">
        <v>398</v>
      </c>
      <c r="C778" s="127">
        <v>13</v>
      </c>
      <c r="D778" s="127">
        <v>6</v>
      </c>
      <c r="E778" s="127">
        <v>3</v>
      </c>
      <c r="F778" s="127">
        <v>4</v>
      </c>
      <c r="G778" s="127">
        <v>13</v>
      </c>
      <c r="H778" s="127">
        <v>10</v>
      </c>
      <c r="I778" s="127">
        <v>21</v>
      </c>
      <c r="J778" s="128" t="s">
        <v>667</v>
      </c>
      <c r="K778" s="128" t="s">
        <v>668</v>
      </c>
      <c r="L778" s="137" t="s">
        <v>669</v>
      </c>
      <c r="M778" s="97" t="str">
        <f t="shared" si="132"/>
        <v>15.67</v>
      </c>
      <c r="N778" s="97" t="str">
        <f t="shared" si="133"/>
        <v>11.09</v>
      </c>
      <c r="Q778" s="136">
        <v>8</v>
      </c>
      <c r="R778" s="6" t="s">
        <v>388</v>
      </c>
      <c r="S778" s="127">
        <v>13</v>
      </c>
      <c r="T778" s="127">
        <v>3</v>
      </c>
      <c r="U778" s="127">
        <v>6</v>
      </c>
      <c r="V778" s="127">
        <v>4</v>
      </c>
      <c r="W778" s="127">
        <v>10</v>
      </c>
      <c r="X778" s="127">
        <v>13</v>
      </c>
      <c r="Y778" s="127">
        <v>15</v>
      </c>
      <c r="Z778" s="128" t="s">
        <v>726</v>
      </c>
      <c r="AA778" s="128" t="s">
        <v>727</v>
      </c>
      <c r="AB778" s="137" t="s">
        <v>728</v>
      </c>
      <c r="AC778" s="97" t="str">
        <f t="shared" si="134"/>
        <v>9.80</v>
      </c>
      <c r="AD778" s="97" t="str">
        <f t="shared" si="135"/>
        <v>19.71</v>
      </c>
    </row>
    <row r="779" spans="1:30" ht="15" thickBot="1" x14ac:dyDescent="0.35">
      <c r="A779" s="134">
        <v>9</v>
      </c>
      <c r="B779" s="3" t="s">
        <v>391</v>
      </c>
      <c r="C779" s="125">
        <v>13</v>
      </c>
      <c r="D779" s="125">
        <v>6</v>
      </c>
      <c r="E779" s="125">
        <v>2</v>
      </c>
      <c r="F779" s="125">
        <v>5</v>
      </c>
      <c r="G779" s="125">
        <v>20</v>
      </c>
      <c r="H779" s="125">
        <v>12</v>
      </c>
      <c r="I779" s="125">
        <v>20</v>
      </c>
      <c r="J779" s="126" t="s">
        <v>670</v>
      </c>
      <c r="K779" s="126" t="s">
        <v>671</v>
      </c>
      <c r="L779" s="135" t="s">
        <v>672</v>
      </c>
      <c r="M779" s="97" t="str">
        <f t="shared" si="132"/>
        <v>21.27</v>
      </c>
      <c r="N779" s="97" t="str">
        <f t="shared" si="133"/>
        <v>13.01</v>
      </c>
      <c r="Q779" s="134">
        <v>9</v>
      </c>
      <c r="R779" s="3" t="s">
        <v>400</v>
      </c>
      <c r="S779" s="125">
        <v>13</v>
      </c>
      <c r="T779" s="125">
        <v>3</v>
      </c>
      <c r="U779" s="125">
        <v>5</v>
      </c>
      <c r="V779" s="125">
        <v>5</v>
      </c>
      <c r="W779" s="125">
        <v>15</v>
      </c>
      <c r="X779" s="125">
        <v>19</v>
      </c>
      <c r="Y779" s="125">
        <v>14</v>
      </c>
      <c r="Z779" s="126" t="s">
        <v>731</v>
      </c>
      <c r="AA779" s="126" t="s">
        <v>732</v>
      </c>
      <c r="AB779" s="135" t="s">
        <v>733</v>
      </c>
      <c r="AC779" s="97" t="str">
        <f t="shared" si="134"/>
        <v>12.99</v>
      </c>
      <c r="AD779" s="97" t="str">
        <f t="shared" si="135"/>
        <v>19.72</v>
      </c>
    </row>
    <row r="780" spans="1:30" ht="29.4" thickBot="1" x14ac:dyDescent="0.35">
      <c r="A780" s="136">
        <v>10</v>
      </c>
      <c r="B780" s="6" t="s">
        <v>386</v>
      </c>
      <c r="C780" s="127">
        <v>13</v>
      </c>
      <c r="D780" s="127">
        <v>6</v>
      </c>
      <c r="E780" s="127">
        <v>2</v>
      </c>
      <c r="F780" s="127">
        <v>5</v>
      </c>
      <c r="G780" s="127">
        <v>18</v>
      </c>
      <c r="H780" s="127">
        <v>11</v>
      </c>
      <c r="I780" s="127">
        <v>20</v>
      </c>
      <c r="J780" s="128" t="s">
        <v>673</v>
      </c>
      <c r="K780" s="128" t="s">
        <v>674</v>
      </c>
      <c r="L780" s="137" t="s">
        <v>675</v>
      </c>
      <c r="M780" s="97" t="str">
        <f t="shared" si="132"/>
        <v>21.50</v>
      </c>
      <c r="N780" s="97" t="str">
        <f t="shared" si="133"/>
        <v>9.47</v>
      </c>
      <c r="Q780" s="136">
        <v>10</v>
      </c>
      <c r="R780" s="6" t="s">
        <v>386</v>
      </c>
      <c r="S780" s="127">
        <v>12</v>
      </c>
      <c r="T780" s="127">
        <v>3</v>
      </c>
      <c r="U780" s="127">
        <v>4</v>
      </c>
      <c r="V780" s="127">
        <v>5</v>
      </c>
      <c r="W780" s="127">
        <v>15</v>
      </c>
      <c r="X780" s="127">
        <v>16</v>
      </c>
      <c r="Y780" s="127">
        <v>13</v>
      </c>
      <c r="Z780" s="128" t="s">
        <v>2707</v>
      </c>
      <c r="AA780" s="128" t="s">
        <v>2708</v>
      </c>
      <c r="AB780" s="137" t="s">
        <v>2709</v>
      </c>
      <c r="AC780" s="97" t="str">
        <f t="shared" si="134"/>
        <v>14.97</v>
      </c>
      <c r="AD780" s="97" t="str">
        <f t="shared" si="135"/>
        <v>12.94</v>
      </c>
    </row>
    <row r="781" spans="1:30" ht="43.8" thickBot="1" x14ac:dyDescent="0.35">
      <c r="A781" s="134">
        <v>11</v>
      </c>
      <c r="B781" s="3" t="s">
        <v>393</v>
      </c>
      <c r="C781" s="125">
        <v>12</v>
      </c>
      <c r="D781" s="125">
        <v>6</v>
      </c>
      <c r="E781" s="125">
        <v>2</v>
      </c>
      <c r="F781" s="125">
        <v>4</v>
      </c>
      <c r="G781" s="125">
        <v>11</v>
      </c>
      <c r="H781" s="125">
        <v>10</v>
      </c>
      <c r="I781" s="125">
        <v>20</v>
      </c>
      <c r="J781" s="126" t="s">
        <v>2683</v>
      </c>
      <c r="K781" s="126" t="s">
        <v>2684</v>
      </c>
      <c r="L781" s="135" t="s">
        <v>2685</v>
      </c>
      <c r="M781" s="97" t="str">
        <f t="shared" si="132"/>
        <v>16.83</v>
      </c>
      <c r="N781" s="97" t="str">
        <f t="shared" si="133"/>
        <v>12.77</v>
      </c>
      <c r="Q781" s="134">
        <v>11</v>
      </c>
      <c r="R781" s="3" t="s">
        <v>396</v>
      </c>
      <c r="S781" s="125">
        <v>12</v>
      </c>
      <c r="T781" s="125">
        <v>3</v>
      </c>
      <c r="U781" s="125">
        <v>3</v>
      </c>
      <c r="V781" s="125">
        <v>6</v>
      </c>
      <c r="W781" s="125">
        <v>10</v>
      </c>
      <c r="X781" s="125">
        <v>20</v>
      </c>
      <c r="Y781" s="125">
        <v>12</v>
      </c>
      <c r="Z781" s="126" t="s">
        <v>2710</v>
      </c>
      <c r="AA781" s="126" t="s">
        <v>2711</v>
      </c>
      <c r="AB781" s="135" t="s">
        <v>2712</v>
      </c>
      <c r="AC781" s="97" t="str">
        <f t="shared" si="134"/>
        <v>13.54</v>
      </c>
      <c r="AD781" s="97" t="str">
        <f t="shared" si="135"/>
        <v>17.55</v>
      </c>
    </row>
    <row r="782" spans="1:30" ht="29.4" thickBot="1" x14ac:dyDescent="0.35">
      <c r="A782" s="136">
        <v>12</v>
      </c>
      <c r="B782" s="6" t="s">
        <v>396</v>
      </c>
      <c r="C782" s="127">
        <v>13</v>
      </c>
      <c r="D782" s="127">
        <v>5</v>
      </c>
      <c r="E782" s="127">
        <v>4</v>
      </c>
      <c r="F782" s="127">
        <v>4</v>
      </c>
      <c r="G782" s="127">
        <v>19</v>
      </c>
      <c r="H782" s="127">
        <v>14</v>
      </c>
      <c r="I782" s="127">
        <v>19</v>
      </c>
      <c r="J782" s="128" t="s">
        <v>682</v>
      </c>
      <c r="K782" s="128" t="s">
        <v>683</v>
      </c>
      <c r="L782" s="137" t="s">
        <v>684</v>
      </c>
      <c r="M782" s="97" t="str">
        <f t="shared" si="132"/>
        <v>17.11</v>
      </c>
      <c r="N782" s="97" t="str">
        <f t="shared" si="133"/>
        <v>11.22</v>
      </c>
      <c r="Q782" s="136">
        <v>12</v>
      </c>
      <c r="R782" s="6" t="s">
        <v>398</v>
      </c>
      <c r="S782" s="127">
        <v>12</v>
      </c>
      <c r="T782" s="127">
        <v>3</v>
      </c>
      <c r="U782" s="127">
        <v>2</v>
      </c>
      <c r="V782" s="127">
        <v>7</v>
      </c>
      <c r="W782" s="127">
        <v>9</v>
      </c>
      <c r="X782" s="127">
        <v>16</v>
      </c>
      <c r="Y782" s="127">
        <v>11</v>
      </c>
      <c r="Z782" s="128" t="s">
        <v>2640</v>
      </c>
      <c r="AA782" s="128" t="s">
        <v>2641</v>
      </c>
      <c r="AB782" s="137" t="s">
        <v>2642</v>
      </c>
      <c r="AC782" s="97" t="str">
        <f t="shared" si="134"/>
        <v>9.98</v>
      </c>
      <c r="AD782" s="97" t="str">
        <f t="shared" si="135"/>
        <v>17.20</v>
      </c>
    </row>
    <row r="783" spans="1:30" ht="43.8" thickBot="1" x14ac:dyDescent="0.35">
      <c r="A783" s="134">
        <v>13</v>
      </c>
      <c r="B783" s="3" t="s">
        <v>389</v>
      </c>
      <c r="C783" s="125">
        <v>12</v>
      </c>
      <c r="D783" s="125">
        <v>5</v>
      </c>
      <c r="E783" s="125">
        <v>4</v>
      </c>
      <c r="F783" s="125">
        <v>3</v>
      </c>
      <c r="G783" s="125">
        <v>16</v>
      </c>
      <c r="H783" s="125">
        <v>12</v>
      </c>
      <c r="I783" s="125">
        <v>19</v>
      </c>
      <c r="J783" s="126" t="s">
        <v>2686</v>
      </c>
      <c r="K783" s="126" t="s">
        <v>2687</v>
      </c>
      <c r="L783" s="135" t="s">
        <v>2688</v>
      </c>
      <c r="M783" s="97" t="str">
        <f t="shared" si="132"/>
        <v>16.27</v>
      </c>
      <c r="N783" s="97" t="str">
        <f t="shared" si="133"/>
        <v>13.17</v>
      </c>
      <c r="Q783" s="134">
        <v>13</v>
      </c>
      <c r="R783" s="3" t="s">
        <v>397</v>
      </c>
      <c r="S783" s="125">
        <v>12</v>
      </c>
      <c r="T783" s="125">
        <v>2</v>
      </c>
      <c r="U783" s="125">
        <v>4</v>
      </c>
      <c r="V783" s="125">
        <v>6</v>
      </c>
      <c r="W783" s="125">
        <v>11</v>
      </c>
      <c r="X783" s="125">
        <v>18</v>
      </c>
      <c r="Y783" s="125">
        <v>10</v>
      </c>
      <c r="Z783" s="126" t="s">
        <v>740</v>
      </c>
      <c r="AA783" s="126" t="s">
        <v>741</v>
      </c>
      <c r="AB783" s="135" t="s">
        <v>742</v>
      </c>
      <c r="AC783" s="97" t="str">
        <f t="shared" si="134"/>
        <v>10.87</v>
      </c>
      <c r="AD783" s="97" t="str">
        <f t="shared" si="135"/>
        <v>15.68</v>
      </c>
    </row>
    <row r="784" spans="1:30" ht="29.4" thickBot="1" x14ac:dyDescent="0.35">
      <c r="A784" s="136">
        <v>14</v>
      </c>
      <c r="B784" s="6" t="s">
        <v>390</v>
      </c>
      <c r="C784" s="127">
        <v>12</v>
      </c>
      <c r="D784" s="127">
        <v>5</v>
      </c>
      <c r="E784" s="127">
        <v>4</v>
      </c>
      <c r="F784" s="127">
        <v>3</v>
      </c>
      <c r="G784" s="127">
        <v>13</v>
      </c>
      <c r="H784" s="127">
        <v>12</v>
      </c>
      <c r="I784" s="127">
        <v>19</v>
      </c>
      <c r="J784" s="128" t="s">
        <v>2689</v>
      </c>
      <c r="K784" s="128" t="s">
        <v>2690</v>
      </c>
      <c r="L784" s="137" t="s">
        <v>2691</v>
      </c>
      <c r="M784" s="97" t="str">
        <f t="shared" si="132"/>
        <v>19.44</v>
      </c>
      <c r="N784" s="97" t="str">
        <f t="shared" si="133"/>
        <v>12.58</v>
      </c>
      <c r="Q784" s="136">
        <v>14</v>
      </c>
      <c r="R784" s="6" t="s">
        <v>401</v>
      </c>
      <c r="S784" s="127">
        <v>12</v>
      </c>
      <c r="T784" s="127">
        <v>2</v>
      </c>
      <c r="U784" s="127">
        <v>4</v>
      </c>
      <c r="V784" s="127">
        <v>6</v>
      </c>
      <c r="W784" s="127">
        <v>13</v>
      </c>
      <c r="X784" s="127">
        <v>24</v>
      </c>
      <c r="Y784" s="127">
        <v>10</v>
      </c>
      <c r="Z784" s="128" t="s">
        <v>2713</v>
      </c>
      <c r="AA784" s="128" t="s">
        <v>2714</v>
      </c>
      <c r="AB784" s="137" t="s">
        <v>2715</v>
      </c>
      <c r="AC784" s="97" t="str">
        <f t="shared" si="134"/>
        <v>10.96</v>
      </c>
      <c r="AD784" s="97" t="str">
        <f t="shared" si="135"/>
        <v>24.74</v>
      </c>
    </row>
    <row r="785" spans="1:30" ht="15" thickBot="1" x14ac:dyDescent="0.35">
      <c r="A785" s="134">
        <v>15</v>
      </c>
      <c r="B785" s="3" t="s">
        <v>388</v>
      </c>
      <c r="C785" s="125">
        <v>12</v>
      </c>
      <c r="D785" s="125">
        <v>6</v>
      </c>
      <c r="E785" s="125">
        <v>1</v>
      </c>
      <c r="F785" s="125">
        <v>5</v>
      </c>
      <c r="G785" s="125">
        <v>12</v>
      </c>
      <c r="H785" s="125">
        <v>11</v>
      </c>
      <c r="I785" s="125">
        <v>19</v>
      </c>
      <c r="J785" s="126" t="s">
        <v>2692</v>
      </c>
      <c r="K785" s="126" t="s">
        <v>2693</v>
      </c>
      <c r="L785" s="135" t="s">
        <v>2694</v>
      </c>
      <c r="M785" s="97" t="str">
        <f t="shared" si="132"/>
        <v>18.21</v>
      </c>
      <c r="N785" s="97" t="str">
        <f t="shared" si="133"/>
        <v>13.53</v>
      </c>
      <c r="Q785" s="134">
        <v>15</v>
      </c>
      <c r="R785" s="3" t="s">
        <v>394</v>
      </c>
      <c r="S785" s="125">
        <v>12</v>
      </c>
      <c r="T785" s="125">
        <v>2</v>
      </c>
      <c r="U785" s="125">
        <v>3</v>
      </c>
      <c r="V785" s="125">
        <v>7</v>
      </c>
      <c r="W785" s="125">
        <v>15</v>
      </c>
      <c r="X785" s="125">
        <v>21</v>
      </c>
      <c r="Y785" s="125">
        <v>9</v>
      </c>
      <c r="Z785" s="126" t="s">
        <v>2716</v>
      </c>
      <c r="AA785" s="126" t="s">
        <v>2717</v>
      </c>
      <c r="AB785" s="135" t="s">
        <v>2718</v>
      </c>
      <c r="AC785" s="97" t="str">
        <f t="shared" si="134"/>
        <v>14.85</v>
      </c>
      <c r="AD785" s="97" t="str">
        <f t="shared" si="135"/>
        <v>20.12</v>
      </c>
    </row>
    <row r="786" spans="1:30" ht="15" thickBot="1" x14ac:dyDescent="0.35">
      <c r="A786" s="136">
        <v>16</v>
      </c>
      <c r="B786" s="6" t="s">
        <v>401</v>
      </c>
      <c r="C786" s="127">
        <v>13</v>
      </c>
      <c r="D786" s="127">
        <v>5</v>
      </c>
      <c r="E786" s="127">
        <v>3</v>
      </c>
      <c r="F786" s="127">
        <v>5</v>
      </c>
      <c r="G786" s="127">
        <v>16</v>
      </c>
      <c r="H786" s="127">
        <v>16</v>
      </c>
      <c r="I786" s="127">
        <v>18</v>
      </c>
      <c r="J786" s="128" t="s">
        <v>691</v>
      </c>
      <c r="K786" s="128" t="s">
        <v>692</v>
      </c>
      <c r="L786" s="137" t="s">
        <v>693</v>
      </c>
      <c r="M786" s="97" t="str">
        <f t="shared" si="132"/>
        <v>21.23</v>
      </c>
      <c r="N786" s="97" t="str">
        <f t="shared" si="133"/>
        <v>18.61</v>
      </c>
      <c r="Q786" s="136">
        <v>16</v>
      </c>
      <c r="R786" s="6" t="s">
        <v>399</v>
      </c>
      <c r="S786" s="127">
        <v>12</v>
      </c>
      <c r="T786" s="127">
        <v>2</v>
      </c>
      <c r="U786" s="127">
        <v>3</v>
      </c>
      <c r="V786" s="127">
        <v>7</v>
      </c>
      <c r="W786" s="127">
        <v>6</v>
      </c>
      <c r="X786" s="127">
        <v>20</v>
      </c>
      <c r="Y786" s="127">
        <v>9</v>
      </c>
      <c r="Z786" s="128" t="s">
        <v>2719</v>
      </c>
      <c r="AA786" s="128" t="s">
        <v>2720</v>
      </c>
      <c r="AB786" s="137" t="s">
        <v>2721</v>
      </c>
      <c r="AC786" s="97" t="str">
        <f t="shared" si="134"/>
        <v>10.44</v>
      </c>
      <c r="AD786" s="97" t="str">
        <f t="shared" si="135"/>
        <v>22.74</v>
      </c>
    </row>
    <row r="787" spans="1:30" ht="43.8" thickBot="1" x14ac:dyDescent="0.35">
      <c r="A787" s="134">
        <v>17</v>
      </c>
      <c r="B787" s="3" t="s">
        <v>399</v>
      </c>
      <c r="C787" s="125">
        <v>13</v>
      </c>
      <c r="D787" s="125">
        <v>4</v>
      </c>
      <c r="E787" s="125">
        <v>6</v>
      </c>
      <c r="F787" s="125">
        <v>3</v>
      </c>
      <c r="G787" s="125">
        <v>14</v>
      </c>
      <c r="H787" s="125">
        <v>17</v>
      </c>
      <c r="I787" s="125">
        <v>18</v>
      </c>
      <c r="J787" s="126" t="s">
        <v>694</v>
      </c>
      <c r="K787" s="126" t="s">
        <v>695</v>
      </c>
      <c r="L787" s="135" t="s">
        <v>696</v>
      </c>
      <c r="M787" s="97" t="str">
        <f t="shared" si="132"/>
        <v>13.59</v>
      </c>
      <c r="N787" s="97" t="str">
        <f t="shared" si="133"/>
        <v>20.93</v>
      </c>
      <c r="Q787" s="134">
        <v>17</v>
      </c>
      <c r="R787" s="3" t="s">
        <v>393</v>
      </c>
      <c r="S787" s="125">
        <v>13</v>
      </c>
      <c r="T787" s="125">
        <v>2</v>
      </c>
      <c r="U787" s="125">
        <v>2</v>
      </c>
      <c r="V787" s="125">
        <v>9</v>
      </c>
      <c r="W787" s="125">
        <v>8</v>
      </c>
      <c r="X787" s="125">
        <v>25</v>
      </c>
      <c r="Y787" s="125">
        <v>8</v>
      </c>
      <c r="Z787" s="126" t="s">
        <v>749</v>
      </c>
      <c r="AA787" s="126" t="s">
        <v>750</v>
      </c>
      <c r="AB787" s="135" t="s">
        <v>751</v>
      </c>
      <c r="AC787" s="97" t="str">
        <f t="shared" si="134"/>
        <v>8.24</v>
      </c>
      <c r="AD787" s="97" t="str">
        <f t="shared" si="135"/>
        <v>31.38</v>
      </c>
    </row>
    <row r="788" spans="1:30" ht="15" thickBot="1" x14ac:dyDescent="0.35">
      <c r="A788" s="136">
        <v>18</v>
      </c>
      <c r="B788" s="6" t="s">
        <v>397</v>
      </c>
      <c r="C788" s="127">
        <v>13</v>
      </c>
      <c r="D788" s="127">
        <v>4</v>
      </c>
      <c r="E788" s="127">
        <v>4</v>
      </c>
      <c r="F788" s="127">
        <v>5</v>
      </c>
      <c r="G788" s="127">
        <v>14</v>
      </c>
      <c r="H788" s="127">
        <v>16</v>
      </c>
      <c r="I788" s="127">
        <v>16</v>
      </c>
      <c r="J788" s="128" t="s">
        <v>2695</v>
      </c>
      <c r="K788" s="128" t="s">
        <v>2696</v>
      </c>
      <c r="L788" s="137" t="s">
        <v>2697</v>
      </c>
      <c r="M788" s="97" t="str">
        <f t="shared" si="132"/>
        <v>13.79</v>
      </c>
      <c r="N788" s="97" t="str">
        <f t="shared" si="133"/>
        <v>15.55</v>
      </c>
      <c r="Q788" s="136">
        <v>18</v>
      </c>
      <c r="R788" s="6" t="s">
        <v>391</v>
      </c>
      <c r="S788" s="127">
        <v>12</v>
      </c>
      <c r="T788" s="127">
        <v>1</v>
      </c>
      <c r="U788" s="127">
        <v>3</v>
      </c>
      <c r="V788" s="127">
        <v>8</v>
      </c>
      <c r="W788" s="127">
        <v>8</v>
      </c>
      <c r="X788" s="127">
        <v>16</v>
      </c>
      <c r="Y788" s="127">
        <v>6</v>
      </c>
      <c r="Z788" s="128" t="s">
        <v>2722</v>
      </c>
      <c r="AA788" s="128" t="s">
        <v>2723</v>
      </c>
      <c r="AB788" s="137" t="s">
        <v>2724</v>
      </c>
      <c r="AC788" s="97" t="str">
        <f t="shared" si="134"/>
        <v>14.49</v>
      </c>
      <c r="AD788" s="97" t="str">
        <f t="shared" si="135"/>
        <v>21.37</v>
      </c>
    </row>
    <row r="789" spans="1:30" ht="15" thickBot="1" x14ac:dyDescent="0.35">
      <c r="A789" s="134">
        <v>19</v>
      </c>
      <c r="B789" s="3" t="s">
        <v>400</v>
      </c>
      <c r="C789" s="125">
        <v>12</v>
      </c>
      <c r="D789" s="125">
        <v>3</v>
      </c>
      <c r="E789" s="125">
        <v>4</v>
      </c>
      <c r="F789" s="125">
        <v>5</v>
      </c>
      <c r="G789" s="125">
        <v>16</v>
      </c>
      <c r="H789" s="125">
        <v>20</v>
      </c>
      <c r="I789" s="125">
        <v>13</v>
      </c>
      <c r="J789" s="126" t="s">
        <v>2607</v>
      </c>
      <c r="K789" s="126" t="s">
        <v>2608</v>
      </c>
      <c r="L789" s="135" t="s">
        <v>2609</v>
      </c>
      <c r="M789" s="97" t="str">
        <f t="shared" si="132"/>
        <v>18.55</v>
      </c>
      <c r="N789" s="97" t="str">
        <f t="shared" si="133"/>
        <v>14.22</v>
      </c>
      <c r="Q789" s="134">
        <v>19</v>
      </c>
      <c r="R789" s="3" t="s">
        <v>402</v>
      </c>
      <c r="S789" s="125">
        <v>12</v>
      </c>
      <c r="T789" s="125">
        <v>1</v>
      </c>
      <c r="U789" s="125">
        <v>3</v>
      </c>
      <c r="V789" s="125">
        <v>8</v>
      </c>
      <c r="W789" s="125">
        <v>8</v>
      </c>
      <c r="X789" s="125">
        <v>28</v>
      </c>
      <c r="Y789" s="125">
        <v>6</v>
      </c>
      <c r="Z789" s="126" t="s">
        <v>2725</v>
      </c>
      <c r="AA789" s="126" t="s">
        <v>2726</v>
      </c>
      <c r="AB789" s="135" t="s">
        <v>2727</v>
      </c>
      <c r="AC789" s="97" t="str">
        <f t="shared" si="134"/>
        <v>6.41</v>
      </c>
      <c r="AD789" s="97" t="str">
        <f t="shared" si="135"/>
        <v>32.87</v>
      </c>
    </row>
    <row r="790" spans="1:30" ht="15" thickBot="1" x14ac:dyDescent="0.35">
      <c r="A790" s="138">
        <v>20</v>
      </c>
      <c r="B790" s="18" t="s">
        <v>402</v>
      </c>
      <c r="C790" s="139">
        <v>13</v>
      </c>
      <c r="D790" s="139">
        <v>1</v>
      </c>
      <c r="E790" s="139">
        <v>4</v>
      </c>
      <c r="F790" s="139">
        <v>8</v>
      </c>
      <c r="G790" s="139">
        <v>11</v>
      </c>
      <c r="H790" s="139">
        <v>21</v>
      </c>
      <c r="I790" s="139">
        <v>7</v>
      </c>
      <c r="J790" s="140" t="s">
        <v>700</v>
      </c>
      <c r="K790" s="140" t="s">
        <v>701</v>
      </c>
      <c r="L790" s="141" t="s">
        <v>1124</v>
      </c>
      <c r="M790" s="97" t="str">
        <f t="shared" si="132"/>
        <v>18.09</v>
      </c>
      <c r="N790" s="97" t="str">
        <f t="shared" si="133"/>
        <v>22.64</v>
      </c>
      <c r="Q790" s="138">
        <v>20</v>
      </c>
      <c r="R790" s="18" t="s">
        <v>387</v>
      </c>
      <c r="S790" s="139">
        <v>12</v>
      </c>
      <c r="T790" s="139">
        <v>0</v>
      </c>
      <c r="U790" s="139">
        <v>3</v>
      </c>
      <c r="V790" s="139">
        <v>9</v>
      </c>
      <c r="W790" s="139">
        <v>9</v>
      </c>
      <c r="X790" s="139">
        <v>27</v>
      </c>
      <c r="Y790" s="139">
        <v>3</v>
      </c>
      <c r="Z790" s="140" t="s">
        <v>758</v>
      </c>
      <c r="AA790" s="140" t="s">
        <v>759</v>
      </c>
      <c r="AB790" s="141" t="s">
        <v>760</v>
      </c>
      <c r="AC790" s="97" t="str">
        <f t="shared" si="134"/>
        <v>13.14</v>
      </c>
      <c r="AD790" s="97" t="str">
        <f t="shared" si="135"/>
        <v>26.98</v>
      </c>
    </row>
  </sheetData>
  <mergeCells count="32">
    <mergeCell ref="Q769:R769"/>
    <mergeCell ref="B697:F697"/>
    <mergeCell ref="B721:F721"/>
    <mergeCell ref="B745:F745"/>
    <mergeCell ref="B577:F577"/>
    <mergeCell ref="B601:F601"/>
    <mergeCell ref="B625:F625"/>
    <mergeCell ref="B649:F649"/>
    <mergeCell ref="B673:F673"/>
    <mergeCell ref="A769:B769"/>
    <mergeCell ref="B457:F457"/>
    <mergeCell ref="B481:F481"/>
    <mergeCell ref="B505:F505"/>
    <mergeCell ref="B529:F529"/>
    <mergeCell ref="B553:F553"/>
    <mergeCell ref="B337:F337"/>
    <mergeCell ref="B361:F361"/>
    <mergeCell ref="B385:F385"/>
    <mergeCell ref="B409:F409"/>
    <mergeCell ref="B433:F433"/>
    <mergeCell ref="B241:E241"/>
    <mergeCell ref="B265:F265"/>
    <mergeCell ref="B289:F289"/>
    <mergeCell ref="B313:F313"/>
    <mergeCell ref="B194:G194"/>
    <mergeCell ref="B218:G218"/>
    <mergeCell ref="B170:G170"/>
    <mergeCell ref="B49:G49"/>
    <mergeCell ref="B74:G74"/>
    <mergeCell ref="B98:G98"/>
    <mergeCell ref="B122:G122"/>
    <mergeCell ref="B146:G146"/>
  </mergeCells>
  <hyperlinks>
    <hyperlink ref="B4" r:id="rId1" display="https://understat.com/team/Barcelona/2022" xr:uid="{C1621249-5DAE-4BBB-9BF2-91A5FDFEAC78}"/>
    <hyperlink ref="B5" r:id="rId2" display="https://understat.com/team/Real_Madrid/2022" xr:uid="{A1E0BDB9-B628-4600-8219-29A5513F6147}"/>
    <hyperlink ref="B6" r:id="rId3" display="https://understat.com/team/Real_Sociedad/2022" xr:uid="{87FACAE3-ABCC-42BD-9165-F23864B18AF6}"/>
    <hyperlink ref="B7" r:id="rId4" display="https://understat.com/team/Atletico_Madrid/2022" xr:uid="{2C4A8557-2003-4FA6-93F1-D6BEB8246E98}"/>
    <hyperlink ref="B8" r:id="rId5" display="https://understat.com/team/Athletic_Club/2022" xr:uid="{E06A928E-2FEB-41BA-BE13-0E66857ED465}"/>
    <hyperlink ref="B9" r:id="rId6" display="https://understat.com/team/Real_Betis/2022" xr:uid="{8CDCA09A-CB8B-408C-913B-9CAB5C56468A}"/>
    <hyperlink ref="B10" r:id="rId7" display="https://understat.com/team/Villarreal/2022" xr:uid="{3DC5605A-F208-4964-A79C-3260F4AF5EFB}"/>
    <hyperlink ref="B11" r:id="rId8" display="https://understat.com/team/Rayo_Vallecano/2022" xr:uid="{8B8C48CF-3B84-4755-A6B5-D45EEE73BD3D}"/>
    <hyperlink ref="B12" r:id="rId9" display="https://understat.com/team/Osasuna/2022" xr:uid="{8CF7E03B-9E91-4489-A843-4E13DECFA63F}"/>
    <hyperlink ref="B13" r:id="rId10" display="https://understat.com/team/Valencia/2022" xr:uid="{4668FBAA-72D1-43FF-B387-861CC4D1E236}"/>
    <hyperlink ref="B14" r:id="rId11" display="https://understat.com/team/Mallorca/2022" xr:uid="{61B5F54D-CE4D-414A-A485-BE78BD89982F}"/>
    <hyperlink ref="B15" r:id="rId12" display="https://understat.com/team/Girona/2022" xr:uid="{BD8506AE-BDEB-409C-B7D7-BE12AC074138}"/>
    <hyperlink ref="B16" r:id="rId13" display="https://understat.com/team/Almeria/2022" xr:uid="{9B4EA862-D341-40BE-A0BE-5A3BE8E1B7C8}"/>
    <hyperlink ref="B17" r:id="rId14" display="https://understat.com/team/Getafe/2022" xr:uid="{65A9BB1F-0345-4A52-901B-F72777487622}"/>
    <hyperlink ref="B18" r:id="rId15" display="https://understat.com/team/Real_Valladolid/2022" xr:uid="{F0DEF918-5215-40CD-A68A-96C0928A8D13}"/>
    <hyperlink ref="B19" r:id="rId16" display="https://understat.com/team/Espanyol/2022" xr:uid="{2C57D90B-8FC1-4A45-9830-98BA4AF40BCE}"/>
    <hyperlink ref="B20" r:id="rId17" display="https://understat.com/team/Celta_Vigo/2022" xr:uid="{ABA203AB-CBC3-4E5D-AF32-0E77568F74AA}"/>
    <hyperlink ref="B21" r:id="rId18" display="https://understat.com/team/Sevilla/2022" xr:uid="{9F97D6EC-1F29-4812-9677-9F95DDEE2C6F}"/>
    <hyperlink ref="B22" r:id="rId19" display="https://understat.com/team/Cadiz/2022" xr:uid="{387C9B72-3822-42F1-A4D0-99CEB28BA54F}"/>
    <hyperlink ref="B23" r:id="rId20" display="https://understat.com/team/Elche/2022" xr:uid="{1FD962A7-B1A4-4D92-B415-55DB0DD88E97}"/>
    <hyperlink ref="R4" r:id="rId21" display="https://understat.com/team/Real_Madrid/2022" xr:uid="{EEE71FAD-CAB3-493C-86F4-8E203CE84228}"/>
    <hyperlink ref="R5" r:id="rId22" display="https://understat.com/team/Barcelona/2022" xr:uid="{E5424010-B305-4D60-B79F-D219ED34286F}"/>
    <hyperlink ref="R6" r:id="rId23" display="https://understat.com/team/Atletico_Madrid/2022" xr:uid="{E25B96D4-D7CB-41AB-A892-FFB4E6F0ED3B}"/>
    <hyperlink ref="R7" r:id="rId24" display="https://understat.com/team/Real_Sociedad/2022" xr:uid="{6DA2D523-1CE7-4DDC-A1B4-84687A832B88}"/>
    <hyperlink ref="R8" r:id="rId25" display="https://understat.com/team/Villarreal/2022" xr:uid="{0487C047-705E-4C16-801B-369ADF172EA8}"/>
    <hyperlink ref="R9" r:id="rId26" display="https://understat.com/team/Mallorca/2022" xr:uid="{D9C24C21-0330-456A-BAC2-A99087AFE34B}"/>
    <hyperlink ref="R10" r:id="rId27" display="https://understat.com/team/Athletic_Club/2022" xr:uid="{7D44229A-D1AD-4089-B3B2-5B8CDED957EA}"/>
    <hyperlink ref="R11" r:id="rId28" display="https://understat.com/team/Rayo_Vallecano/2022" xr:uid="{E64CBE10-C28C-4788-B78C-2F6CB84DDB2C}"/>
    <hyperlink ref="R12" r:id="rId29" display="https://understat.com/team/Sevilla/2022" xr:uid="{32414174-52D0-47A0-87D7-A6F3B8ADAD22}"/>
    <hyperlink ref="R13" r:id="rId30" display="https://understat.com/team/Espanyol/2022" xr:uid="{706526EA-73F9-424B-9C68-BD69AC4B2FED}"/>
    <hyperlink ref="R14" r:id="rId31" display="https://understat.com/team/Real_Betis/2022" xr:uid="{ABBFF4AE-EA44-4E3B-AD7E-53D1139E3B94}"/>
    <hyperlink ref="R15" r:id="rId32" display="https://understat.com/team/Osasuna/2022" xr:uid="{E30ACA9C-B794-401E-AC5B-5C0677A9BDEC}"/>
    <hyperlink ref="R16" r:id="rId33" display="https://understat.com/team/Getafe/2022" xr:uid="{7676B342-132C-4A44-B73D-85BE5B42AB86}"/>
    <hyperlink ref="R17" r:id="rId34" display="https://understat.com/team/Valencia/2022" xr:uid="{F8B6BF71-CB37-409A-A64F-607E8EC0DCE7}"/>
    <hyperlink ref="R18" r:id="rId35" display="https://understat.com/team/Girona/2022" xr:uid="{0DB30BD4-B4E8-4924-A347-3BED78BBC853}"/>
    <hyperlink ref="R19" r:id="rId36" display="https://understat.com/team/Cadiz/2022" xr:uid="{B154EC30-54C5-436C-AEDA-CF1AF2352AED}"/>
    <hyperlink ref="R20" r:id="rId37" display="https://understat.com/team/Real_Valladolid/2022" xr:uid="{5E488CBB-2FDD-4693-919A-26C53C189789}"/>
    <hyperlink ref="R21" r:id="rId38" display="https://understat.com/team/Celta_Vigo/2022" xr:uid="{D66A9FDC-BFBB-4CFA-9108-3C4CB53667C2}"/>
    <hyperlink ref="R22" r:id="rId39" display="https://understat.com/team/Almeria/2022" xr:uid="{1411AE2A-BEEB-424B-9D08-27A06BC86FC7}"/>
    <hyperlink ref="R23" r:id="rId40" display="https://understat.com/team/Elche/2022" xr:uid="{2F142C51-5B1C-4358-A572-65CEBCBF2B10}"/>
    <hyperlink ref="B27" r:id="rId41" display="https://understat.com/team/Barcelona/2022" xr:uid="{BA3FE8AE-E65D-48D1-8A92-AB262D4DAAB7}"/>
    <hyperlink ref="B28" r:id="rId42" display="https://understat.com/team/Real_Madrid/2022" xr:uid="{9617D047-F9E1-4B61-BBC9-DAAD66B185E7}"/>
    <hyperlink ref="B29" r:id="rId43" display="https://understat.com/team/Atletico_Madrid/2022" xr:uid="{78B624A5-CEBD-47EC-AFEB-6DF712FECF39}"/>
    <hyperlink ref="B30" r:id="rId44" display="https://understat.com/team/Girona/2022" xr:uid="{C4F3ABF0-2423-4812-BA87-0827E6BFE091}"/>
    <hyperlink ref="B31" r:id="rId45" display="https://understat.com/team/Villarreal/2022" xr:uid="{EFF110C5-3F4E-4176-8E1E-F7432A9426AB}"/>
    <hyperlink ref="B32" r:id="rId46" display="https://understat.com/team/Real_Sociedad/2022" xr:uid="{2A91CCC6-4F48-4E67-9183-8D4012A90D82}"/>
    <hyperlink ref="B33" r:id="rId47" display="https://understat.com/team/Rayo_Vallecano/2022" xr:uid="{36BAEFB0-93D9-4EEB-8013-FE1F534321ED}"/>
    <hyperlink ref="B34" r:id="rId48" display="https://understat.com/team/Almeria/2022" xr:uid="{468CA957-E0D2-48AE-8BEE-10D51958789A}"/>
    <hyperlink ref="B35" r:id="rId49" display="https://understat.com/team/Real_Betis/2022" xr:uid="{28A9873E-D9E2-4EE6-9FA7-EE8CEF31464B}"/>
    <hyperlink ref="B36" r:id="rId50" display="https://understat.com/team/Mallorca/2022" xr:uid="{E838A469-8005-4D57-AAB6-C747B3055280}"/>
    <hyperlink ref="B37" r:id="rId51" display="https://understat.com/team/Valencia/2022" xr:uid="{FBC73F1A-3E85-4B8D-8EA8-5DAF22C70009}"/>
    <hyperlink ref="B38" r:id="rId52" display="https://understat.com/team/Sevilla/2022" xr:uid="{586E7A0D-43A3-4D42-B1F0-56696AFEF51E}"/>
    <hyperlink ref="B39" r:id="rId53" display="https://understat.com/team/Osasuna/2022" xr:uid="{5D6A8A3F-CE7D-4133-823E-2D932E13492E}"/>
    <hyperlink ref="B40" r:id="rId54" display="https://understat.com/team/Athletic_Club/2022" xr:uid="{00E5DB36-654D-4FFA-9196-F93B5AD4CD6C}"/>
    <hyperlink ref="B41" r:id="rId55" display="https://understat.com/team/Real_Valladolid/2022" xr:uid="{DBE500A5-0288-438F-9902-8CA5F1049EFE}"/>
    <hyperlink ref="B42" r:id="rId56" display="https://understat.com/team/Celta_Vigo/2022" xr:uid="{563E0BD1-EB75-4475-8D2B-7504C57B77CF}"/>
    <hyperlink ref="B43" r:id="rId57" display="https://understat.com/team/Getafe/2022" xr:uid="{FD27D4AE-6A99-4CA7-9109-346C997C5140}"/>
    <hyperlink ref="B44" r:id="rId58" display="https://understat.com/team/Cadiz/2022" xr:uid="{3C4D878D-2938-4A45-AE9B-A5F622A4330D}"/>
    <hyperlink ref="B45" r:id="rId59" display="https://understat.com/team/Espanyol/2022" xr:uid="{F26E4951-252B-49DF-9357-6FDB7A8C182C}"/>
    <hyperlink ref="B46" r:id="rId60" display="https://understat.com/team/Elche/2022" xr:uid="{7B986517-DB30-405C-99EF-D8C5E3990E4A}"/>
    <hyperlink ref="R27" r:id="rId61" display="https://understat.com/team/Barcelona/2022" xr:uid="{62D1A113-7EA1-46BD-A0B5-A104E487F9AF}"/>
    <hyperlink ref="R28" r:id="rId62" display="https://understat.com/team/Atletico_Madrid/2022" xr:uid="{0B0EA0F5-4D36-43B4-9531-E686C4ABDDCF}"/>
    <hyperlink ref="R29" r:id="rId63" display="https://understat.com/team/Real_Madrid/2022" xr:uid="{98D17ABC-5103-402B-AD1D-A041714E9CB1}"/>
    <hyperlink ref="R30" r:id="rId64" display="https://understat.com/team/Real_Sociedad/2022" xr:uid="{9202D1EB-744B-495B-AA2D-151F149220EB}"/>
    <hyperlink ref="R31" r:id="rId65" display="https://understat.com/team/Real_Betis/2022" xr:uid="{0F9080F5-A7B9-41BD-9300-D6DC4E76FD28}"/>
    <hyperlink ref="R32" r:id="rId66" display="https://understat.com/team/Athletic_Club/2022" xr:uid="{DB75EA37-B40F-49A7-81A8-9DC56929D364}"/>
    <hyperlink ref="R33" r:id="rId67" display="https://understat.com/team/Villarreal/2022" xr:uid="{0D56204A-A4D9-4DB7-BDF4-9C63E8BF5486}"/>
    <hyperlink ref="R34" r:id="rId68" display="https://understat.com/team/Osasuna/2022" xr:uid="{8D2B0881-9D3F-438F-8C4D-FF4CFA612EF1}"/>
    <hyperlink ref="R35" r:id="rId69" display="https://understat.com/team/Sevilla/2022" xr:uid="{E1391703-637B-484B-A78D-FF2AF4B67D46}"/>
    <hyperlink ref="R36" r:id="rId70" display="https://understat.com/team/Rayo_Vallecano/2022" xr:uid="{8CF04971-2D07-4CFF-A731-9C6369BC9F8A}"/>
    <hyperlink ref="R37" r:id="rId71" display="https://understat.com/team/Celta_Vigo/2022" xr:uid="{DA85F716-F618-410F-931D-69E9BDEC1526}"/>
    <hyperlink ref="R38" r:id="rId72" display="https://understat.com/team/Mallorca/2022" xr:uid="{27FFD5BD-31F0-4246-8A78-5F666D2E0E71}"/>
    <hyperlink ref="R39" r:id="rId73" display="https://understat.com/team/Girona/2022" xr:uid="{248F6219-0E85-4DE8-8272-2B95D9B0833A}"/>
    <hyperlink ref="R40" r:id="rId74" display="https://understat.com/team/Espanyol/2022" xr:uid="{D50F1A04-A6FB-4AB3-8633-F76AA18C53A0}"/>
    <hyperlink ref="R41" r:id="rId75" display="https://understat.com/team/Cadiz/2022" xr:uid="{67358B7C-FEF2-492D-9EBE-E783C5D8A73B}"/>
    <hyperlink ref="R42" r:id="rId76" display="https://understat.com/team/Getafe/2022" xr:uid="{E7697E3B-E6A6-4A6C-8487-5B504DF1E00A}"/>
    <hyperlink ref="R43" r:id="rId77" display="https://understat.com/team/Real_Valladolid/2022" xr:uid="{EB771F63-E1C3-4B0F-A3BC-1DAE0EFAA79A}"/>
    <hyperlink ref="R44" r:id="rId78" display="https://understat.com/team/Valencia/2022" xr:uid="{1C587D4C-AB03-42C5-981D-FF1BBEC44B04}"/>
    <hyperlink ref="R45" r:id="rId79" display="https://understat.com/team/Almeria/2022" xr:uid="{A5A0434A-5A99-4206-BBA4-266FA118EA99}"/>
    <hyperlink ref="R46" r:id="rId80" display="https://understat.com/team/Elche/2022" xr:uid="{6EEB8D7D-FF1F-49A6-8173-10DEAA201CCD}"/>
    <hyperlink ref="B52" r:id="rId81" display="https://understat.com/team/Barcelona/2022" xr:uid="{E5250D83-AF6E-41B7-86D0-FD2BB3C5BA09}"/>
    <hyperlink ref="B53" r:id="rId82" display="https://understat.com/team/Real_Madrid/2022" xr:uid="{BF6A22A5-2B85-40CF-9055-14ECE16B92E4}"/>
    <hyperlink ref="B54" r:id="rId83" display="https://understat.com/team/Atletico_Madrid/2022" xr:uid="{AE75680F-03D9-492F-9465-7EF172019880}"/>
    <hyperlink ref="B55" r:id="rId84" display="https://understat.com/team/Real_Betis/2022" xr:uid="{FCFB328B-D9C8-428A-AD2A-484D187D1321}"/>
    <hyperlink ref="B56" r:id="rId85" display="https://understat.com/team/Villarreal/2022" xr:uid="{B8CD1224-8ED6-4E95-B049-0FFCE23F0F64}"/>
    <hyperlink ref="B57" r:id="rId86" display="https://understat.com/team/Almeria/2022" xr:uid="{62A6AC0C-070D-44F5-867E-B28C6BA80183}"/>
    <hyperlink ref="B58" r:id="rId87" display="https://understat.com/team/Real_Sociedad/2022" xr:uid="{D0DBAC0A-BE61-4A5C-8DA8-83B3729C8634}"/>
    <hyperlink ref="B59" r:id="rId88" display="https://understat.com/team/Girona/2022" xr:uid="{8ECB6C89-1F2C-47AC-BD71-89EDBAFAA425}"/>
    <hyperlink ref="B60" r:id="rId89" display="https://understat.com/team/Mallorca/2022" xr:uid="{A218769D-077C-4991-B593-236F15AAE3DC}"/>
    <hyperlink ref="B61" r:id="rId90" display="https://understat.com/team/Valencia/2022" xr:uid="{0AD6FAEC-084F-45DA-B5CA-3057E6F8E230}"/>
    <hyperlink ref="B62" r:id="rId91" display="https://understat.com/team/Athletic_Club/2022" xr:uid="{114A5449-9481-427D-BBF9-68EA0252E587}"/>
    <hyperlink ref="B63" r:id="rId92" display="https://understat.com/team/Rayo_Vallecano/2022" xr:uid="{23D2EDF6-3A95-43D4-9F65-E9472F30CD09}"/>
    <hyperlink ref="B64" r:id="rId93" display="https://understat.com/team/Real_Valladolid/2022" xr:uid="{85316FD2-654D-4FE6-9F42-6BAD45945206}"/>
    <hyperlink ref="B65" r:id="rId94" display="https://understat.com/team/Celta_Vigo/2022" xr:uid="{D87E943A-9A9F-4D54-AF80-160F290D0AD1}"/>
    <hyperlink ref="B66" r:id="rId95" display="https://understat.com/team/Getafe/2022" xr:uid="{9EDEEE3A-0171-4DE4-9684-1E5A0233FCCB}"/>
    <hyperlink ref="B67" r:id="rId96" display="https://understat.com/team/Osasuna/2022" xr:uid="{E5EA08E9-08C2-472A-93CA-011CFF443747}"/>
    <hyperlink ref="B68" r:id="rId97" display="https://understat.com/team/Sevilla/2022" xr:uid="{C5FE02B0-08B6-4AA0-A1B8-60CFD519A01B}"/>
    <hyperlink ref="B69" r:id="rId98" display="https://understat.com/team/Cadiz/2022" xr:uid="{F66595C0-C2F5-4C71-995F-E07181678870}"/>
    <hyperlink ref="B70" r:id="rId99" display="https://understat.com/team/Espanyol/2022" xr:uid="{223F3C25-471C-45C5-8A3C-15800D9F8254}"/>
    <hyperlink ref="B71" r:id="rId100" display="https://understat.com/team/Elche/2022" xr:uid="{8708330C-E82C-43A4-B639-58932EBEA61B}"/>
    <hyperlink ref="R52" r:id="rId101" display="https://understat.com/team/Barcelona/2022" xr:uid="{FF61BA78-5C0E-4599-803D-2ED3A4B91A3B}"/>
    <hyperlink ref="R53" r:id="rId102" display="https://understat.com/team/Real_Madrid/2022" xr:uid="{99E52E4A-E4A1-4C35-9CFE-878BAF33C368}"/>
    <hyperlink ref="R54" r:id="rId103" display="https://understat.com/team/Atletico_Madrid/2022" xr:uid="{F821D6C7-BB37-4D44-A385-1B8ACD5841BE}"/>
    <hyperlink ref="R55" r:id="rId104" display="https://understat.com/team/Real_Sociedad/2022" xr:uid="{05FB3D5B-AC83-44B2-9210-5E227D31444D}"/>
    <hyperlink ref="R56" r:id="rId105" display="https://understat.com/team/Real_Betis/2022" xr:uid="{195BE90C-1A83-458B-A5E2-16189301F6F3}"/>
    <hyperlink ref="R57" r:id="rId106" display="https://understat.com/team/Villarreal/2022" xr:uid="{053C7B10-E051-47C2-AB12-CBA8E07DB250}"/>
    <hyperlink ref="R58" r:id="rId107" display="https://understat.com/team/Athletic_Club/2022" xr:uid="{B9158570-76B8-4A72-B538-465925D5557C}"/>
    <hyperlink ref="R59" r:id="rId108" display="https://understat.com/team/Rayo_Vallecano/2022" xr:uid="{4F181870-04E1-4AFC-81F0-D001030CB3B1}"/>
    <hyperlink ref="R60" r:id="rId109" display="https://understat.com/team/Osasuna/2022" xr:uid="{2745C99D-F8CC-49DB-BDED-293DC03EB9FA}"/>
    <hyperlink ref="R61" r:id="rId110" display="https://understat.com/team/Celta_Vigo/2022" xr:uid="{7812E0D6-A0CE-4863-8B37-850B9C9505B3}"/>
    <hyperlink ref="R62" r:id="rId111" display="https://understat.com/team/Espanyol/2022" xr:uid="{25AD8E9E-EDD5-40F8-9A81-8C65303E7251}"/>
    <hyperlink ref="R63" r:id="rId112" display="https://understat.com/team/Mallorca/2022" xr:uid="{CD1EB43E-EE43-4841-9CFD-50D8605F1863}"/>
    <hyperlink ref="R64" r:id="rId113" display="https://understat.com/team/Girona/2022" xr:uid="{5E20863D-1D8F-4685-A10E-27A87F1DF8B7}"/>
    <hyperlink ref="R65" r:id="rId114" display="https://understat.com/team/Getafe/2022" xr:uid="{457E269C-8C0A-40D3-A57C-B55BB96AF0E7}"/>
    <hyperlink ref="R66" r:id="rId115" display="https://understat.com/team/Sevilla/2022" xr:uid="{ABDD1512-F4D0-40A1-8FEA-7B739335EE18}"/>
    <hyperlink ref="R67" r:id="rId116" display="https://understat.com/team/Cadiz/2022" xr:uid="{B433A568-47A8-4452-A28D-1810DFE0EC1A}"/>
    <hyperlink ref="R68" r:id="rId117" display="https://understat.com/team/Real_Valladolid/2022" xr:uid="{F851DD18-F625-4DC4-874A-E877BE4704B2}"/>
    <hyperlink ref="R69" r:id="rId118" display="https://understat.com/team/Valencia/2022" xr:uid="{27A7E1D8-13D9-4026-96AB-7F4C60845EA6}"/>
    <hyperlink ref="R70" r:id="rId119" display="https://understat.com/team/Elche/2022" xr:uid="{4F456D59-6172-4043-B2C9-CE788E7FA51B}"/>
    <hyperlink ref="R71" r:id="rId120" display="https://understat.com/team/Almeria/2022" xr:uid="{85B0F5A5-75EC-46E7-ACBD-DFC0A348FC99}"/>
    <hyperlink ref="B77" r:id="rId121" display="https://understat.com/team/Barcelona/2022" xr:uid="{673859BB-6274-49D2-9809-EC948494AB90}"/>
    <hyperlink ref="B78" r:id="rId122" display="https://understat.com/team/Real_Madrid/2022" xr:uid="{1749CA26-47FB-4494-89D0-F6AB7402EDDC}"/>
    <hyperlink ref="B79" r:id="rId123" display="https://understat.com/team/Atletico_Madrid/2022" xr:uid="{EB5C8356-21EA-4CB8-A176-0D0E3E455A63}"/>
    <hyperlink ref="B80" r:id="rId124" display="https://understat.com/team/Villarreal/2022" xr:uid="{F4C9803E-707A-4CB5-9D49-1A2FCB2F3C0B}"/>
    <hyperlink ref="B81" r:id="rId125" display="https://understat.com/team/Real_Betis/2022" xr:uid="{FDEE2CAF-0E28-4F24-94C0-7A33C77AE7D2}"/>
    <hyperlink ref="B82" r:id="rId126" display="https://understat.com/team/Girona/2022" xr:uid="{0C1B6BBC-1F7F-4DB1-A7EB-6DD1B9BAF8BE}"/>
    <hyperlink ref="B83" r:id="rId127" display="https://understat.com/team/Almeria/2022" xr:uid="{9A550FEA-B8C8-46E7-9324-4D25CC4A785C}"/>
    <hyperlink ref="B84" r:id="rId128" display="https://understat.com/team/Real_Sociedad/2022" xr:uid="{973CB857-8B79-4D18-8E45-94FF146B8A04}"/>
    <hyperlink ref="B85" r:id="rId129" display="https://understat.com/team/Mallorca/2022" xr:uid="{2B037460-2B8E-4A7E-8885-FD9CFC7A9EDF}"/>
    <hyperlink ref="B86" r:id="rId130" display="https://understat.com/team/Valencia/2022" xr:uid="{0570D00F-614D-4FDC-9BB5-B6E34011FCDA}"/>
    <hyperlink ref="B87" r:id="rId131" display="https://understat.com/team/Athletic_Club/2022" xr:uid="{7BC3CEE9-454D-46C3-B3A2-4C6ECD8A5CED}"/>
    <hyperlink ref="B88" r:id="rId132" display="https://understat.com/team/Celta_Vigo/2022" xr:uid="{F8223064-B5AE-460E-A8DF-B2FE8263DB74}"/>
    <hyperlink ref="B89" r:id="rId133" display="https://understat.com/team/Rayo_Vallecano/2022" xr:uid="{4F241DD2-20A1-4EFC-9DD2-4B556C69294F}"/>
    <hyperlink ref="B90" r:id="rId134" display="https://understat.com/team/Real_Valladolid/2022" xr:uid="{3221CAA5-ABBA-4B78-85B2-739DDB5B0A45}"/>
    <hyperlink ref="B91" r:id="rId135" display="https://understat.com/team/Getafe/2022" xr:uid="{A1ED4D59-07A4-47D0-9726-0C96E52E6397}"/>
    <hyperlink ref="B92" r:id="rId136" display="https://understat.com/team/Osasuna/2022" xr:uid="{1FAB763E-7FB5-4E13-A512-E008699D8F5D}"/>
    <hyperlink ref="B93" r:id="rId137" display="https://understat.com/team/Sevilla/2022" xr:uid="{197793C2-15F6-4471-A21C-CCCE8702C07B}"/>
    <hyperlink ref="B94" r:id="rId138" display="https://understat.com/team/Cadiz/2022" xr:uid="{5CABEB85-7B97-48A8-BEDC-6D9AF05BB7C9}"/>
    <hyperlink ref="B95" r:id="rId139" display="https://understat.com/team/Espanyol/2022" xr:uid="{5C494320-549E-4B72-954C-7D48BD7F8964}"/>
    <hyperlink ref="B96" r:id="rId140" display="https://understat.com/team/Elche/2022" xr:uid="{CCE2ABA8-ABB6-406E-9191-9145B0C73607}"/>
    <hyperlink ref="R77" r:id="rId141" display="https://understat.com/team/Barcelona/2022" xr:uid="{246C2FB3-2FB5-4198-8FE9-883B070862EE}"/>
    <hyperlink ref="R78" r:id="rId142" display="https://understat.com/team/Real_Madrid/2022" xr:uid="{FD7FCC07-BA72-423C-A34B-0374407916A4}"/>
    <hyperlink ref="R79" r:id="rId143" display="https://understat.com/team/Atletico_Madrid/2022" xr:uid="{4DAA97A2-53C9-49E1-AAED-4E2B427AA515}"/>
    <hyperlink ref="R80" r:id="rId144" display="https://understat.com/team/Real_Sociedad/2022" xr:uid="{1DE8650F-2786-4311-A35A-C8F2E4ED1547}"/>
    <hyperlink ref="R81" r:id="rId145" display="https://understat.com/team/Real_Betis/2022" xr:uid="{80EF91B6-B79F-41F0-BE99-81BBCF8C14FE}"/>
    <hyperlink ref="R82" r:id="rId146" display="https://understat.com/team/Villarreal/2022" xr:uid="{487E09A1-A2B8-4735-949C-814B844621C3}"/>
    <hyperlink ref="R83" r:id="rId147" display="https://understat.com/team/Rayo_Vallecano/2022" xr:uid="{75F296EB-9229-466A-A6AF-93F530FFEC19}"/>
    <hyperlink ref="R84" r:id="rId148" display="https://understat.com/team/Athletic_Club/2022" xr:uid="{F4AA2209-949D-49E6-AD97-F0191BBC2EDA}"/>
    <hyperlink ref="R85" r:id="rId149" display="https://understat.com/team/Osasuna/2022" xr:uid="{5A4002C6-8A96-4B22-8F2B-CDE0EF43170E}"/>
    <hyperlink ref="R86" r:id="rId150" display="https://understat.com/team/Celta_Vigo/2022" xr:uid="{7FFAA81A-0BA1-4874-BA11-904713682E9E}"/>
    <hyperlink ref="R87" r:id="rId151" display="https://understat.com/team/Espanyol/2022" xr:uid="{C56D9F02-BB30-40EB-8A4C-1730697E6E60}"/>
    <hyperlink ref="R88" r:id="rId152" display="https://understat.com/team/Sevilla/2022" xr:uid="{EBE28AF6-0F78-4A96-AD15-EE597F91400F}"/>
    <hyperlink ref="R89" r:id="rId153" display="https://understat.com/team/Getafe/2022" xr:uid="{3000FF41-63BA-4493-9DF9-7C3657210D4B}"/>
    <hyperlink ref="R90" r:id="rId154" display="https://understat.com/team/Mallorca/2022" xr:uid="{9BA69CEF-7A3A-470B-90A9-E8AB15F8CB1D}"/>
    <hyperlink ref="R91" r:id="rId155" display="https://understat.com/team/Girona/2022" xr:uid="{790C31A9-9467-496A-A15B-4A6BB8564A1A}"/>
    <hyperlink ref="R92" r:id="rId156" display="https://understat.com/team/Cadiz/2022" xr:uid="{7512DB66-F751-4CDC-A9EA-BA71B6D61A4A}"/>
    <hyperlink ref="R93" r:id="rId157" display="https://understat.com/team/Real_Valladolid/2022" xr:uid="{4D38A973-580D-49E7-A023-CDA3952DCB56}"/>
    <hyperlink ref="R94" r:id="rId158" display="https://understat.com/team/Valencia/2022" xr:uid="{DF7CD64B-5FCE-4B56-B677-5602CD7D5F16}"/>
    <hyperlink ref="R95" r:id="rId159" display="https://understat.com/team/Elche/2022" xr:uid="{30D26125-51AA-456C-9C08-A12F6701A844}"/>
    <hyperlink ref="R96" r:id="rId160" display="https://understat.com/team/Almeria/2022" xr:uid="{9FEAE550-F6DA-4646-943D-094489811BD4}"/>
    <hyperlink ref="R101" r:id="rId161" display="https://understat.com/team/Barcelona/2022" xr:uid="{F12D4618-53E6-4719-8239-167D03CF46C2}"/>
    <hyperlink ref="R102" r:id="rId162" display="https://understat.com/team/Atletico_Madrid/2022" xr:uid="{0CFCFA7E-C1B5-462A-8CC1-F189C1B740E9}"/>
    <hyperlink ref="R103" r:id="rId163" display="https://understat.com/team/Real_Madrid/2022" xr:uid="{A71609D9-F5E7-428E-A0A6-172C7FAEBC9B}"/>
    <hyperlink ref="R104" r:id="rId164" display="https://understat.com/team/Real_Sociedad/2022" xr:uid="{F168DE60-AE27-4B4F-83E7-C31A78114C11}"/>
    <hyperlink ref="R105" r:id="rId165" display="https://understat.com/team/Villarreal/2022" xr:uid="{A6380DF6-C330-4D51-9147-CC2B57EFA669}"/>
    <hyperlink ref="R106" r:id="rId166" display="https://understat.com/team/Real_Betis/2022" xr:uid="{5CBDF9E6-52FB-4A09-9C92-72F2A950CEF9}"/>
    <hyperlink ref="R107" r:id="rId167" display="https://understat.com/team/Athletic_Club/2022" xr:uid="{D8034196-EE28-4629-9ABF-BB276DEC9BFA}"/>
    <hyperlink ref="R108" r:id="rId168" display="https://understat.com/team/Rayo_Vallecano/2022" xr:uid="{13FE7937-F3A2-40CC-A53E-B405EE6789E2}"/>
    <hyperlink ref="R109" r:id="rId169" display="https://understat.com/team/Osasuna/2022" xr:uid="{2091EFD1-89B7-46E6-8D59-6F49C86B9EDD}"/>
    <hyperlink ref="R110" r:id="rId170" display="https://understat.com/team/Celta_Vigo/2022" xr:uid="{E0E32F23-61B6-45C5-8C7F-A0A0F093E0F1}"/>
    <hyperlink ref="R111" r:id="rId171" display="https://understat.com/team/Espanyol/2022" xr:uid="{8636577E-6EFF-4D64-92A2-C98F80EABBD9}"/>
    <hyperlink ref="R112" r:id="rId172" display="https://understat.com/team/Sevilla/2022" xr:uid="{F857E714-AE69-4761-B54B-A269661BDE2B}"/>
    <hyperlink ref="R113" r:id="rId173" display="https://understat.com/team/Cadiz/2022" xr:uid="{885ACB12-A616-48CC-B6E7-1736EFABE59A}"/>
    <hyperlink ref="R114" r:id="rId174" display="https://understat.com/team/Mallorca/2022" xr:uid="{E2076BA2-9688-4249-9F3F-4E6E0770AD7C}"/>
    <hyperlink ref="R115" r:id="rId175" display="https://understat.com/team/Girona/2022" xr:uid="{53D89EBB-026A-4C25-AAA9-917656F1CFDC}"/>
    <hyperlink ref="R116" r:id="rId176" display="https://understat.com/team/Getafe/2022" xr:uid="{C267C512-5D5F-49EF-BF02-7777C6FF49E0}"/>
    <hyperlink ref="R117" r:id="rId177" display="https://understat.com/team/Real_Valladolid/2022" xr:uid="{DE733DC0-E938-48F7-A3EA-39240AA469CF}"/>
    <hyperlink ref="R118" r:id="rId178" display="https://understat.com/team/Valencia/2022" xr:uid="{F4DC50A8-F6C5-4C63-A79D-1F165751161E}"/>
    <hyperlink ref="R119" r:id="rId179" display="https://understat.com/team/Elche/2022" xr:uid="{341FDEDE-85D2-4CFE-8600-018D9B4C30C4}"/>
    <hyperlink ref="R120" r:id="rId180" display="https://understat.com/team/Almeria/2022" xr:uid="{5384CCA7-03EA-4B54-85B7-2926AAAC4EA7}"/>
    <hyperlink ref="B101" r:id="rId181" display="https://understat.com/team/Barcelona/2022" xr:uid="{9BDA85E2-9398-4135-9585-8E25C18A9A89}"/>
    <hyperlink ref="B102" r:id="rId182" display="https://understat.com/team/Real_Madrid/2022" xr:uid="{4723C8F7-B783-469F-AA1D-120A24959D19}"/>
    <hyperlink ref="B103" r:id="rId183" display="https://understat.com/team/Atletico_Madrid/2022" xr:uid="{3268E0D4-8632-43B9-9B2E-D287900064E9}"/>
    <hyperlink ref="B104" r:id="rId184" display="https://understat.com/team/Villarreal/2022" xr:uid="{667F6360-E7F5-4D83-BF8A-6B9BD191E6B9}"/>
    <hyperlink ref="B105" r:id="rId185" display="https://understat.com/team/Almeria/2022" xr:uid="{CCAA1709-A584-43C7-B760-B2FF4E91D450}"/>
    <hyperlink ref="B106" r:id="rId186" display="https://understat.com/team/Real_Sociedad/2022" xr:uid="{06C6BB4D-8CE8-48B0-B80E-F86BE9AA80E6}"/>
    <hyperlink ref="B107" r:id="rId187" display="https://understat.com/team/Girona/2022" xr:uid="{EB40263A-535C-418B-B4B4-C743768681DE}"/>
    <hyperlink ref="B108" r:id="rId188" display="https://understat.com/team/Real_Betis/2022" xr:uid="{42E1B683-2905-48CF-BD00-64E6409B5C25}"/>
    <hyperlink ref="B109" r:id="rId189" display="https://understat.com/team/Mallorca/2022" xr:uid="{98047867-BE94-4495-A1C1-79AED7A19CAD}"/>
    <hyperlink ref="B110" r:id="rId190" display="https://understat.com/team/Osasuna/2022" xr:uid="{71584B2B-3052-4A51-811D-557F78AEDA7C}"/>
    <hyperlink ref="B111" r:id="rId191" display="https://understat.com/team/Valencia/2022" xr:uid="{47304BA7-6DC3-41A1-8532-AFD65C2555B1}"/>
    <hyperlink ref="B112" r:id="rId192" display="https://understat.com/team/Athletic_Club/2022" xr:uid="{4EE77067-6270-4898-BB3B-86E5FC4CECDD}"/>
    <hyperlink ref="B113" r:id="rId193" display="https://understat.com/team/Real_Valladolid/2022" xr:uid="{DF599ED2-F90B-4D71-82D9-96307774E8B7}"/>
    <hyperlink ref="B114" r:id="rId194" display="https://understat.com/team/Celta_Vigo/2022" xr:uid="{D79ABDB2-295F-4503-87B0-9E10975FD714}"/>
    <hyperlink ref="B115" r:id="rId195" display="https://understat.com/team/Rayo_Vallecano/2022" xr:uid="{C9A6C3E8-AB2D-4526-B2A8-D6851847303E}"/>
    <hyperlink ref="B116" r:id="rId196" display="https://understat.com/team/Sevilla/2022" xr:uid="{54A8B53C-5B47-4734-A296-6631A44F2C8C}"/>
    <hyperlink ref="B117" r:id="rId197" display="https://understat.com/team/Getafe/2022" xr:uid="{703F0CFD-2B84-4274-A3E5-760E162E4C9D}"/>
    <hyperlink ref="B118" r:id="rId198" display="https://understat.com/team/Cadiz/2022" xr:uid="{32195343-CCD1-4C90-B4E1-695656A83EC1}"/>
    <hyperlink ref="B119" r:id="rId199" display="https://understat.com/team/Espanyol/2022" xr:uid="{150819B0-58CD-424C-B865-63B89BE2EEAD}"/>
    <hyperlink ref="B120" r:id="rId200" display="https://understat.com/team/Elche/2022" xr:uid="{11407DC0-38DF-4677-B917-DDEDEDE7DA4F}"/>
    <hyperlink ref="B125" r:id="rId201" display="https://understat.com/team/Barcelona/2022" xr:uid="{7791C469-0E56-4B86-8AD4-C07BC54E8D00}"/>
    <hyperlink ref="B126" r:id="rId202" display="https://understat.com/team/Real_Madrid/2022" xr:uid="{46EB8A57-EFE3-495E-9E68-A57FBD5A24E0}"/>
    <hyperlink ref="B127" r:id="rId203" display="https://understat.com/team/Atletico_Madrid/2022" xr:uid="{02ED9B46-C68B-49DD-9065-8DC4E2B92A2B}"/>
    <hyperlink ref="B128" r:id="rId204" display="https://understat.com/team/Girona/2022" xr:uid="{8EA1A7C4-B6AF-4FB0-B2C7-8CEBE1C688CA}"/>
    <hyperlink ref="B129" r:id="rId205" display="https://understat.com/team/Real_Betis/2022" xr:uid="{E259540D-5E6C-4509-BD9E-E8C7A9B4E4BE}"/>
    <hyperlink ref="B130" r:id="rId206" display="https://understat.com/team/Villarreal/2022" xr:uid="{0D74151E-B1C3-410A-9050-A21CEBDF3102}"/>
    <hyperlink ref="B131" r:id="rId207" display="https://understat.com/team/Almeria/2022" xr:uid="{2DF5B98B-E398-4E50-9D01-2FA70D3753C1}"/>
    <hyperlink ref="B132" r:id="rId208" display="https://understat.com/team/Real_Sociedad/2022" xr:uid="{AB32ED38-88C1-4064-B977-D5ECD58A6697}"/>
    <hyperlink ref="B133" r:id="rId209" display="https://understat.com/team/Athletic_Club/2022" xr:uid="{9CF98FD2-68BE-41A6-8391-424D99BEA3C2}"/>
    <hyperlink ref="B134" r:id="rId210" display="https://understat.com/team/Rayo_Vallecano/2022" xr:uid="{74E6781A-1E23-45D2-8C3F-CE362198E602}"/>
    <hyperlink ref="B135" r:id="rId211" display="https://understat.com/team/Mallorca/2022" xr:uid="{151C4003-3849-46F7-A08A-E2D84B6080EC}"/>
    <hyperlink ref="B136" r:id="rId212" display="https://understat.com/team/Osasuna/2022" xr:uid="{BD11B0E5-8FEB-4261-A80F-4EC8789BE311}"/>
    <hyperlink ref="B137" r:id="rId213" display="https://understat.com/team/Valencia/2022" xr:uid="{59F6DEF6-8CEF-42E1-81C0-535B7BB083F3}"/>
    <hyperlink ref="B138" r:id="rId214" display="https://understat.com/team/Real_Valladolid/2022" xr:uid="{0129141F-A98B-4567-A63E-DEA1CADA3B7E}"/>
    <hyperlink ref="B139" r:id="rId215" display="https://understat.com/team/Celta_Vigo/2022" xr:uid="{558513A8-E7CE-4101-AC24-61B18DA52B88}"/>
    <hyperlink ref="B140" r:id="rId216" display="https://understat.com/team/Getafe/2022" xr:uid="{B83641F0-9460-475B-B5D3-E4CBF5761231}"/>
    <hyperlink ref="B141" r:id="rId217" display="https://understat.com/team/Sevilla/2022" xr:uid="{682E77E9-CEE9-4A58-BA67-0C1FF3785BB8}"/>
    <hyperlink ref="B142" r:id="rId218" display="https://understat.com/team/Cadiz/2022" xr:uid="{628F8FBA-741D-4768-B450-13ED015AC621}"/>
    <hyperlink ref="B143" r:id="rId219" display="https://understat.com/team/Espanyol/2022" xr:uid="{924C25BB-D9C0-4B72-9901-6B4329742AC3}"/>
    <hyperlink ref="B144" r:id="rId220" display="https://understat.com/team/Elche/2022" xr:uid="{F25488EB-A0BB-4619-BCA7-C4B260870CF5}"/>
    <hyperlink ref="R125" r:id="rId221" display="https://understat.com/team/Barcelona/2022" xr:uid="{6098A7D7-A465-4824-B3E1-AFB6A720D336}"/>
    <hyperlink ref="R126" r:id="rId222" display="https://understat.com/team/Real_Madrid/2022" xr:uid="{2D3F4941-028D-468D-AB72-464920782FA2}"/>
    <hyperlink ref="R127" r:id="rId223" display="https://understat.com/team/Atletico_Madrid/2022" xr:uid="{3BF89874-184C-490F-A0C0-7DFDA3F5823B}"/>
    <hyperlink ref="R128" r:id="rId224" display="https://understat.com/team/Real_Sociedad/2022" xr:uid="{E3D7D67D-17A1-4650-A886-BA1D96CDFBC3}"/>
    <hyperlink ref="R129" r:id="rId225" display="https://understat.com/team/Villarreal/2022" xr:uid="{7001C541-4A9C-445D-96E1-76FE3E51F8B1}"/>
    <hyperlink ref="R130" r:id="rId226" display="https://understat.com/team/Real_Betis/2022" xr:uid="{7D80E751-29F3-4657-9793-4257E089C22D}"/>
    <hyperlink ref="R131" r:id="rId227" display="https://understat.com/team/Athletic_Club/2022" xr:uid="{B97FA562-A87E-4C83-A6F6-3F9D75D9A992}"/>
    <hyperlink ref="R132" r:id="rId228" display="https://understat.com/team/Rayo_Vallecano/2022" xr:uid="{51C1750F-1EFB-438E-89A9-18D47A5ECEB9}"/>
    <hyperlink ref="R133" r:id="rId229" display="https://understat.com/team/Osasuna/2022" xr:uid="{7FDC0699-EFFC-4903-AC6F-A7D4C5DD0F10}"/>
    <hyperlink ref="R134" r:id="rId230" display="https://understat.com/team/Celta_Vigo/2022" xr:uid="{26BC9676-4F2D-402A-BCD7-9D13A4F81D90}"/>
    <hyperlink ref="R135" r:id="rId231" display="https://understat.com/team/Sevilla/2022" xr:uid="{FB97EB9F-52A6-4E0A-9DF9-CEF5DD90F1B1}"/>
    <hyperlink ref="R136" r:id="rId232" display="https://understat.com/team/Mallorca/2022" xr:uid="{CFB371C0-6EDE-4391-B408-82D757949232}"/>
    <hyperlink ref="R137" r:id="rId233" display="https://understat.com/team/Espanyol/2022" xr:uid="{5CC0DE5C-3AEC-4270-A38E-D64C71CB90E2}"/>
    <hyperlink ref="R138" r:id="rId234" display="https://understat.com/team/Cadiz/2022" xr:uid="{8C3FEA60-2386-43F8-AECC-3EF8273DE4A6}"/>
    <hyperlink ref="R139" r:id="rId235" display="https://understat.com/team/Girona/2022" xr:uid="{261379D8-A8FE-4B38-8457-119AFCD51152}"/>
    <hyperlink ref="R140" r:id="rId236" display="https://understat.com/team/Getafe/2022" xr:uid="{6749B165-6668-4CF3-BD7F-A25EE70EEF5B}"/>
    <hyperlink ref="R141" r:id="rId237" display="https://understat.com/team/Real_Valladolid/2022" xr:uid="{642FB7DF-BA5F-46A7-80A3-CCF2888BDCF1}"/>
    <hyperlink ref="R142" r:id="rId238" display="https://understat.com/team/Valencia/2022" xr:uid="{C43B26C8-9586-4A3B-A5FB-8552F16AA824}"/>
    <hyperlink ref="R143" r:id="rId239" display="https://understat.com/team/Elche/2022" xr:uid="{86D55299-5AC2-42ED-823E-36B6DD4B6799}"/>
    <hyperlink ref="R144" r:id="rId240" display="https://understat.com/team/Almeria/2022" xr:uid="{489CC7D3-5ADA-476E-AD66-0B5BEA428B26}"/>
    <hyperlink ref="B149" r:id="rId241" display="https://understat.com/team/Barcelona/2022" xr:uid="{661FA9B6-9BDA-44E9-8485-4BAD1F159CEB}"/>
    <hyperlink ref="B150" r:id="rId242" display="https://understat.com/team/Real_Madrid/2022" xr:uid="{4F9A467E-5694-4C97-B59E-0E70229E4B53}"/>
    <hyperlink ref="B151" r:id="rId243" display="https://understat.com/team/Atletico_Madrid/2022" xr:uid="{28C7E84E-2D42-4A88-A644-BDC39F9CE0F1}"/>
    <hyperlink ref="B152" r:id="rId244" display="https://understat.com/team/Real_Sociedad/2022" xr:uid="{2BE8CB51-80A2-41CF-931C-60610FC3DF8F}"/>
    <hyperlink ref="B153" r:id="rId245" display="https://understat.com/team/Girona/2022" xr:uid="{D538198F-30DB-499B-A3E1-F5C509D41D4F}"/>
    <hyperlink ref="B154" r:id="rId246" display="https://understat.com/team/Real_Betis/2022" xr:uid="{B2BF733D-05F3-4E44-B49D-E81917F5AB53}"/>
    <hyperlink ref="B155" r:id="rId247" display="https://understat.com/team/Villarreal/2022" xr:uid="{3E28588D-D087-4D7B-9E5A-26DA253D5C22}"/>
    <hyperlink ref="B156" r:id="rId248" display="https://understat.com/team/Almeria/2022" xr:uid="{71FAF957-07AB-4390-B069-EE2565BC2E0D}"/>
    <hyperlink ref="B157" r:id="rId249" display="https://understat.com/team/Mallorca/2022" xr:uid="{5F30F9BF-0C35-4CBD-969A-B020583EC69C}"/>
    <hyperlink ref="B158" r:id="rId250" display="https://understat.com/team/Osasuna/2022" xr:uid="{F893D171-18BF-4D29-B278-07FAE2109D4D}"/>
    <hyperlink ref="B159" r:id="rId251" display="https://understat.com/team/Athletic_Club/2022" xr:uid="{4E72F311-33BA-4F5B-9636-05A6E8520413}"/>
    <hyperlink ref="B160" r:id="rId252" display="https://understat.com/team/Real_Valladolid/2022" xr:uid="{E0DAAD47-4473-4923-8C95-22CC4BF1724D}"/>
    <hyperlink ref="B161" r:id="rId253" display="https://understat.com/team/Rayo_Vallecano/2022" xr:uid="{0B8B0BAE-21FF-4F94-92C7-BBE957054E76}"/>
    <hyperlink ref="B162" r:id="rId254" display="https://understat.com/team/Sevilla/2022" xr:uid="{5523AA4F-4312-4A6D-891F-942931F78882}"/>
    <hyperlink ref="B163" r:id="rId255" display="https://understat.com/team/Valencia/2022" xr:uid="{469AA8EB-6672-4B04-924E-BE6E6C8F1860}"/>
    <hyperlink ref="B164" r:id="rId256" display="https://understat.com/team/Celta_Vigo/2022" xr:uid="{18AD6329-9518-45B1-A394-FFDCD788AE76}"/>
    <hyperlink ref="B165" r:id="rId257" display="https://understat.com/team/Getafe/2022" xr:uid="{E9C32A31-E68F-47CC-B0AB-A1D7BA18CC9B}"/>
    <hyperlink ref="B166" r:id="rId258" display="https://understat.com/team/Cadiz/2022" xr:uid="{2883ECF0-24DC-421B-81AC-A265E25A8CD3}"/>
    <hyperlink ref="B167" r:id="rId259" display="https://understat.com/team/Espanyol/2022" xr:uid="{2A6D94FC-5620-4B95-BF2E-B630A60BE728}"/>
    <hyperlink ref="B168" r:id="rId260" display="https://understat.com/team/Elche/2022" xr:uid="{50C60A61-01EF-41EF-A190-F0495806776C}"/>
    <hyperlink ref="R149" r:id="rId261" display="https://understat.com/team/Barcelona/2022" xr:uid="{CCAA9A6A-B7CA-499E-A71F-B0C48BA882A6}"/>
    <hyperlink ref="R150" r:id="rId262" display="https://understat.com/team/Real_Madrid/2022" xr:uid="{68486DB6-9DD1-4D3F-B810-F13FD36020C7}"/>
    <hyperlink ref="R151" r:id="rId263" display="https://understat.com/team/Atletico_Madrid/2022" xr:uid="{06D5CBED-7285-4E1F-B8B8-48EDDC1F0563}"/>
    <hyperlink ref="R152" r:id="rId264" display="https://understat.com/team/Real_Sociedad/2022" xr:uid="{9124B9F6-2F6D-42A6-8327-A2C04B5B0DA0}"/>
    <hyperlink ref="R153" r:id="rId265" display="https://understat.com/team/Athletic_Club/2022" xr:uid="{5ED9B929-17ED-4154-93F2-889769356BE0}"/>
    <hyperlink ref="R154" r:id="rId266" display="https://understat.com/team/Villarreal/2022" xr:uid="{AA175608-C486-40F5-B6CF-63F7B9BA7F47}"/>
    <hyperlink ref="R155" r:id="rId267" display="https://understat.com/team/Real_Betis/2022" xr:uid="{1BC6B313-43A6-467B-A028-0C800755CF3F}"/>
    <hyperlink ref="R156" r:id="rId268" display="https://understat.com/team/Rayo_Vallecano/2022" xr:uid="{6B68FFA7-837C-43B8-9802-18BD4DE47A36}"/>
    <hyperlink ref="R157" r:id="rId269" display="https://understat.com/team/Osasuna/2022" xr:uid="{CE0E9681-E440-4C7E-A51B-8B05A6016747}"/>
    <hyperlink ref="R158" r:id="rId270" display="https://understat.com/team/Sevilla/2022" xr:uid="{3451C962-F4CA-44AF-92BB-0936D656FE49}"/>
    <hyperlink ref="R159" r:id="rId271" display="https://understat.com/team/Celta_Vigo/2022" xr:uid="{5D8CA53D-2B54-44AD-A9AB-E95EE4A6A710}"/>
    <hyperlink ref="R160" r:id="rId272" display="https://understat.com/team/Mallorca/2022" xr:uid="{36D9BD5E-18B2-43C7-95A5-DC86DAE7EFAF}"/>
    <hyperlink ref="R161" r:id="rId273" display="https://understat.com/team/Espanyol/2022" xr:uid="{3BCF69F0-23D3-4B71-AE41-7E8F13F84A18}"/>
    <hyperlink ref="R162" r:id="rId274" display="https://understat.com/team/Cadiz/2022" xr:uid="{43E9F44A-D5D6-4C06-A199-42174D4E83A3}"/>
    <hyperlink ref="R163" r:id="rId275" display="https://understat.com/team/Girona/2022" xr:uid="{8854E484-1047-46D3-824F-8A53C58C4AC7}"/>
    <hyperlink ref="R164" r:id="rId276" display="https://understat.com/team/Getafe/2022" xr:uid="{89CB558E-A1BB-4559-9483-03CD9AD4D0F4}"/>
    <hyperlink ref="R165" r:id="rId277" display="https://understat.com/team/Real_Valladolid/2022" xr:uid="{FB77BAEF-79B5-4C2C-A8BD-754B6C69C645}"/>
    <hyperlink ref="R166" r:id="rId278" display="https://understat.com/team/Valencia/2022" xr:uid="{61BF6B8A-E9FC-4923-9FFA-96A50951C5F6}"/>
    <hyperlink ref="R167" r:id="rId279" display="https://understat.com/team/Elche/2022" xr:uid="{059364B4-DAF9-4E0A-855F-94352F5C5E57}"/>
    <hyperlink ref="R168" r:id="rId280" display="https://understat.com/team/Almeria/2022" xr:uid="{346057E9-5745-4309-A06E-583B0A2E2681}"/>
    <hyperlink ref="B173" r:id="rId281" display="https://understat.com/team/Barcelona/2022" xr:uid="{4070F071-2B01-409D-9DF6-D3E9F5611A4D}"/>
    <hyperlink ref="B174" r:id="rId282" display="https://understat.com/team/Real_Madrid/2022" xr:uid="{2741256A-223D-4BF0-BF63-AD9AB82AD74E}"/>
    <hyperlink ref="B175" r:id="rId283" display="https://understat.com/team/Atletico_Madrid/2022" xr:uid="{48FC8510-7079-4A98-8B89-43EE9D0B4B2D}"/>
    <hyperlink ref="B176" r:id="rId284" display="https://understat.com/team/Girona/2022" xr:uid="{1C246E97-1515-4112-9C57-265AF04A7820}"/>
    <hyperlink ref="B177" r:id="rId285" display="https://understat.com/team/Villarreal/2022" xr:uid="{841EB15E-F69A-4A56-9DDE-BE99B10A29E4}"/>
    <hyperlink ref="B178" r:id="rId286" display="https://understat.com/team/Real_Betis/2022" xr:uid="{E00319CF-682F-4648-BB8A-8C5CDE61B31F}"/>
    <hyperlink ref="B179" r:id="rId287" display="https://understat.com/team/Real_Sociedad/2022" xr:uid="{2E0F3640-B21B-458C-843C-2C4D2CF2CBD9}"/>
    <hyperlink ref="B180" r:id="rId288" display="https://understat.com/team/Rayo_Vallecano/2022" xr:uid="{72548D0E-29AC-4166-AC2A-4A32CD2095D1}"/>
    <hyperlink ref="B181" r:id="rId289" display="https://understat.com/team/Almeria/2022" xr:uid="{7439780C-0493-4D2B-8CBC-2F11970CC03E}"/>
    <hyperlink ref="B182" r:id="rId290" display="https://understat.com/team/Mallorca/2022" xr:uid="{5C6630F4-3B91-4BC3-8560-484F48038B67}"/>
    <hyperlink ref="B183" r:id="rId291" display="https://understat.com/team/Osasuna/2022" xr:uid="{EB6998B4-AC5C-4119-8EE9-7781D7345BD8}"/>
    <hyperlink ref="B184" r:id="rId292" display="https://understat.com/team/Athletic_Club/2022" xr:uid="{A326887E-EF56-4492-9787-E1ED2D63D476}"/>
    <hyperlink ref="B185" r:id="rId293" display="https://understat.com/team/Valencia/2022" xr:uid="{48BFF61F-C2A8-4E98-8043-126A60FD1C7F}"/>
    <hyperlink ref="B186" r:id="rId294" display="https://understat.com/team/Real_Valladolid/2022" xr:uid="{562A301E-156A-4203-9A15-65387BE4447F}"/>
    <hyperlink ref="B187" r:id="rId295" display="https://understat.com/team/Celta_Vigo/2022" xr:uid="{93FA4549-CEAF-490F-AF01-600282ED3979}"/>
    <hyperlink ref="B188" r:id="rId296" display="https://understat.com/team/Sevilla/2022" xr:uid="{F4B29379-03B3-47BE-96DA-18DFF805A465}"/>
    <hyperlink ref="B189" r:id="rId297" display="https://understat.com/team/Getafe/2022" xr:uid="{00098A89-5581-42ED-B4BB-26ADC8BFF9DD}"/>
    <hyperlink ref="B190" r:id="rId298" display="https://understat.com/team/Cadiz/2022" xr:uid="{1A012487-03E4-472D-8B09-71E28086500F}"/>
    <hyperlink ref="B191" r:id="rId299" display="https://understat.com/team/Espanyol/2022" xr:uid="{04B931EC-8A47-43E9-B3AB-E90F800D48F7}"/>
    <hyperlink ref="B192" r:id="rId300" display="https://understat.com/team/Elche/2022" xr:uid="{037EF823-CD03-4329-B45C-A8719CFD07A8}"/>
    <hyperlink ref="R173" r:id="rId301" display="https://understat.com/team/Barcelona/2022" xr:uid="{B00E0D5D-C6BA-438E-B099-D0D2A6D210AF}"/>
    <hyperlink ref="R174" r:id="rId302" display="https://understat.com/team/Real_Madrid/2022" xr:uid="{5AE3ABA8-6B97-4CEE-9F09-09279A2712BA}"/>
    <hyperlink ref="R175" r:id="rId303" display="https://understat.com/team/Atletico_Madrid/2022" xr:uid="{470B1449-2ED5-4638-9D64-F29774788DE3}"/>
    <hyperlink ref="R176" r:id="rId304" display="https://understat.com/team/Real_Sociedad/2022" xr:uid="{3BDC862E-B5A9-432C-B9BF-BA00F670F8E9}"/>
    <hyperlink ref="R177" r:id="rId305" display="https://understat.com/team/Athletic_Club/2022" xr:uid="{620C1683-0F2B-4A02-8534-EA30948409A1}"/>
    <hyperlink ref="R178" r:id="rId306" display="https://understat.com/team/Villarreal/2022" xr:uid="{F319D268-553E-40A5-8843-4C8EC0A4CA59}"/>
    <hyperlink ref="R179" r:id="rId307" display="https://understat.com/team/Real_Betis/2022" xr:uid="{CFC7A71F-7205-4761-B81F-B2B9E839C60C}"/>
    <hyperlink ref="R180" r:id="rId308" display="https://understat.com/team/Osasuna/2022" xr:uid="{940BB72C-6E51-475B-9204-3F73CCC48EE1}"/>
    <hyperlink ref="R181" r:id="rId309" display="https://understat.com/team/Sevilla/2022" xr:uid="{FE7AC039-EA1C-4BFC-8A1D-B104EBEF051F}"/>
    <hyperlink ref="R182" r:id="rId310" display="https://understat.com/team/Rayo_Vallecano/2022" xr:uid="{BF4DF813-682C-46AE-AB2C-29B8B029C6AB}"/>
    <hyperlink ref="R183" r:id="rId311" display="https://understat.com/team/Celta_Vigo/2022" xr:uid="{9F27D0F6-B6F2-4C17-B940-EDF58D64BA2C}"/>
    <hyperlink ref="R184" r:id="rId312" display="https://understat.com/team/Mallorca/2022" xr:uid="{ED7B119C-DF16-4FA3-B11D-12D0E094C428}"/>
    <hyperlink ref="R185" r:id="rId313" display="https://understat.com/team/Espanyol/2022" xr:uid="{5E8E40A8-8AFD-4F6E-B129-53B997F9D0D8}"/>
    <hyperlink ref="R186" r:id="rId314" display="https://understat.com/team/Cadiz/2022" xr:uid="{876C7D1D-8074-4176-B041-6D31D647F3D3}"/>
    <hyperlink ref="R187" r:id="rId315" display="https://understat.com/team/Girona/2022" xr:uid="{0429A117-E199-4D97-886E-B6F127C86C34}"/>
    <hyperlink ref="R188" r:id="rId316" display="https://understat.com/team/Getafe/2022" xr:uid="{343CB31D-A183-4C28-A126-354A7171174D}"/>
    <hyperlink ref="R189" r:id="rId317" display="https://understat.com/team/Real_Valladolid/2022" xr:uid="{86C3EC00-D046-410F-ABF9-9A2B1F9FD520}"/>
    <hyperlink ref="R190" r:id="rId318" display="https://understat.com/team/Valencia/2022" xr:uid="{7A5B075B-670A-4DF2-AE6A-7B7CE42D6A8E}"/>
    <hyperlink ref="R191" r:id="rId319" display="https://understat.com/team/Almeria/2022" xr:uid="{4CA56FE0-BBC4-401E-91EC-3813784ACD5F}"/>
    <hyperlink ref="R192" r:id="rId320" display="https://understat.com/team/Elche/2022" xr:uid="{7A3E3AEB-4AA3-43A2-9609-7B2B41095B8A}"/>
    <hyperlink ref="B197" r:id="rId321" display="https://understat.com/team/Barcelona/2022" xr:uid="{0DE75EC5-0186-42F8-84B5-51004A67BA4C}"/>
    <hyperlink ref="B198" r:id="rId322" display="https://understat.com/team/Real_Madrid/2022" xr:uid="{442BA2EA-007C-49C1-BD5C-67DE71FF3771}"/>
    <hyperlink ref="B199" r:id="rId323" display="https://understat.com/team/Atletico_Madrid/2022" xr:uid="{962DC5AD-2CDA-45BA-849B-A7BDD05A264B}"/>
    <hyperlink ref="B200" r:id="rId324" display="https://understat.com/team/Villarreal/2022" xr:uid="{1F3A4409-5B40-4B51-BA0E-250E40966B60}"/>
    <hyperlink ref="B201" r:id="rId325" display="https://understat.com/team/Girona/2022" xr:uid="{AB380D99-673F-4D15-97F7-671053DF9CD3}"/>
    <hyperlink ref="B202" r:id="rId326" display="https://understat.com/team/Almeria/2022" xr:uid="{1490758F-326A-4C45-B186-A01BF518B433}"/>
    <hyperlink ref="B203" r:id="rId327" display="https://understat.com/team/Real_Betis/2022" xr:uid="{050E81AD-2757-438D-8187-3F82E5019A70}"/>
    <hyperlink ref="B204" r:id="rId328" display="https://understat.com/team/Real_Sociedad/2022" xr:uid="{DB2A679C-D739-470B-B772-D1620801EA78}"/>
    <hyperlink ref="B205" r:id="rId329" display="https://understat.com/team/Rayo_Vallecano/2022" xr:uid="{530E8B57-94CA-436D-AEC9-0A7AD6C9E4A3}"/>
    <hyperlink ref="B206" r:id="rId330" display="https://understat.com/team/Mallorca/2022" xr:uid="{BEB8BCB2-0BF3-46FC-B047-6590C574794B}"/>
    <hyperlink ref="B207" r:id="rId331" display="https://understat.com/team/Osasuna/2022" xr:uid="{53684DFD-488D-44CC-B9D1-5B4FF2DFF24A}"/>
    <hyperlink ref="B208" r:id="rId332" display="https://understat.com/team/Athletic_Club/2022" xr:uid="{3A71E381-E605-4637-AA80-B772F8A98D8A}"/>
    <hyperlink ref="B209" r:id="rId333" display="https://understat.com/team/Valencia/2022" xr:uid="{E7168D97-2963-43A6-B457-9673D8011FD0}"/>
    <hyperlink ref="B210" r:id="rId334" display="https://understat.com/team/Real_Valladolid/2022" xr:uid="{BA6FAAA6-C198-4E6B-8988-B4A9B5E29E2D}"/>
    <hyperlink ref="B211" r:id="rId335" display="https://understat.com/team/Celta_Vigo/2022" xr:uid="{926464D8-C0AF-46D2-B0AC-1F0A445F315E}"/>
    <hyperlink ref="B212" r:id="rId336" display="https://understat.com/team/Sevilla/2022" xr:uid="{CB0F95BD-E979-4B2B-95CE-FF0E7FCD0105}"/>
    <hyperlink ref="B213" r:id="rId337" display="https://understat.com/team/Cadiz/2022" xr:uid="{8592B3F3-5700-42F6-8F75-7DBF5EFC45B5}"/>
    <hyperlink ref="B214" r:id="rId338" display="https://understat.com/team/Getafe/2022" xr:uid="{A92CB38C-27C8-4C4C-BF6A-CDF76F39BEEE}"/>
    <hyperlink ref="B215" r:id="rId339" display="https://understat.com/team/Espanyol/2022" xr:uid="{0F01E24E-17B7-48FD-825F-FEAB03B5202E}"/>
    <hyperlink ref="B216" r:id="rId340" display="https://understat.com/team/Elche/2022" xr:uid="{59741ED8-FFD3-436C-827E-11E8E69C2D98}"/>
    <hyperlink ref="R197" r:id="rId341" display="https://understat.com/team/Barcelona/2022" xr:uid="{EA769F22-BED0-4B93-9BB6-045E8F4EDD74}"/>
    <hyperlink ref="R198" r:id="rId342" display="https://understat.com/team/Atletico_Madrid/2022" xr:uid="{1DEC416E-2E23-4F4C-9379-9BC197EC4222}"/>
    <hyperlink ref="R199" r:id="rId343" display="https://understat.com/team/Real_Madrid/2022" xr:uid="{B555B92E-0D22-4774-9E36-35D39E6F964F}"/>
    <hyperlink ref="R200" r:id="rId344" display="https://understat.com/team/Real_Sociedad/2022" xr:uid="{07B89519-844B-479D-B3BA-7B75B7F2DDA2}"/>
    <hyperlink ref="R201" r:id="rId345" display="https://understat.com/team/Athletic_Club/2022" xr:uid="{DE0A400C-D4EC-469A-950C-4BE44DFFFB7E}"/>
    <hyperlink ref="R202" r:id="rId346" display="https://understat.com/team/Villarreal/2022" xr:uid="{91EA6315-D722-4909-9F22-CDB5B9FB2E94}"/>
    <hyperlink ref="R203" r:id="rId347" display="https://understat.com/team/Real_Betis/2022" xr:uid="{5B269547-4A1A-4EE9-B86A-0E63ECD99F41}"/>
    <hyperlink ref="R204" r:id="rId348" display="https://understat.com/team/Osasuna/2022" xr:uid="{6049598A-B738-4C60-AA71-5777C8F70EC8}"/>
    <hyperlink ref="R205" r:id="rId349" display="https://understat.com/team/Sevilla/2022" xr:uid="{A749ACE4-3C3D-4C9A-9A03-EDE2EDE13BB5}"/>
    <hyperlink ref="R206" r:id="rId350" display="https://understat.com/team/Rayo_Vallecano/2022" xr:uid="{962B9CC4-D88E-4F1C-8A2F-B8B757C76EE2}"/>
    <hyperlink ref="R207" r:id="rId351" display="https://understat.com/team/Celta_Vigo/2022" xr:uid="{91726F79-ACFC-4386-BACD-9F3940A419E3}"/>
    <hyperlink ref="R208" r:id="rId352" display="https://understat.com/team/Mallorca/2022" xr:uid="{0B48E810-30BD-4AC8-BEEE-9FB7A2F8A49A}"/>
    <hyperlink ref="R209" r:id="rId353" display="https://understat.com/team/Girona/2022" xr:uid="{E049CD99-4347-4036-AC24-8D482741208B}"/>
    <hyperlink ref="R210" r:id="rId354" display="https://understat.com/team/Espanyol/2022" xr:uid="{0AF326CF-3320-47D4-9E4C-84282F4BBF9C}"/>
    <hyperlink ref="R211" r:id="rId355" display="https://understat.com/team/Cadiz/2022" xr:uid="{0838A024-A404-43CD-9842-9AC9AD54A634}"/>
    <hyperlink ref="R212" r:id="rId356" display="https://understat.com/team/Getafe/2022" xr:uid="{50F99796-6B40-4CAA-A449-A4FF0E116F0E}"/>
    <hyperlink ref="R213" r:id="rId357" display="https://understat.com/team/Real_Valladolid/2022" xr:uid="{70DC9D6D-294B-4987-8171-A548A33C9240}"/>
    <hyperlink ref="R214" r:id="rId358" display="https://understat.com/team/Valencia/2022" xr:uid="{2D63F80C-5950-483C-9818-FCBD8D16CD63}"/>
    <hyperlink ref="R215" r:id="rId359" display="https://understat.com/team/Almeria/2022" xr:uid="{B56FF6A6-0F4D-49A4-AB76-1787B5E59E65}"/>
    <hyperlink ref="R216" r:id="rId360" display="https://understat.com/team/Elche/2022" xr:uid="{C25000E0-10E1-4D17-822A-D68ED6B43FE5}"/>
    <hyperlink ref="B220" r:id="rId361" display="https://understat.com/team/Barcelona/2022" xr:uid="{CA7C5D64-3D2B-45A0-9F51-B462BA3AC324}"/>
    <hyperlink ref="B221" r:id="rId362" display="https://understat.com/team/Real_Madrid/2022" xr:uid="{CD89507D-B91E-4D8D-AD8E-98EBD3B46C06}"/>
    <hyperlink ref="B222" r:id="rId363" display="https://understat.com/team/Atletico_Madrid/2022" xr:uid="{D39A721C-52F6-4828-A0F1-9BCE6FA4A934}"/>
    <hyperlink ref="B223" r:id="rId364" display="https://understat.com/team/Girona/2022" xr:uid="{B99BF13B-072F-4028-8059-0A7AEE6B69A8}"/>
    <hyperlink ref="B224" r:id="rId365" display="https://understat.com/team/Villarreal/2022" xr:uid="{38838EA4-FE0C-44EA-AA01-5AD1C35390D0}"/>
    <hyperlink ref="B225" r:id="rId366" display="https://understat.com/team/Real_Sociedad/2022" xr:uid="{19F0D6BA-9C83-4514-B7A3-5266D0A7C74D}"/>
    <hyperlink ref="B226" r:id="rId367" display="https://understat.com/team/Rayo_Vallecano/2022" xr:uid="{41C59968-B86C-406D-AA89-3EB3C1E34702}"/>
    <hyperlink ref="B227" r:id="rId368" display="https://understat.com/team/Almeria/2022" xr:uid="{DAC41F33-A566-4C4E-8B90-E077BD74CD08}"/>
    <hyperlink ref="B228" r:id="rId369" display="https://understat.com/team/Real_Betis/2022" xr:uid="{97EE69FB-5930-4319-BB8B-9B0730FC0BE2}"/>
    <hyperlink ref="B229" r:id="rId370" display="https://understat.com/team/Mallorca/2022" xr:uid="{9A0F02E4-9C94-4033-BAD5-7C18A5A20E25}"/>
    <hyperlink ref="B230" r:id="rId371" display="https://understat.com/team/Valencia/2022" xr:uid="{0C0F44B2-24EF-44E1-A824-434551391797}"/>
    <hyperlink ref="B231" r:id="rId372" display="https://understat.com/team/Sevilla/2022" xr:uid="{4AAC822B-65D4-43DE-BEF4-B252342FACFF}"/>
    <hyperlink ref="B232" r:id="rId373" display="https://understat.com/team/Osasuna/2022" xr:uid="{C28AD51D-0A1E-4782-9D01-C7F2A48B3D56}"/>
    <hyperlink ref="B233" r:id="rId374" display="https://understat.com/team/Athletic_Club/2022" xr:uid="{45815054-E6CD-4C68-BAF0-C6C267A1A1C7}"/>
    <hyperlink ref="B234" r:id="rId375" display="https://understat.com/team/Real_Valladolid/2022" xr:uid="{852749CE-963C-4970-845C-CE0CE081ECDE}"/>
    <hyperlink ref="B235" r:id="rId376" display="https://understat.com/team/Celta_Vigo/2022" xr:uid="{5DDEA42F-7931-4223-BC98-3979F17C5445}"/>
    <hyperlink ref="B236" r:id="rId377" display="https://understat.com/team/Getafe/2022" xr:uid="{9F98003B-D0E7-455B-8331-E30DC2DA5561}"/>
    <hyperlink ref="B237" r:id="rId378" display="https://understat.com/team/Cadiz/2022" xr:uid="{12396798-C742-4650-8A15-9CB652797C40}"/>
    <hyperlink ref="B238" r:id="rId379" display="https://understat.com/team/Espanyol/2022" xr:uid="{868E2570-C79A-4786-B384-1E4C6E9566D8}"/>
    <hyperlink ref="B239" r:id="rId380" display="https://understat.com/team/Elche/2022" xr:uid="{361A3A35-56A6-4CC0-8B0A-0E3722A6951D}"/>
    <hyperlink ref="R220" r:id="rId381" display="https://understat.com/team/Barcelona/2022" xr:uid="{1E9139E4-E627-4F19-B1FA-0206AEE29334}"/>
    <hyperlink ref="R221" r:id="rId382" display="https://understat.com/team/Atletico_Madrid/2022" xr:uid="{1CE1AFDE-59E0-4076-9DD9-440C38FBF6E6}"/>
    <hyperlink ref="R222" r:id="rId383" display="https://understat.com/team/Real_Madrid/2022" xr:uid="{9FE8C15E-1E78-4F19-B8D9-E26519C17362}"/>
    <hyperlink ref="R223" r:id="rId384" display="https://understat.com/team/Real_Sociedad/2022" xr:uid="{D60E5EC4-3338-4F49-A7D8-A737C1E2761E}"/>
    <hyperlink ref="R224" r:id="rId385" display="https://understat.com/team/Real_Betis/2022" xr:uid="{64D88DB5-7737-4648-9007-69C7FA662991}"/>
    <hyperlink ref="R225" r:id="rId386" display="https://understat.com/team/Athletic_Club/2022" xr:uid="{AF2BC59A-1DA4-4A7C-8A8C-E9162BCB57A9}"/>
    <hyperlink ref="R226" r:id="rId387" display="https://understat.com/team/Villarreal/2022" xr:uid="{56732327-C725-4205-A82E-F15622997E70}"/>
    <hyperlink ref="R227" r:id="rId388" display="https://understat.com/team/Osasuna/2022" xr:uid="{F31B31FE-0E8A-42C8-ACBB-021B6B2BEB91}"/>
    <hyperlink ref="R228" r:id="rId389" display="https://understat.com/team/Sevilla/2022" xr:uid="{81A5044F-7DF9-48AC-B377-68C3A4CE8C06}"/>
    <hyperlink ref="R229" r:id="rId390" display="https://understat.com/team/Rayo_Vallecano/2022" xr:uid="{4FAA316F-CFBB-40FD-86D1-142DFB11A2CA}"/>
    <hyperlink ref="R230" r:id="rId391" display="https://understat.com/team/Celta_Vigo/2022" xr:uid="{60219F7C-94AC-4B26-9791-7C49DE77B9D8}"/>
    <hyperlink ref="R231" r:id="rId392" display="https://understat.com/team/Mallorca/2022" xr:uid="{3B4CC5B4-D7D8-4FFD-8D8A-4509B60D2AE3}"/>
    <hyperlink ref="R232" r:id="rId393" display="https://understat.com/team/Girona/2022" xr:uid="{9FE8281F-EEE8-450B-8695-420F2FDA4716}"/>
    <hyperlink ref="R233" r:id="rId394" display="https://understat.com/team/Espanyol/2022" xr:uid="{4B1DF8B5-61D0-432C-BF4C-7161F1358EB3}"/>
    <hyperlink ref="R234" r:id="rId395" display="https://understat.com/team/Cadiz/2022" xr:uid="{85618DE3-FB68-4B0C-A98F-E8645DFC6BEE}"/>
    <hyperlink ref="R235" r:id="rId396" display="https://understat.com/team/Getafe/2022" xr:uid="{B4AB02BC-D383-4F14-8135-E588C1F641FE}"/>
    <hyperlink ref="R236" r:id="rId397" display="https://understat.com/team/Real_Valladolid/2022" xr:uid="{AF417E38-FB74-4104-9825-10E6F5E0D9DC}"/>
    <hyperlink ref="R237" r:id="rId398" display="https://understat.com/team/Valencia/2022" xr:uid="{C665D618-7E05-4854-99EC-F815844DE0B0}"/>
    <hyperlink ref="R238" r:id="rId399" display="https://understat.com/team/Almeria/2022" xr:uid="{F9E62492-AEED-477F-A0F4-E6E66BA46A3C}"/>
    <hyperlink ref="R239" r:id="rId400" display="https://understat.com/team/Elche/2022" xr:uid="{375EDC19-886B-4EA6-B78A-417324715D45}"/>
    <hyperlink ref="B244" r:id="rId401" display="https://understat.com/team/Real_Betis/2022" xr:uid="{F3EABAFF-0B8B-40A6-B20C-EFB06BB84359}"/>
    <hyperlink ref="B245" r:id="rId402" display="https://understat.com/team/Osasuna/2022" xr:uid="{55C94E2B-BAC9-4CE9-AA29-D12A115D32C6}"/>
    <hyperlink ref="B246" r:id="rId403" display="https://understat.com/team/Barcelona/2022" xr:uid="{44DC1ADD-EE7F-4627-84F7-BD80216A6188}"/>
    <hyperlink ref="B247" r:id="rId404" display="https://understat.com/team/Athletic_Club/2022" xr:uid="{FC0F290E-79F6-4548-B729-0962DBB49074}"/>
    <hyperlink ref="B248" r:id="rId405" display="https://understat.com/team/Girona/2022" xr:uid="{FF36883C-3D17-41AA-B1D9-AB0980F2ABBB}"/>
    <hyperlink ref="B249" r:id="rId406" display="https://understat.com/team/Almeria/2022" xr:uid="{B38D0B98-0A6C-487F-BB01-50F3CACEAE25}"/>
    <hyperlink ref="B250" r:id="rId407" display="https://understat.com/team/Valencia/2022" xr:uid="{5A680056-A24F-4813-8573-DA26575BB576}"/>
    <hyperlink ref="B251" r:id="rId408" display="https://understat.com/team/Sevilla/2022" xr:uid="{2032241F-8A98-4F04-8C99-EC86FA8F12EA}"/>
    <hyperlink ref="B252" r:id="rId409" display="https://understat.com/team/Elche/2022" xr:uid="{DBDA74E6-95A8-45C8-A1FD-BA2770F1A4F3}"/>
    <hyperlink ref="B253" r:id="rId410" display="https://understat.com/team/Celta_Vigo/2022" xr:uid="{63212742-A2FD-4EB9-8486-6F2008AE1119}"/>
    <hyperlink ref="B254" r:id="rId411" display="https://understat.com/team/Getafe/2022" xr:uid="{398C0E5F-DA16-489C-B4CB-57EE2DAB6C9E}"/>
    <hyperlink ref="B255" r:id="rId412" display="https://understat.com/team/Real_Madrid/2022" xr:uid="{0AE84605-FB6E-470C-9C04-2BB5FA128141}"/>
    <hyperlink ref="B256" r:id="rId413" display="https://understat.com/team/Villarreal/2022" xr:uid="{81367D9A-1685-47BC-BBCB-17183D87D0D2}"/>
    <hyperlink ref="B257" r:id="rId414" display="https://understat.com/team/Mallorca/2022" xr:uid="{6DCB0D8F-0DB3-401A-8708-93B64A100D6A}"/>
    <hyperlink ref="B258" r:id="rId415" display="https://understat.com/team/Atletico_Madrid/2022" xr:uid="{3D72C1A6-EFEB-465B-91A8-4BC8AB06233F}"/>
    <hyperlink ref="B259" r:id="rId416" display="https://understat.com/team/Rayo_Vallecano/2022" xr:uid="{302B0398-9CF4-4E36-9D89-6AB3CEB91290}"/>
    <hyperlink ref="B260" r:id="rId417" display="https://understat.com/team/Real_Sociedad/2022" xr:uid="{F0E2777B-487C-44A0-86FC-5F4899FEFB63}"/>
    <hyperlink ref="B261" r:id="rId418" display="https://understat.com/team/Real_Valladolid/2022" xr:uid="{82F7565D-F85D-4A7F-A015-8B8FF9D15576}"/>
    <hyperlink ref="B262" r:id="rId419" display="https://understat.com/team/Espanyol/2022" xr:uid="{E13DF593-0933-4969-A368-9AB7B742F3DC}"/>
    <hyperlink ref="B263" r:id="rId420" display="https://understat.com/team/Cadiz/2022" xr:uid="{3F0AD1F3-6123-49EA-90DA-910035EFEA6E}"/>
    <hyperlink ref="R244" r:id="rId421" display="https://understat.com/team/Real_Madrid/2022" xr:uid="{431C7F89-08F5-476C-8DEF-0C379F56EDCA}"/>
    <hyperlink ref="R245" r:id="rId422" display="https://understat.com/team/Villarreal/2022" xr:uid="{4E7EE15D-6F64-4F96-8F36-58424D492B2A}"/>
    <hyperlink ref="R246" r:id="rId423" display="https://understat.com/team/Atletico_Madrid/2022" xr:uid="{F674CC07-6D03-4AE5-9C52-EA1046258BB0}"/>
    <hyperlink ref="R247" r:id="rId424" display="https://understat.com/team/Real_Sociedad/2022" xr:uid="{4E9098B2-0A92-443C-8877-6B5B0D514A77}"/>
    <hyperlink ref="R248" r:id="rId425" display="https://understat.com/team/Rayo_Vallecano/2022" xr:uid="{37733E14-90BC-4F8A-9E2B-5C081E40A7FB}"/>
    <hyperlink ref="R249" r:id="rId426" display="https://understat.com/team/Mallorca/2022" xr:uid="{13E9A751-6AFF-4883-A4B6-3AE51234D1E1}"/>
    <hyperlink ref="R250" r:id="rId427" display="https://understat.com/team/Athletic_Club/2022" xr:uid="{91E14EB9-51E3-40FC-96D9-EF4577A8C67F}"/>
    <hyperlink ref="R251" r:id="rId428" display="https://understat.com/team/Barcelona/2022" xr:uid="{C494147B-7F59-4352-9B78-537F6B0292D8}"/>
    <hyperlink ref="R252" r:id="rId429" display="https://understat.com/team/Real_Betis/2022" xr:uid="{D9CC2EA0-DE45-4E2B-BCE1-517D19AB8255}"/>
    <hyperlink ref="R253" r:id="rId430" display="https://understat.com/team/Celta_Vigo/2022" xr:uid="{0CC78A7D-CD9D-43B6-9593-7068E3B63F25}"/>
    <hyperlink ref="R254" r:id="rId431" display="https://understat.com/team/Espanyol/2022" xr:uid="{04790F41-224F-4A77-85C0-C635D35866FD}"/>
    <hyperlink ref="R255" r:id="rId432" display="https://understat.com/team/Almeria/2022" xr:uid="{BB2F51F9-9CDC-4CD7-90E0-AF1C592E95FC}"/>
    <hyperlink ref="R256" r:id="rId433" display="https://understat.com/team/Real_Valladolid/2022" xr:uid="{0B18CE9C-A987-47FB-A04C-14F835EF703D}"/>
    <hyperlink ref="R257" r:id="rId434" display="https://understat.com/team/Valencia/2022" xr:uid="{9E31542D-8234-48FE-A6F4-2F609CDE9528}"/>
    <hyperlink ref="R258" r:id="rId435" display="https://understat.com/team/Osasuna/2022" xr:uid="{5B8ECA95-B470-4514-A963-DCF71594A431}"/>
    <hyperlink ref="R259" r:id="rId436" display="https://understat.com/team/Girona/2022" xr:uid="{12F2F5D8-62E6-40F4-BBBA-2B8B3841CE98}"/>
    <hyperlink ref="R260" r:id="rId437" display="https://understat.com/team/Sevilla/2022" xr:uid="{DC5C943F-D273-47EC-A82D-1A94FA361793}"/>
    <hyperlink ref="R261" r:id="rId438" display="https://understat.com/team/Getafe/2022" xr:uid="{5624387E-46E6-4B9A-84C3-65D55275338D}"/>
    <hyperlink ref="R262" r:id="rId439" display="https://understat.com/team/Cadiz/2022" xr:uid="{BC4C2FE5-F8F9-475F-9840-E8A57292FFE9}"/>
    <hyperlink ref="R263" r:id="rId440" display="https://understat.com/team/Elche/2022" xr:uid="{6EF9B219-4336-4FFA-9863-FDC266463F43}"/>
    <hyperlink ref="B268" r:id="rId441" display="https://understat.com/team/Osasuna/2022" xr:uid="{DEE6C640-457C-439A-BCFA-1F764935F8A4}"/>
    <hyperlink ref="B269" r:id="rId442" display="https://understat.com/team/Valencia/2022" xr:uid="{8D88CECD-4F7B-48FE-98CB-B543B811FB81}"/>
    <hyperlink ref="B270" r:id="rId443" display="https://understat.com/team/Real_Betis/2022" xr:uid="{AA4FE93D-BAA8-4B8E-836C-B93A133B672A}"/>
    <hyperlink ref="B271" r:id="rId444" display="https://understat.com/team/Barcelona/2022" xr:uid="{6910BD3B-3D62-4B6C-80D7-0DE2CA3A72B1}"/>
    <hyperlink ref="B272" r:id="rId445" display="https://understat.com/team/Celta_Vigo/2022" xr:uid="{1C00FE79-EE8E-4EE2-8848-AEF2383C5E85}"/>
    <hyperlink ref="B273" r:id="rId446" display="https://understat.com/team/Athletic_Club/2022" xr:uid="{6F73F781-F1FB-4301-97AD-697DB037A66C}"/>
    <hyperlink ref="B274" r:id="rId447" display="https://understat.com/team/Villarreal/2022" xr:uid="{B415B2E4-77E8-47DC-B6FB-D971F4E9373A}"/>
    <hyperlink ref="B275" r:id="rId448" display="https://understat.com/team/Girona/2022" xr:uid="{4997E23C-24D0-4DF5-AAE3-BAF433E895D2}"/>
    <hyperlink ref="B276" r:id="rId449" display="https://understat.com/team/Real_Madrid/2022" xr:uid="{BBCC5607-044D-49D5-AE9C-6346546D7E85}"/>
    <hyperlink ref="B277" r:id="rId450" display="https://understat.com/team/Almeria/2022" xr:uid="{0B96A228-E877-49CF-A07D-019CAE8DA8C8}"/>
    <hyperlink ref="B278" r:id="rId451" display="https://understat.com/team/Real_Valladolid/2022" xr:uid="{2AB38A6B-C06A-408C-9FDE-C12429121937}"/>
    <hyperlink ref="B279" r:id="rId452" display="https://understat.com/team/Mallorca/2022" xr:uid="{6968B60E-C43F-4678-88B4-1A6BE590D265}"/>
    <hyperlink ref="B280" r:id="rId453" display="https://understat.com/team/Elche/2022" xr:uid="{6DB859FA-A5FB-457D-B95E-F1D73B11EE49}"/>
    <hyperlink ref="B281" r:id="rId454" display="https://understat.com/team/Real_Sociedad/2022" xr:uid="{05514A08-11D3-4B3B-9E96-C40EB5E5C3D5}"/>
    <hyperlink ref="B282" r:id="rId455" display="https://understat.com/team/Sevilla/2022" xr:uid="{09E4B75A-8C31-4B4F-9B28-48506DCE8583}"/>
    <hyperlink ref="B283" r:id="rId456" display="https://understat.com/team/Getafe/2022" xr:uid="{991F25E8-0926-41AC-A264-187DF4EFBA39}"/>
    <hyperlink ref="B284" r:id="rId457" display="https://understat.com/team/Atletico_Madrid/2022" xr:uid="{3151C7AC-413C-45C6-A24D-E94239FDA7D3}"/>
    <hyperlink ref="B285" r:id="rId458" display="https://understat.com/team/Rayo_Vallecano/2022" xr:uid="{EAA1D50E-932D-4527-B39C-2EA98A54EB41}"/>
    <hyperlink ref="B286" r:id="rId459" display="https://understat.com/team/Espanyol/2022" xr:uid="{7AEA2928-CF50-45A1-81F7-ACFAF0FAB55D}"/>
    <hyperlink ref="B287" r:id="rId460" display="https://understat.com/team/Cadiz/2022" xr:uid="{0FDDC443-5236-46B2-80CB-F711C3EBC82B}"/>
    <hyperlink ref="R268" r:id="rId461" display="https://understat.com/team/Real_Madrid/2022" xr:uid="{D308FD5E-59EB-4522-BE5F-F2C7B5E30757}"/>
    <hyperlink ref="R269" r:id="rId462" display="https://understat.com/team/Villarreal/2022" xr:uid="{D8E1F720-92F0-4473-97C0-BB7ABE9E9EAD}"/>
    <hyperlink ref="R270" r:id="rId463" display="https://understat.com/team/Atletico_Madrid/2022" xr:uid="{FAF34889-5F83-487D-BB6A-F8501D394980}"/>
    <hyperlink ref="R271" r:id="rId464" display="https://understat.com/team/Barcelona/2022" xr:uid="{D5ED86F9-FEDC-4CF1-A18A-65CDA4EFC4DF}"/>
    <hyperlink ref="R272" r:id="rId465" display="https://understat.com/team/Real_Sociedad/2022" xr:uid="{D77BD570-31CC-48C4-B907-8D4750623CAF}"/>
    <hyperlink ref="R273" r:id="rId466" display="https://understat.com/team/Mallorca/2022" xr:uid="{62B7E41F-BDFA-4684-B908-FE95B1002CAC}"/>
    <hyperlink ref="R274" r:id="rId467" display="https://understat.com/team/Espanyol/2022" xr:uid="{E43A5896-7791-49C0-9AD7-86629F07A710}"/>
    <hyperlink ref="R275" r:id="rId468" display="https://understat.com/team/Rayo_Vallecano/2022" xr:uid="{CAECF2A0-077F-48DE-B02B-0F36AA90E123}"/>
    <hyperlink ref="R276" r:id="rId469" display="https://understat.com/team/Athletic_Club/2022" xr:uid="{0C999672-2C77-469F-8229-80FA2C0A67FC}"/>
    <hyperlink ref="R277" r:id="rId470" display="https://understat.com/team/Celta_Vigo/2022" xr:uid="{EBB1CEFE-0D02-4C07-92DC-085238E0F242}"/>
    <hyperlink ref="R278" r:id="rId471" display="https://understat.com/team/Real_Betis/2022" xr:uid="{A3CA175B-C4A1-4AC0-A843-4A9601825012}"/>
    <hyperlink ref="R279" r:id="rId472" display="https://understat.com/team/Almeria/2022" xr:uid="{9CD60DC9-202F-4B32-B6D8-F95186EE76E0}"/>
    <hyperlink ref="R280" r:id="rId473" display="https://understat.com/team/Girona/2022" xr:uid="{C5B4F751-5984-411E-9066-342E691505E7}"/>
    <hyperlink ref="R281" r:id="rId474" display="https://understat.com/team/Real_Valladolid/2022" xr:uid="{23564481-7155-45D3-A849-A8BBCADE0AFA}"/>
    <hyperlink ref="R282" r:id="rId475" display="https://understat.com/team/Valencia/2022" xr:uid="{AC60608E-3D12-409B-BFDF-25E2570BEBBF}"/>
    <hyperlink ref="R283" r:id="rId476" display="https://understat.com/team/Osasuna/2022" xr:uid="{D8334465-FB56-493A-B5F8-45802F3893B1}"/>
    <hyperlink ref="R284" r:id="rId477" display="https://understat.com/team/Sevilla/2022" xr:uid="{F6AE578B-4EC7-4E21-933F-8E644C92A6F2}"/>
    <hyperlink ref="R285" r:id="rId478" display="https://understat.com/team/Cadiz/2022" xr:uid="{F1F58B98-9D31-4036-8209-E6DE50A7E757}"/>
    <hyperlink ref="R286" r:id="rId479" display="https://understat.com/team/Getafe/2022" xr:uid="{0889FC66-05A3-485E-96F9-DA05856064E6}"/>
    <hyperlink ref="R287" r:id="rId480" display="https://understat.com/team/Elche/2022" xr:uid="{9D146361-66D4-4280-BD61-ABCE27717124}"/>
    <hyperlink ref="B292" r:id="rId481" display="https://understat.com/team/Real_Betis/2022" xr:uid="{E1A61379-4C9A-46D0-9E9D-20D457F7EDA4}"/>
    <hyperlink ref="B293" r:id="rId482" display="https://understat.com/team/Osasuna/2022" xr:uid="{2D02D649-CA98-4902-8BD7-782A8EC01C6A}"/>
    <hyperlink ref="B294" r:id="rId483" display="https://understat.com/team/Valencia/2022" xr:uid="{ADFEC85A-8960-418A-9D3A-90C1B9BE30F1}"/>
    <hyperlink ref="B295" r:id="rId484" display="https://understat.com/team/Real_Madrid/2022" xr:uid="{6F006D84-7C96-4C5A-83D9-A2664F014BE5}"/>
    <hyperlink ref="B296" r:id="rId485" display="https://understat.com/team/Girona/2022" xr:uid="{3798512B-B20D-42F2-8C9E-FF29083376F5}"/>
    <hyperlink ref="B297" r:id="rId486" display="https://understat.com/team/Barcelona/2022" xr:uid="{554CFDBE-70D7-4778-82F7-30F8A21545B8}"/>
    <hyperlink ref="B298" r:id="rId487" display="https://understat.com/team/Celta_Vigo/2022" xr:uid="{AA794A4F-4F64-4524-8AF0-F45835D4C79C}"/>
    <hyperlink ref="B299" r:id="rId488" display="https://understat.com/team/Athletic_Club/2022" xr:uid="{5D771B1C-5062-463E-9AE5-AC26B6AFEA72}"/>
    <hyperlink ref="B300" r:id="rId489" display="https://understat.com/team/Getafe/2022" xr:uid="{18B238EB-61C4-45CC-8049-846C23836D84}"/>
    <hyperlink ref="B301" r:id="rId490" display="https://understat.com/team/Villarreal/2022" xr:uid="{71BADF36-338A-4CB8-A45E-48618EE585E3}"/>
    <hyperlink ref="B302" r:id="rId491" display="https://understat.com/team/Atletico_Madrid/2022" xr:uid="{E4D2CE0E-97B3-457F-9CAE-5A758A5362B3}"/>
    <hyperlink ref="B303" r:id="rId492" display="https://understat.com/team/Almeria/2022" xr:uid="{CE56EF77-0A0C-483A-89A0-2AEB39CD0256}"/>
    <hyperlink ref="B304" r:id="rId493" display="https://understat.com/team/Rayo_Vallecano/2022" xr:uid="{A4EEC606-C7E0-4976-96F2-F859BAE05345}"/>
    <hyperlink ref="B305" r:id="rId494" display="https://understat.com/team/Real_Valladolid/2022" xr:uid="{CBB538F7-565C-4CC8-84F2-8F8D440296FD}"/>
    <hyperlink ref="B306" r:id="rId495" display="https://understat.com/team/Mallorca/2022" xr:uid="{01DBAE60-F446-43E4-896B-3A9E59B70059}"/>
    <hyperlink ref="B307" r:id="rId496" display="https://understat.com/team/Real_Sociedad/2022" xr:uid="{20AA40C7-FE16-4840-9414-EF8DEDD16375}"/>
    <hyperlink ref="B308" r:id="rId497" display="https://understat.com/team/Sevilla/2022" xr:uid="{18192FC9-8800-4B93-9FBD-8C40E600236A}"/>
    <hyperlink ref="B309" r:id="rId498" display="https://understat.com/team/Elche/2022" xr:uid="{6E4868A6-A16F-49B4-B912-96030B140558}"/>
    <hyperlink ref="B310" r:id="rId499" display="https://understat.com/team/Espanyol/2022" xr:uid="{3F8F1546-9A11-4FDC-8B4A-A0B98AC95066}"/>
    <hyperlink ref="B311" r:id="rId500" display="https://understat.com/team/Cadiz/2022" xr:uid="{71867FB1-6FDA-421F-AB68-FABE56157929}"/>
    <hyperlink ref="R292" r:id="rId501" display="https://understat.com/team/Barcelona/2022" xr:uid="{5040F4C4-9793-488A-84FF-D13F36718126}"/>
    <hyperlink ref="R293" r:id="rId502" display="https://understat.com/team/Real_Madrid/2022" xr:uid="{61C057E4-766C-4B66-B031-1FA6A779EC45}"/>
    <hyperlink ref="R294" r:id="rId503" display="https://understat.com/team/Atletico_Madrid/2022" xr:uid="{1E91BFF8-0F15-49C3-8B59-76DFC14C627F}"/>
    <hyperlink ref="R295" r:id="rId504" display="https://understat.com/team/Villarreal/2022" xr:uid="{6F4EC12E-7A4B-47F5-9AD2-D3C672F10484}"/>
    <hyperlink ref="R296" r:id="rId505" display="https://understat.com/team/Athletic_Club/2022" xr:uid="{86EE247F-2F27-4EA9-91D0-E02BC0633D20}"/>
    <hyperlink ref="R297" r:id="rId506" display="https://understat.com/team/Real_Sociedad/2022" xr:uid="{32DECB2C-BA32-41C6-8C76-1DB47206B203}"/>
    <hyperlink ref="R298" r:id="rId507" display="https://understat.com/team/Espanyol/2022" xr:uid="{C7508441-0A42-4607-9799-B1ED2F27E24F}"/>
    <hyperlink ref="R299" r:id="rId508" display="https://understat.com/team/Rayo_Vallecano/2022" xr:uid="{B5BC8C5B-C275-478C-B113-6E9C39C75A92}"/>
    <hyperlink ref="R300" r:id="rId509" display="https://understat.com/team/Mallorca/2022" xr:uid="{34B8F598-4138-41D8-AA08-AA2DE1A2C426}"/>
    <hyperlink ref="R301" r:id="rId510" display="https://understat.com/team/Real_Betis/2022" xr:uid="{E7B68B9D-4E0A-4148-9DE5-68758D5B7A23}"/>
    <hyperlink ref="R302" r:id="rId511" display="https://understat.com/team/Osasuna/2022" xr:uid="{77A6C124-0E50-4333-9727-0DB5058C905C}"/>
    <hyperlink ref="R303" r:id="rId512" display="https://understat.com/team/Sevilla/2022" xr:uid="{9C2E5C50-A6AF-44C9-B679-C4827584A115}"/>
    <hyperlink ref="R304" r:id="rId513" display="https://understat.com/team/Celta_Vigo/2022" xr:uid="{31FDA3A4-C2A5-46C8-9867-D5B1699D07C8}"/>
    <hyperlink ref="R305" r:id="rId514" display="https://understat.com/team/Almeria/2022" xr:uid="{3C8DC6DA-8B77-4214-8709-F869D0CFD16C}"/>
    <hyperlink ref="R306" r:id="rId515" display="https://understat.com/team/Girona/2022" xr:uid="{990F852D-CB53-4576-B7D8-F79DC5206987}"/>
    <hyperlink ref="R307" r:id="rId516" display="https://understat.com/team/Real_Valladolid/2022" xr:uid="{B502A05D-7CB0-46F0-A2C9-25F53F342BD0}"/>
    <hyperlink ref="R308" r:id="rId517" display="https://understat.com/team/Valencia/2022" xr:uid="{8ACE8CB8-1460-4ADB-9817-FF31760F357F}"/>
    <hyperlink ref="R309" r:id="rId518" display="https://understat.com/team/Cadiz/2022" xr:uid="{579E02C1-63D6-4A4B-9DEB-17E67F7D50AF}"/>
    <hyperlink ref="R310" r:id="rId519" display="https://understat.com/team/Getafe/2022" xr:uid="{3E6C9E29-0600-47F4-B0F7-389E873AAA5C}"/>
    <hyperlink ref="R311" r:id="rId520" display="https://understat.com/team/Elche/2022" xr:uid="{D4A71716-F3F7-4137-A9BA-7AD5AAE6D423}"/>
    <hyperlink ref="B316" r:id="rId521" display="https://understat.com/team/Real_Betis/2022" xr:uid="{D4BEDAE9-0C76-4CDC-99D3-7967F46FD35B}"/>
    <hyperlink ref="B317" r:id="rId522" display="https://understat.com/team/Valencia/2022" xr:uid="{E3D6E86C-8CFA-42A4-99AA-C22C9804B599}"/>
    <hyperlink ref="B318" r:id="rId523" display="https://understat.com/team/Osasuna/2022" xr:uid="{C74D93D9-060A-475E-AE4C-881B79A0B8E6}"/>
    <hyperlink ref="B319" r:id="rId524" display="https://understat.com/team/Barcelona/2022" xr:uid="{F01B61A1-37B0-4B41-AAF2-8FBC7B7EE7BF}"/>
    <hyperlink ref="B320" r:id="rId525" display="https://understat.com/team/Athletic_Club/2022" xr:uid="{1A72FD99-8B05-4CB8-9A4C-70CE8E9D0956}"/>
    <hyperlink ref="B321" r:id="rId526" display="https://understat.com/team/Real_Madrid/2022" xr:uid="{A4F90F35-80C6-4177-BF5F-8B491BFEDA4B}"/>
    <hyperlink ref="B322" r:id="rId527" display="https://understat.com/team/Girona/2022" xr:uid="{CB0CA6C8-9972-4968-8E37-A3DD6C739A42}"/>
    <hyperlink ref="B323" r:id="rId528" display="https://understat.com/team/Villarreal/2022" xr:uid="{C3508137-E14C-40B4-B719-D7F2268AFF5E}"/>
    <hyperlink ref="B324" r:id="rId529" display="https://understat.com/team/Celta_Vigo/2022" xr:uid="{9C1DD4A0-1BA2-4265-86C5-7664A82D0E55}"/>
    <hyperlink ref="B325" r:id="rId530" display="https://understat.com/team/Mallorca/2022" xr:uid="{11A015F7-ED87-42F9-9DEF-7DA4E5C8F7BB}"/>
    <hyperlink ref="B326" r:id="rId531" display="https://understat.com/team/Real_Sociedad/2022" xr:uid="{FAFF354C-DD32-4618-85B1-FB437BA6640D}"/>
    <hyperlink ref="B327" r:id="rId532" display="https://understat.com/team/Getafe/2022" xr:uid="{DA196CB9-2EF7-484E-BBE3-698AD5D3DC43}"/>
    <hyperlink ref="B328" r:id="rId533" display="https://understat.com/team/Atletico_Madrid/2022" xr:uid="{6304582C-7458-48B5-854D-1DEA18400506}"/>
    <hyperlink ref="B329" r:id="rId534" display="https://understat.com/team/Almeria/2022" xr:uid="{5053587E-4270-4B3A-AD99-C9946A7FC90C}"/>
    <hyperlink ref="B330" r:id="rId535" display="https://understat.com/team/Rayo_Vallecano/2022" xr:uid="{BB1F7B39-910C-4888-BF14-530565622E34}"/>
    <hyperlink ref="B331" r:id="rId536" display="https://understat.com/team/Real_Valladolid/2022" xr:uid="{B0631FAC-CFB1-42FE-BEB3-AFAC3C4ACB1B}"/>
    <hyperlink ref="B332" r:id="rId537" display="https://understat.com/team/Sevilla/2022" xr:uid="{8BD46DCB-31FF-470C-B23F-06B3F9E511E4}"/>
    <hyperlink ref="B333" r:id="rId538" display="https://understat.com/team/Elche/2022" xr:uid="{4F3886AB-3463-42C7-A618-8FC221DD3B74}"/>
    <hyperlink ref="B334" r:id="rId539" display="https://understat.com/team/Espanyol/2022" xr:uid="{2ECCCB7B-F263-4C64-807B-CCD4B5DCCCFF}"/>
    <hyperlink ref="B335" r:id="rId540" display="https://understat.com/team/Cadiz/2022" xr:uid="{675D2C1B-B256-405F-86E9-FB3A5F2115A2}"/>
    <hyperlink ref="R316" r:id="rId541" display="https://understat.com/team/Real_Madrid/2022" xr:uid="{262502A2-B121-4509-84AD-5F4EC1E8F8AD}"/>
    <hyperlink ref="R317" r:id="rId542" display="https://understat.com/team/Barcelona/2022" xr:uid="{91587D7F-2B40-4C17-8158-C1DB0520187C}"/>
    <hyperlink ref="R318" r:id="rId543" display="https://understat.com/team/Atletico_Madrid/2022" xr:uid="{0376B2CF-363E-4339-8444-4AE55346C415}"/>
    <hyperlink ref="R319" r:id="rId544" display="https://understat.com/team/Villarreal/2022" xr:uid="{4FF3C69E-196B-458C-BF5B-B661C783905A}"/>
    <hyperlink ref="R320" r:id="rId545" display="https://understat.com/team/Athletic_Club/2022" xr:uid="{173B34BE-4DDE-484D-AAF6-99E774A04DEE}"/>
    <hyperlink ref="R321" r:id="rId546" display="https://understat.com/team/Real_Sociedad/2022" xr:uid="{8784A28E-F966-4533-9AF8-E3FBF1034C67}"/>
    <hyperlink ref="R322" r:id="rId547" display="https://understat.com/team/Rayo_Vallecano/2022" xr:uid="{3F72574E-EBB9-49A5-A1AF-190C78288798}"/>
    <hyperlink ref="R323" r:id="rId548" display="https://understat.com/team/Espanyol/2022" xr:uid="{FB6EAF66-A62C-4FC9-82FC-304E9C0ED0AB}"/>
    <hyperlink ref="R324" r:id="rId549" display="https://understat.com/team/Sevilla/2022" xr:uid="{69A65C10-FAEF-4891-BCBD-1489BC91B82A}"/>
    <hyperlink ref="R325" r:id="rId550" display="https://understat.com/team/Mallorca/2022" xr:uid="{73317978-1202-4E08-82DD-1FDB066DC6F6}"/>
    <hyperlink ref="R326" r:id="rId551" display="https://understat.com/team/Real_Betis/2022" xr:uid="{A7B58468-ACA9-4D45-8B22-2FCD07EB596B}"/>
    <hyperlink ref="R327" r:id="rId552" display="https://understat.com/team/Osasuna/2022" xr:uid="{22CC17B8-6344-495E-913D-ED1C17775919}"/>
    <hyperlink ref="R328" r:id="rId553" display="https://understat.com/team/Getafe/2022" xr:uid="{A3AD0957-A4E5-46D5-868E-C9BC32294767}"/>
    <hyperlink ref="R329" r:id="rId554" display="https://understat.com/team/Cadiz/2022" xr:uid="{07B943F5-DD57-4492-AB66-1829B15AD04D}"/>
    <hyperlink ref="R330" r:id="rId555" display="https://understat.com/team/Celta_Vigo/2022" xr:uid="{801A5C29-DB52-4484-B861-63FBB8BB91C7}"/>
    <hyperlink ref="R331" r:id="rId556" display="https://understat.com/team/Girona/2022" xr:uid="{FE8B6CA8-80EA-45ED-BC7D-1290E33DC443}"/>
    <hyperlink ref="R332" r:id="rId557" display="https://understat.com/team/Almeria/2022" xr:uid="{08AD2CBF-0CEC-4B3C-A67F-AD51FE9A5CC3}"/>
    <hyperlink ref="R333" r:id="rId558" display="https://understat.com/team/Real_Valladolid/2022" xr:uid="{C94F48C0-38AD-49F1-9C9E-8A4E16F2B0AA}"/>
    <hyperlink ref="R334" r:id="rId559" display="https://understat.com/team/Valencia/2022" xr:uid="{764F877F-0560-4608-A874-0815A494E3AB}"/>
    <hyperlink ref="R335" r:id="rId560" display="https://understat.com/team/Elche/2022" xr:uid="{A1114EF7-7F16-46BD-9FF7-384B905D91B9}"/>
    <hyperlink ref="B340" r:id="rId561" display="https://understat.com/team/Real_Betis/2022" xr:uid="{820DBC55-AB0A-48BA-BE38-0F110A2C8B80}"/>
    <hyperlink ref="B341" r:id="rId562" display="https://understat.com/team/Athletic_Club/2022" xr:uid="{96F6AFCC-19E5-45FB-B61A-3F61A53F73B9}"/>
    <hyperlink ref="B342" r:id="rId563" display="https://understat.com/team/Valencia/2022" xr:uid="{DD6D1C85-266E-4959-8FE4-2D55D1226A69}"/>
    <hyperlink ref="B343" r:id="rId564" display="https://understat.com/team/Osasuna/2022" xr:uid="{BA542509-3699-4510-9202-3C67E71D1D5D}"/>
    <hyperlink ref="B344" r:id="rId565" display="https://understat.com/team/Barcelona/2022" xr:uid="{14E37366-3609-4BCA-8221-172EDC4F5BB7}"/>
    <hyperlink ref="B345" r:id="rId566" display="https://understat.com/team/Real_Madrid/2022" xr:uid="{7AF2353C-E16F-4390-8411-6AED895CC36E}"/>
    <hyperlink ref="B346" r:id="rId567" display="https://understat.com/team/Celta_Vigo/2022" xr:uid="{6CF771AB-079C-47EE-A526-AA622D58BB75}"/>
    <hyperlink ref="B347" r:id="rId568" display="https://understat.com/team/Girona/2022" xr:uid="{F90C185F-769C-4756-B6B9-ED32B822B46B}"/>
    <hyperlink ref="B348" r:id="rId569" display="https://understat.com/team/Rayo_Vallecano/2022" xr:uid="{BF498942-7DD4-433E-8FAA-C43232E39E8F}"/>
    <hyperlink ref="B349" r:id="rId570" display="https://understat.com/team/Villarreal/2022" xr:uid="{47936441-2EBC-4AD9-86E6-DD8C80764E3A}"/>
    <hyperlink ref="B350" r:id="rId571" display="https://understat.com/team/Mallorca/2022" xr:uid="{CD24ED44-CD92-469F-A1DC-CE5AA0B2C0A6}"/>
    <hyperlink ref="B351" r:id="rId572" display="https://understat.com/team/Real_Sociedad/2022" xr:uid="{30562AB5-D860-48FF-BC83-0796D58CA955}"/>
    <hyperlink ref="B352" r:id="rId573" display="https://understat.com/team/Getafe/2022" xr:uid="{7F20CBD4-0D94-4E44-87B4-6B5EED75D756}"/>
    <hyperlink ref="B353" r:id="rId574" display="https://understat.com/team/Atletico_Madrid/2022" xr:uid="{C8C605D3-3E51-45EE-B2BE-B384114722D9}"/>
    <hyperlink ref="B354" r:id="rId575" display="https://understat.com/team/Almeria/2022" xr:uid="{A727928E-0D84-4CDE-9711-9336ABF36570}"/>
    <hyperlink ref="B355" r:id="rId576" display="https://understat.com/team/Real_Valladolid/2022" xr:uid="{B0FFE840-6164-4EB8-91B5-3E65AD4488CC}"/>
    <hyperlink ref="B356" r:id="rId577" display="https://understat.com/team/Elche/2022" xr:uid="{F2C41C46-2907-43B4-8F11-9765A623F7FB}"/>
    <hyperlink ref="B357" r:id="rId578" display="https://understat.com/team/Espanyol/2022" xr:uid="{CD41EE82-E9EA-492E-9895-5A3DC15C158E}"/>
    <hyperlink ref="B358" r:id="rId579" display="https://understat.com/team/Sevilla/2022" xr:uid="{E212F2D7-D9CD-48F4-88E3-C3D148E458C7}"/>
    <hyperlink ref="B359" r:id="rId580" display="https://understat.com/team/Cadiz/2022" xr:uid="{BA098558-B98D-46DC-865B-197CCC362AF4}"/>
    <hyperlink ref="R340" r:id="rId581" display="https://understat.com/team/Barcelona/2022" xr:uid="{748FF2E1-01AC-4F4B-9D39-3D24DCBE3446}"/>
    <hyperlink ref="R341" r:id="rId582" display="https://understat.com/team/Real_Madrid/2022" xr:uid="{EDA269B8-051A-4833-A111-5DED2D9B3FD8}"/>
    <hyperlink ref="R342" r:id="rId583" display="https://understat.com/team/Atletico_Madrid/2022" xr:uid="{D76E9A7A-3373-44FD-9AF5-B62C1D9DC365}"/>
    <hyperlink ref="R343" r:id="rId584" display="https://understat.com/team/Real_Sociedad/2022" xr:uid="{BA31DE9F-2C1A-4594-A95C-A98D8EC229C0}"/>
    <hyperlink ref="R344" r:id="rId585" display="https://understat.com/team/Villarreal/2022" xr:uid="{253B611E-5172-498B-ACA3-B8E682E1AFBC}"/>
    <hyperlink ref="R345" r:id="rId586" display="https://understat.com/team/Athletic_Club/2022" xr:uid="{E0312D98-36C2-4B41-9F8D-F3CF0CEDDB77}"/>
    <hyperlink ref="R346" r:id="rId587" display="https://understat.com/team/Rayo_Vallecano/2022" xr:uid="{E504ADE7-84C1-4B5E-99DE-6AE760437F77}"/>
    <hyperlink ref="R347" r:id="rId588" display="https://understat.com/team/Espanyol/2022" xr:uid="{90DB5984-7341-47EA-91D9-0C9DE7116A51}"/>
    <hyperlink ref="R348" r:id="rId589" display="https://understat.com/team/Osasuna/2022" xr:uid="{A991CBF6-0061-4F10-A331-7785BFCEA45E}"/>
    <hyperlink ref="R349" r:id="rId590" display="https://understat.com/team/Sevilla/2022" xr:uid="{9C9E8BB4-0568-471F-AB63-3C4B0C2ADE58}"/>
    <hyperlink ref="R350" r:id="rId591" display="https://understat.com/team/Mallorca/2022" xr:uid="{C9BDA386-4538-4097-A2A8-03641F5AAEB4}"/>
    <hyperlink ref="R351" r:id="rId592" display="https://understat.com/team/Real_Valladolid/2022" xr:uid="{43E1BD80-1D86-42D3-9C8F-ECB5D0A21F4B}"/>
    <hyperlink ref="R352" r:id="rId593" display="https://understat.com/team/Real_Betis/2022" xr:uid="{FE3EA17A-F2E5-46C5-9016-55DB0C3A2BAE}"/>
    <hyperlink ref="R353" r:id="rId594" display="https://understat.com/team/Getafe/2022" xr:uid="{B213474C-0FB6-420E-9D8E-EA7AD649285C}"/>
    <hyperlink ref="R354" r:id="rId595" display="https://understat.com/team/Cadiz/2022" xr:uid="{81002001-3973-481C-A59C-A98E742FC96C}"/>
    <hyperlink ref="R355" r:id="rId596" display="https://understat.com/team/Celta_Vigo/2022" xr:uid="{E82BACED-F44F-451A-9ECB-36A908E41B9F}"/>
    <hyperlink ref="R356" r:id="rId597" display="https://understat.com/team/Valencia/2022" xr:uid="{A3054CC0-47CA-46AF-AFBE-880978A31071}"/>
    <hyperlink ref="R357" r:id="rId598" display="https://understat.com/team/Girona/2022" xr:uid="{B8A47616-0204-4062-AAC5-129C14250FB6}"/>
    <hyperlink ref="R358" r:id="rId599" display="https://understat.com/team/Almeria/2022" xr:uid="{688D245A-5AFD-4B77-9B36-5E18559241BF}"/>
    <hyperlink ref="R359" r:id="rId600" display="https://understat.com/team/Elche/2022" xr:uid="{90C6CB6C-4E49-4651-9AE4-E3ED31B33547}"/>
    <hyperlink ref="B364" r:id="rId601" display="https://understat.com/team/Real_Betis/2022" xr:uid="{AE6D9D61-5713-48C2-AE66-76874F376AD1}"/>
    <hyperlink ref="B365" r:id="rId602" display="https://understat.com/team/Barcelona/2022" xr:uid="{7476CF15-EFDE-4FA2-8E40-069EB1A68FE4}"/>
    <hyperlink ref="B366" r:id="rId603" display="https://understat.com/team/Athletic_Club/2022" xr:uid="{CAE7BD20-5CBD-47E4-8953-B5D07540F8D8}"/>
    <hyperlink ref="B367" r:id="rId604" display="https://understat.com/team/Valencia/2022" xr:uid="{5528CF96-9EE7-4B4F-A0A8-33447AB3AF0F}"/>
    <hyperlink ref="B368" r:id="rId605" display="https://understat.com/team/Osasuna/2022" xr:uid="{41400C49-3EAC-4DF5-B113-0381C67849EE}"/>
    <hyperlink ref="B369" r:id="rId606" display="https://understat.com/team/Real_Madrid/2022" xr:uid="{9C2A7028-803A-46C2-A8D5-C3BB69FCDA63}"/>
    <hyperlink ref="B370" r:id="rId607" display="https://understat.com/team/Celta_Vigo/2022" xr:uid="{181DC833-728D-4A1E-9567-30101EBAA415}"/>
    <hyperlink ref="B371" r:id="rId608" display="https://understat.com/team/Real_Sociedad/2022" xr:uid="{B950FF50-22D6-4427-94AF-118EA174CC69}"/>
    <hyperlink ref="B372" r:id="rId609" display="https://understat.com/team/Atletico_Madrid/2022" xr:uid="{FEE49552-7EB2-457B-A363-00A234414D93}"/>
    <hyperlink ref="B373" r:id="rId610" display="https://understat.com/team/Almeria/2022" xr:uid="{7A9C81BC-0171-4702-9296-1B5CD795B773}"/>
    <hyperlink ref="B374" r:id="rId611" display="https://understat.com/team/Girona/2022" xr:uid="{91893460-45B4-4BAF-93C0-136531494835}"/>
    <hyperlink ref="B375" r:id="rId612" display="https://understat.com/team/Rayo_Vallecano/2022" xr:uid="{4E1A5C5B-8CFA-4929-BF29-7A3B7E4FA1B7}"/>
    <hyperlink ref="B376" r:id="rId613" display="https://understat.com/team/Villarreal/2022" xr:uid="{99539408-4735-4253-8480-606474BACD0C}"/>
    <hyperlink ref="B377" r:id="rId614" display="https://understat.com/team/Mallorca/2022" xr:uid="{694541B6-261A-48B5-9499-46F4F2D6B752}"/>
    <hyperlink ref="B378" r:id="rId615" display="https://understat.com/team/Real_Valladolid/2022" xr:uid="{40B179B9-6770-4823-8DBC-C85C1692E792}"/>
    <hyperlink ref="B379" r:id="rId616" display="https://understat.com/team/Getafe/2022" xr:uid="{7B5A21DB-2D15-4A5D-9AA8-572574F0B087}"/>
    <hyperlink ref="B380" r:id="rId617" display="https://understat.com/team/Elche/2022" xr:uid="{22185CBF-8D00-4219-8074-199B3387B733}"/>
    <hyperlink ref="B381" r:id="rId618" display="https://understat.com/team/Sevilla/2022" xr:uid="{2A68884B-715A-46CF-98BB-0A437C4D9C8B}"/>
    <hyperlink ref="B382" r:id="rId619" display="https://understat.com/team/Cadiz/2022" xr:uid="{5A2CEF26-553F-4859-A0C3-FF661A63141F}"/>
    <hyperlink ref="B383" r:id="rId620" display="https://understat.com/team/Espanyol/2022" xr:uid="{135C6073-A1EA-4CBB-8A81-61738D5EC041}"/>
    <hyperlink ref="R364" r:id="rId621" display="https://understat.com/team/Real_Madrid/2022" xr:uid="{8C25C627-956F-4DC6-B8F5-6C4BFD4B9847}"/>
    <hyperlink ref="R365" r:id="rId622" display="https://understat.com/team/Barcelona/2022" xr:uid="{1947E37A-F30A-45B0-864F-C691F88C3CA4}"/>
    <hyperlink ref="R366" r:id="rId623" display="https://understat.com/team/Atletico_Madrid/2022" xr:uid="{79DC28D6-663D-40B0-9226-6DABD915757C}"/>
    <hyperlink ref="R367" r:id="rId624" display="https://understat.com/team/Real_Sociedad/2022" xr:uid="{09EB18E2-7BBC-4D68-A6F9-88A16B30246F}"/>
    <hyperlink ref="R368" r:id="rId625" display="https://understat.com/team/Villarreal/2022" xr:uid="{A219D3DA-2563-4487-B49A-8FC20E4895FB}"/>
    <hyperlink ref="R369" r:id="rId626" display="https://understat.com/team/Athletic_Club/2022" xr:uid="{A7AB774B-DA13-42DD-ABF1-4F9ED0CB60BE}"/>
    <hyperlink ref="R370" r:id="rId627" display="https://understat.com/team/Espanyol/2022" xr:uid="{605F7A7C-43EC-4D7B-B29A-4A3260FC4953}"/>
    <hyperlink ref="R371" r:id="rId628" display="https://understat.com/team/Mallorca/2022" xr:uid="{D43AF7AF-9F85-426B-BEF6-EBDC4FF0000D}"/>
    <hyperlink ref="R372" r:id="rId629" display="https://understat.com/team/Osasuna/2022" xr:uid="{4C74007D-476E-4CF2-B38D-33C428A24196}"/>
    <hyperlink ref="R373" r:id="rId630" display="https://understat.com/team/Sevilla/2022" xr:uid="{C1A3606A-E6C3-4A82-8E15-35D7A6FB3CB9}"/>
    <hyperlink ref="R374" r:id="rId631" display="https://understat.com/team/Valencia/2022" xr:uid="{4E33C420-CEAF-4288-82CA-1A25769DCA92}"/>
    <hyperlink ref="R375" r:id="rId632" display="https://understat.com/team/Real_Betis/2022" xr:uid="{9067AF24-7D6E-4F0E-BC66-51FA077AB0AB}"/>
    <hyperlink ref="R376" r:id="rId633" display="https://understat.com/team/Rayo_Vallecano/2022" xr:uid="{F03757A4-2DE5-420C-ADC8-05D1B90E825C}"/>
    <hyperlink ref="R377" r:id="rId634" display="https://understat.com/team/Real_Valladolid/2022" xr:uid="{C620F2FB-E451-4169-B4F8-139561EB2216}"/>
    <hyperlink ref="R378" r:id="rId635" display="https://understat.com/team/Getafe/2022" xr:uid="{A469832F-0869-4DBB-81C7-67E5788D2522}"/>
    <hyperlink ref="R379" r:id="rId636" display="https://understat.com/team/Cadiz/2022" xr:uid="{3005AB14-83BE-4C22-8BE3-1BD2623BB829}"/>
    <hyperlink ref="R380" r:id="rId637" display="https://understat.com/team/Celta_Vigo/2022" xr:uid="{FA87B995-48A4-458B-AE64-B24B5F37093B}"/>
    <hyperlink ref="R381" r:id="rId638" display="https://understat.com/team/Girona/2022" xr:uid="{D2219D64-8ADD-4FC9-A38C-EC6BA18F4B34}"/>
    <hyperlink ref="R382" r:id="rId639" display="https://understat.com/team/Almeria/2022" xr:uid="{3E89FD6C-CA6A-4787-9CBC-B4754645E59C}"/>
    <hyperlink ref="R383" r:id="rId640" display="https://understat.com/team/Elche/2022" xr:uid="{2EB4C4AF-EC9A-4EFF-903E-E3AB05E0A935}"/>
    <hyperlink ref="B388" r:id="rId641" display="https://understat.com/team/Real_Betis/2022" xr:uid="{3D300EBB-35C4-43BC-AB88-7C527F3CAF0A}"/>
    <hyperlink ref="B389" r:id="rId642" display="https://understat.com/team/Barcelona/2022" xr:uid="{1330C8DE-8414-4473-95F7-5B169D0A23C2}"/>
    <hyperlink ref="B390" r:id="rId643" display="https://understat.com/team/Valencia/2022" xr:uid="{8AFE1D17-F020-43FA-B71E-3C096ACCAF5E}"/>
    <hyperlink ref="B391" r:id="rId644" display="https://understat.com/team/Real_Madrid/2022" xr:uid="{8A81FAEE-18A1-4E77-B20A-98F0B063E6D6}"/>
    <hyperlink ref="B392" r:id="rId645" display="https://understat.com/team/Athletic_Club/2022" xr:uid="{C9060E43-9AEB-453E-9EA2-AAB7E278D9D1}"/>
    <hyperlink ref="B393" r:id="rId646" display="https://understat.com/team/Osasuna/2022" xr:uid="{1284686F-7854-455F-BE27-333D7D7BD700}"/>
    <hyperlink ref="B394" r:id="rId647" display="https://understat.com/team/Girona/2022" xr:uid="{D0B0FB75-91C6-4C11-8477-86AB61F58754}"/>
    <hyperlink ref="B395" r:id="rId648" display="https://understat.com/team/Celta_Vigo/2022" xr:uid="{4D2D4A63-D6C1-41BA-BD4D-3BD1C0517C2F}"/>
    <hyperlink ref="B396" r:id="rId649" display="https://understat.com/team/Rayo_Vallecano/2022" xr:uid="{66DB7DA4-2C1A-46C0-8B2B-79667089EDEB}"/>
    <hyperlink ref="B397" r:id="rId650" display="https://understat.com/team/Real_Sociedad/2022" xr:uid="{99256391-DA44-4C70-BDF3-31987875AC3A}"/>
    <hyperlink ref="B398" r:id="rId651" display="https://understat.com/team/Atletico_Madrid/2022" xr:uid="{38D7F882-F878-4EAE-A065-6E4CAE102D0A}"/>
    <hyperlink ref="B399" r:id="rId652" display="https://understat.com/team/Almeria/2022" xr:uid="{01F2214C-7A53-41F8-8307-BE29A0B1AFC6}"/>
    <hyperlink ref="B400" r:id="rId653" display="https://understat.com/team/Villarreal/2022" xr:uid="{EC4B3811-8CF1-46CF-95E8-A3099853A8AE}"/>
    <hyperlink ref="B401" r:id="rId654" display="https://understat.com/team/Mallorca/2022" xr:uid="{56E09088-8765-4174-8ED9-27C21066A9FB}"/>
    <hyperlink ref="B402" r:id="rId655" display="https://understat.com/team/Real_Valladolid/2022" xr:uid="{C78B0406-054D-4F2B-8219-3532A137A7AD}"/>
    <hyperlink ref="B403" r:id="rId656" display="https://understat.com/team/Espanyol/2022" xr:uid="{42A4B216-6B8C-4757-9169-F37C33D3846F}"/>
    <hyperlink ref="B404" r:id="rId657" display="https://understat.com/team/Getafe/2022" xr:uid="{6E9C13CD-5A95-480E-837F-09E140FDFF6C}"/>
    <hyperlink ref="B405" r:id="rId658" display="https://understat.com/team/Elche/2022" xr:uid="{D71F41DF-643C-44F8-91DB-2610A5933241}"/>
    <hyperlink ref="B406" r:id="rId659" display="https://understat.com/team/Sevilla/2022" xr:uid="{BE49C4B4-C37B-495C-BEB3-62FEE1F21AE7}"/>
    <hyperlink ref="B407" r:id="rId660" display="https://understat.com/team/Cadiz/2022" xr:uid="{D5683A87-E401-4EE7-A33C-62C5870D3CB2}"/>
    <hyperlink ref="R388" r:id="rId661" display="https://understat.com/team/Real_Madrid/2022" xr:uid="{95371908-5229-4EBD-9763-E2D53B3F06E8}"/>
    <hyperlink ref="R389" r:id="rId662" display="https://understat.com/team/Atletico_Madrid/2022" xr:uid="{B3AD802E-3C18-4904-A6F7-565B28E8CEEE}"/>
    <hyperlink ref="R390" r:id="rId663" display="https://understat.com/team/Barcelona/2022" xr:uid="{D39692BC-A294-447B-844F-1E1FA5C1E9A9}"/>
    <hyperlink ref="R391" r:id="rId664" display="https://understat.com/team/Real_Sociedad/2022" xr:uid="{3C507413-EE56-4856-AEC8-52137914E3D8}"/>
    <hyperlink ref="R392" r:id="rId665" display="https://understat.com/team/Villarreal/2022" xr:uid="{E7E5EC23-8F76-464C-A57C-C498A0EE44C6}"/>
    <hyperlink ref="R393" r:id="rId666" display="https://understat.com/team/Athletic_Club/2022" xr:uid="{F2AA0D59-FF77-48B9-93D0-76ECA2DB71D5}"/>
    <hyperlink ref="R394" r:id="rId667" display="https://understat.com/team/Sevilla/2022" xr:uid="{A931E91D-81DB-45E6-9129-0289825FF8FD}"/>
    <hyperlink ref="R395" r:id="rId668" display="https://understat.com/team/Espanyol/2022" xr:uid="{A8DC376D-BFD7-4716-90B3-A92348E0CED5}"/>
    <hyperlink ref="R396" r:id="rId669" display="https://understat.com/team/Mallorca/2022" xr:uid="{284F334B-E8DD-4254-A8B3-58D05F60C3BE}"/>
    <hyperlink ref="R397" r:id="rId670" display="https://understat.com/team/Osasuna/2022" xr:uid="{360284F2-2D27-4B3D-BC2B-189181601987}"/>
    <hyperlink ref="R398" r:id="rId671" display="https://understat.com/team/Valencia/2022" xr:uid="{1F5C8426-A060-421E-AC9C-B78DEB3175BA}"/>
    <hyperlink ref="R399" r:id="rId672" display="https://understat.com/team/Real_Betis/2022" xr:uid="{9EC5DBF5-3119-4714-8F7B-D974C18A7905}"/>
    <hyperlink ref="R400" r:id="rId673" display="https://understat.com/team/Rayo_Vallecano/2022" xr:uid="{064802B6-F9BD-49CE-92E9-A93F4E4B54D2}"/>
    <hyperlink ref="R401" r:id="rId674" display="https://understat.com/team/Getafe/2022" xr:uid="{992A3E45-AFFE-4DBF-8D17-AEC810C5034F}"/>
    <hyperlink ref="R402" r:id="rId675" display="https://understat.com/team/Cadiz/2022" xr:uid="{7E7CEBCC-3D7F-4C67-A182-FCCEF4632889}"/>
    <hyperlink ref="R403" r:id="rId676" display="https://understat.com/team/Real_Valladolid/2022" xr:uid="{509E1E90-46ED-4BC8-AB40-493D449A74A7}"/>
    <hyperlink ref="R404" r:id="rId677" display="https://understat.com/team/Celta_Vigo/2022" xr:uid="{4A2AC29E-E82C-4AF4-9300-3974414ADDB8}"/>
    <hyperlink ref="R405" r:id="rId678" display="https://understat.com/team/Girona/2022" xr:uid="{11E0E95F-3EA2-48DB-B6A6-B08D979F6EC4}"/>
    <hyperlink ref="R406" r:id="rId679" display="https://understat.com/team/Almeria/2022" xr:uid="{87CDFF25-9F04-4699-AE93-C90B48F4D915}"/>
    <hyperlink ref="R407" r:id="rId680" display="https://understat.com/team/Elche/2022" xr:uid="{A9AC73B8-03A7-4CF9-B74B-6788088EA03C}"/>
    <hyperlink ref="R412" r:id="rId681" display="https://understat.com/team/Real_Madrid/2022" xr:uid="{C65ABA4B-845B-4F9E-BF50-104865772A90}"/>
    <hyperlink ref="R413" r:id="rId682" display="https://understat.com/team/Atletico_Madrid/2022" xr:uid="{EEF77D5A-4469-4121-AA0D-B30E9D81E39F}"/>
    <hyperlink ref="R414" r:id="rId683" display="https://understat.com/team/Barcelona/2022" xr:uid="{0D236676-CF4E-4B73-A7E3-8CC8B60C7543}"/>
    <hyperlink ref="R415" r:id="rId684" display="https://understat.com/team/Real_Sociedad/2022" xr:uid="{31EDB462-3808-4EA8-A943-A30CD06056B5}"/>
    <hyperlink ref="R416" r:id="rId685" display="https://understat.com/team/Athletic_Club/2022" xr:uid="{83D2B5DD-14A6-4149-914A-C6C16B8C6F0C}"/>
    <hyperlink ref="R417" r:id="rId686" display="https://understat.com/team/Villarreal/2022" xr:uid="{08051753-919A-4807-B7B9-1A9A41F88065}"/>
    <hyperlink ref="R418" r:id="rId687" display="https://understat.com/team/Sevilla/2022" xr:uid="{46B9B597-4D44-49D6-A359-EE9770F3DAA7}"/>
    <hyperlink ref="R419" r:id="rId688" display="https://understat.com/team/Espanyol/2022" xr:uid="{05A1EACF-7BFC-4165-8E0A-972FA695C5A0}"/>
    <hyperlink ref="R420" r:id="rId689" display="https://understat.com/team/Valencia/2022" xr:uid="{CBA64B70-1C4E-449B-A2A7-C8F8841242CD}"/>
    <hyperlink ref="R421" r:id="rId690" display="https://understat.com/team/Real_Betis/2022" xr:uid="{53C9093B-8394-4999-94BF-48CC470F2238}"/>
    <hyperlink ref="R422" r:id="rId691" display="https://understat.com/team/Rayo_Vallecano/2022" xr:uid="{1D77C367-058E-45F7-9734-305ACE87ADFA}"/>
    <hyperlink ref="R423" r:id="rId692" display="https://understat.com/team/Mallorca/2022" xr:uid="{32B9E648-3419-4C86-8492-8040331925CF}"/>
    <hyperlink ref="R424" r:id="rId693" display="https://understat.com/team/Osasuna/2022" xr:uid="{D8D4F6E5-A8AF-4829-BCFD-22972E70A744}"/>
    <hyperlink ref="R425" r:id="rId694" display="https://understat.com/team/Getafe/2022" xr:uid="{F2B2C8D9-C083-470E-B2CB-6B976011DF15}"/>
    <hyperlink ref="R426" r:id="rId695" display="https://understat.com/team/Cadiz/2022" xr:uid="{1166D5E0-3EE0-4116-9C19-35E858356AB3}"/>
    <hyperlink ref="R427" r:id="rId696" display="https://understat.com/team/Real_Valladolid/2022" xr:uid="{093D6D75-354E-4DA0-A5BB-9F92377817B4}"/>
    <hyperlink ref="R428" r:id="rId697" display="https://understat.com/team/Celta_Vigo/2022" xr:uid="{379ED78C-C5CA-4CFA-B2AE-14BB51EC7663}"/>
    <hyperlink ref="R429" r:id="rId698" display="https://understat.com/team/Girona/2022" xr:uid="{E3D80E6F-2846-4870-AA9C-D845D7169A04}"/>
    <hyperlink ref="R430" r:id="rId699" display="https://understat.com/team/Almeria/2022" xr:uid="{3415F9B7-7F89-4D65-9A57-8B15C74A0920}"/>
    <hyperlink ref="R431" r:id="rId700" display="https://understat.com/team/Elche/2022" xr:uid="{0C36900D-0727-4155-BA43-9BAF0EFB998B}"/>
    <hyperlink ref="B412" r:id="rId701" display="https://understat.com/team/Real_Betis/2022" xr:uid="{B50A74FF-5D33-4F09-8AEF-D0F235CD7872}"/>
    <hyperlink ref="B413" r:id="rId702" display="https://understat.com/team/Barcelona/2022" xr:uid="{A0648C64-EC11-4CAC-A248-A46879F4DFCF}"/>
    <hyperlink ref="B414" r:id="rId703" display="https://understat.com/team/Osasuna/2022" xr:uid="{28B106F9-7609-4052-9675-53CD825BF776}"/>
    <hyperlink ref="B415" r:id="rId704" display="https://understat.com/team/Valencia/2022" xr:uid="{3BCB928F-FC80-494E-97C9-E885DF38E067}"/>
    <hyperlink ref="B416" r:id="rId705" display="https://understat.com/team/Real_Madrid/2022" xr:uid="{AEDA2378-85B7-448F-94C4-2DD233F71795}"/>
    <hyperlink ref="B417" r:id="rId706" display="https://understat.com/team/Athletic_Club/2022" xr:uid="{2067C409-E15D-45C6-97FA-F72FA453AF57}"/>
    <hyperlink ref="B418" r:id="rId707" display="https://understat.com/team/Real_Sociedad/2022" xr:uid="{26CED372-566A-4B4E-8C39-FBA8E7CD1033}"/>
    <hyperlink ref="B419" r:id="rId708" display="https://understat.com/team/Almeria/2022" xr:uid="{73C1B75A-1A01-46B6-9D95-6C61232B44B9}"/>
    <hyperlink ref="B420" r:id="rId709" display="https://understat.com/team/Villarreal/2022" xr:uid="{527A4F7D-3D93-4292-9094-1D59E328EF22}"/>
    <hyperlink ref="B421" r:id="rId710" display="https://understat.com/team/Atletico_Madrid/2022" xr:uid="{E7065BB1-4706-467A-8A56-B5699FE24FF6}"/>
    <hyperlink ref="B422" r:id="rId711" display="https://understat.com/team/Girona/2022" xr:uid="{244D1DA7-07D0-46A6-982F-0383E36AC9D6}"/>
    <hyperlink ref="B423" r:id="rId712" display="https://understat.com/team/Celta_Vigo/2022" xr:uid="{62CE3BBD-FA22-4715-9A43-EE099544FEA0}"/>
    <hyperlink ref="B424" r:id="rId713" display="https://understat.com/team/Real_Valladolid/2022" xr:uid="{509E2B4A-26C7-4B9E-AFF7-ABE637537A19}"/>
    <hyperlink ref="B425" r:id="rId714" display="https://understat.com/team/Rayo_Vallecano/2022" xr:uid="{E3D8265E-721E-4BC3-A643-89709644BC53}"/>
    <hyperlink ref="B426" r:id="rId715" display="https://understat.com/team/Getafe/2022" xr:uid="{0EACA59B-7F2F-4E30-9A10-23FD72D03AB0}"/>
    <hyperlink ref="B427" r:id="rId716" display="https://understat.com/team/Mallorca/2022" xr:uid="{11AF92D8-D727-427C-A30B-BF595A5A3D0A}"/>
    <hyperlink ref="B428" r:id="rId717" display="https://understat.com/team/Espanyol/2022" xr:uid="{7D370352-D448-4123-84AF-DF53F85A9EC6}"/>
    <hyperlink ref="B429" r:id="rId718" display="https://understat.com/team/Sevilla/2022" xr:uid="{6472441A-389F-4691-88E1-7DC68A881DCF}"/>
    <hyperlink ref="B430" r:id="rId719" display="https://understat.com/team/Cadiz/2022" xr:uid="{580ABB86-66A6-475A-9A3D-C13E0540015A}"/>
    <hyperlink ref="B431" r:id="rId720" display="https://understat.com/team/Elche/2022" xr:uid="{311E402F-B0A3-4DD5-A844-2F0B7274011F}"/>
    <hyperlink ref="B436" r:id="rId721" display="https://understat.com/team/Barcelona/2022" xr:uid="{91ABFF49-B1D1-47CB-9AB7-8520688A0C39}"/>
    <hyperlink ref="B437" r:id="rId722" display="https://understat.com/team/Real_Betis/2022" xr:uid="{C6C06E19-1618-4B79-BAC2-866B71022BEF}"/>
    <hyperlink ref="B438" r:id="rId723" display="https://understat.com/team/Real_Madrid/2022" xr:uid="{70AAD2F9-5DE2-4289-9FBE-FD749CEB46BC}"/>
    <hyperlink ref="B439" r:id="rId724" display="https://understat.com/team/Osasuna/2022" xr:uid="{4C75D058-3C1A-440F-A7C6-4EA63BD5CC5E}"/>
    <hyperlink ref="B440" r:id="rId725" display="https://understat.com/team/Villarreal/2022" xr:uid="{B38F9D94-63F2-4B16-9053-8C834C950F02}"/>
    <hyperlink ref="B441" r:id="rId726" display="https://understat.com/team/Valencia/2022" xr:uid="{C4FB0069-D42C-4FEC-9602-65B16DFBA58F}"/>
    <hyperlink ref="B442" r:id="rId727" display="https://understat.com/team/Rayo_Vallecano/2022" xr:uid="{D5E6E555-618E-48D8-BC03-AC307F09D313}"/>
    <hyperlink ref="B443" r:id="rId728" display="https://understat.com/team/Athletic_Club/2022" xr:uid="{6440267E-7F9F-464E-BDDA-839882016A56}"/>
    <hyperlink ref="B444" r:id="rId729" display="https://understat.com/team/Real_Valladolid/2022" xr:uid="{E6D649B7-715F-463F-B535-79FA22E5A1E9}"/>
    <hyperlink ref="B445" r:id="rId730" display="https://understat.com/team/Real_Sociedad/2022" xr:uid="{450047F8-D1B7-4843-A6AF-C15AD43EA1AF}"/>
    <hyperlink ref="B446" r:id="rId731" display="https://understat.com/team/Almeria/2022" xr:uid="{BF4367A6-0EA4-477D-8D6D-157A091DA3C5}"/>
    <hyperlink ref="B447" r:id="rId732" display="https://understat.com/team/Girona/2022" xr:uid="{43A4431D-5C46-4225-BDE0-4F386D8A0F36}"/>
    <hyperlink ref="B448" r:id="rId733" display="https://understat.com/team/Celta_Vigo/2022" xr:uid="{50646194-C20E-44B0-8CCF-A517D5D5EB4C}"/>
    <hyperlink ref="B449" r:id="rId734" display="https://understat.com/team/Atletico_Madrid/2022" xr:uid="{36BF30DC-4584-4D3D-B460-00595513199A}"/>
    <hyperlink ref="B450" r:id="rId735" display="https://understat.com/team/Espanyol/2022" xr:uid="{77CD24E7-C1A6-46C4-A301-A8C81FA35143}"/>
    <hyperlink ref="B451" r:id="rId736" display="https://understat.com/team/Getafe/2022" xr:uid="{49E9A1F4-452D-412A-ABFB-ECD961D98F7F}"/>
    <hyperlink ref="B452" r:id="rId737" display="https://understat.com/team/Mallorca/2022" xr:uid="{BF73820A-7A99-4AA5-AF1C-2F976B6BC608}"/>
    <hyperlink ref="B453" r:id="rId738" display="https://understat.com/team/Sevilla/2022" xr:uid="{D17920F6-99E7-42D2-98E8-44EB11DA662F}"/>
    <hyperlink ref="B454" r:id="rId739" display="https://understat.com/team/Cadiz/2022" xr:uid="{A48DF3F8-4EBD-4698-B5D6-670C25D2C964}"/>
    <hyperlink ref="B455" r:id="rId740" display="https://understat.com/team/Elche/2022" xr:uid="{314904C2-4998-403B-AE24-D7E291775599}"/>
    <hyperlink ref="R436" r:id="rId741" display="https://understat.com/team/Real_Madrid/2022" xr:uid="{480079F9-D933-48B5-BCC7-3AD1EC362C2A}"/>
    <hyperlink ref="R437" r:id="rId742" display="https://understat.com/team/Atletico_Madrid/2022" xr:uid="{40AD1D72-34E8-4F7A-B6E5-8296E450AD1F}"/>
    <hyperlink ref="R438" r:id="rId743" display="https://understat.com/team/Barcelona/2022" xr:uid="{C9061EA7-223C-4DEE-88D4-24E927B0DFB4}"/>
    <hyperlink ref="R439" r:id="rId744" display="https://understat.com/team/Real_Sociedad/2022" xr:uid="{E86F96A2-FBEF-42E8-A377-744C8791486B}"/>
    <hyperlink ref="R440" r:id="rId745" display="https://understat.com/team/Athletic_Club/2022" xr:uid="{633D17E6-41FF-4F0C-8158-1200F187276B}"/>
    <hyperlink ref="R441" r:id="rId746" display="https://understat.com/team/Villarreal/2022" xr:uid="{1BBCF757-4BC4-461D-B98D-F85ACCC12020}"/>
    <hyperlink ref="R442" r:id="rId747" display="https://understat.com/team/Mallorca/2022" xr:uid="{F157D8A4-BDD0-4AB2-9F56-D1FD01744793}"/>
    <hyperlink ref="R443" r:id="rId748" display="https://understat.com/team/Sevilla/2022" xr:uid="{B6382DB5-0287-4E7A-812D-02344591E070}"/>
    <hyperlink ref="R444" r:id="rId749" display="https://understat.com/team/Espanyol/2022" xr:uid="{DA5785D8-CEFD-46E2-9EDB-CAFB7FE734ED}"/>
    <hyperlink ref="R445" r:id="rId750" display="https://understat.com/team/Valencia/2022" xr:uid="{E97CBB40-1CFB-4F3A-87A2-06BC345ABA26}"/>
    <hyperlink ref="R446" r:id="rId751" display="https://understat.com/team/Real_Betis/2022" xr:uid="{ADB5088D-27BE-4FD1-B18C-723283E5BF9C}"/>
    <hyperlink ref="R447" r:id="rId752" display="https://understat.com/team/Rayo_Vallecano/2022" xr:uid="{F95A42D9-682D-412E-BFAE-F8EDF3866504}"/>
    <hyperlink ref="R448" r:id="rId753" display="https://understat.com/team/Osasuna/2022" xr:uid="{AA29FC69-9999-44CC-B85F-657025FC8CC2}"/>
    <hyperlink ref="R449" r:id="rId754" display="https://understat.com/team/Getafe/2022" xr:uid="{9ECA9946-C596-4686-91A3-54E17B7B2D29}"/>
    <hyperlink ref="R450" r:id="rId755" display="https://understat.com/team/Real_Valladolid/2022" xr:uid="{B09CC81F-26EC-4E8B-BA69-62F0548A65D8}"/>
    <hyperlink ref="R451" r:id="rId756" display="https://understat.com/team/Cadiz/2022" xr:uid="{F7D196E1-E432-4595-B5FA-9FF59496C5E7}"/>
    <hyperlink ref="R452" r:id="rId757" display="https://understat.com/team/Celta_Vigo/2022" xr:uid="{DCF5EA8A-78C0-4AB9-8908-796794BBF044}"/>
    <hyperlink ref="R453" r:id="rId758" display="https://understat.com/team/Elche/2022" xr:uid="{D3A2B314-A74B-4237-A350-2248F503AF93}"/>
    <hyperlink ref="R454" r:id="rId759" display="https://understat.com/team/Girona/2022" xr:uid="{71D3545C-6BCE-4D60-AD77-650D6C276044}"/>
    <hyperlink ref="R455" r:id="rId760" display="https://understat.com/team/Almeria/2022" xr:uid="{AA9D4D18-88CF-43B1-B513-AB6B144D5CFD}"/>
    <hyperlink ref="B460" r:id="rId761" display="https://understat.com/team/Barcelona/2022" xr:uid="{9EE91933-D08A-4006-96D8-7D04968217B1}"/>
    <hyperlink ref="B461" r:id="rId762" display="https://understat.com/team/Real_Betis/2022" xr:uid="{EC835D1F-658C-48B0-B04E-94962E3FAA66}"/>
    <hyperlink ref="B462" r:id="rId763" display="https://understat.com/team/Osasuna/2022" xr:uid="{F0786A74-1919-449D-A6C7-4ECB52C30343}"/>
    <hyperlink ref="B463" r:id="rId764" display="https://understat.com/team/Real_Madrid/2022" xr:uid="{EE100A07-9245-4E0A-86E0-579BF700A7E7}"/>
    <hyperlink ref="B464" r:id="rId765" display="https://understat.com/team/Athletic_Club/2022" xr:uid="{2588E167-37A2-4275-86B3-8C21AB8942D5}"/>
    <hyperlink ref="B465" r:id="rId766" display="https://understat.com/team/Almeria/2022" xr:uid="{2A10DF95-AE20-4904-A2D0-1292C4FB3151}"/>
    <hyperlink ref="B466" r:id="rId767" display="https://understat.com/team/Villarreal/2022" xr:uid="{BDAA86C4-70C6-4A8C-A7A5-5072E28E51B5}"/>
    <hyperlink ref="B467" r:id="rId768" display="https://understat.com/team/Valencia/2022" xr:uid="{F44F05FF-AF8F-4DB5-9EC8-960D6D6CD59B}"/>
    <hyperlink ref="B468" r:id="rId769" display="https://understat.com/team/Rayo_Vallecano/2022" xr:uid="{96A2DE13-04BC-4CDD-8133-37966B809C1E}"/>
    <hyperlink ref="B469" r:id="rId770" display="https://understat.com/team/Real_Valladolid/2022" xr:uid="{91F694ED-5A28-42E6-BD03-6793B12032EE}"/>
    <hyperlink ref="B470" r:id="rId771" display="https://understat.com/team/Real_Sociedad/2022" xr:uid="{BE37A189-B04E-4C0D-9AD9-FC1041F6241B}"/>
    <hyperlink ref="B471" r:id="rId772" display="https://understat.com/team/Girona/2022" xr:uid="{FD55977E-D425-4E25-ABE1-40ED66E12951}"/>
    <hyperlink ref="B472" r:id="rId773" display="https://understat.com/team/Celta_Vigo/2022" xr:uid="{C7DE4067-5D1D-4F85-A587-31899D0ABF8A}"/>
    <hyperlink ref="B473" r:id="rId774" display="https://understat.com/team/Atletico_Madrid/2022" xr:uid="{4979A31E-6E23-4018-A934-34AA1520C93B}"/>
    <hyperlink ref="B474" r:id="rId775" display="https://understat.com/team/Cadiz/2022" xr:uid="{1EE46215-C90D-4B86-AE30-BCDB3392609E}"/>
    <hyperlink ref="B475" r:id="rId776" display="https://understat.com/team/Mallorca/2022" xr:uid="{E40DD05D-88A8-4445-9C27-E70E9B5077DC}"/>
    <hyperlink ref="B476" r:id="rId777" display="https://understat.com/team/Espanyol/2022" xr:uid="{5E12D0BC-4D71-42DA-BD2C-28B2EEC35E45}"/>
    <hyperlink ref="B477" r:id="rId778" display="https://understat.com/team/Getafe/2022" xr:uid="{8598F894-CB38-4621-9730-9E31E1804BB9}"/>
    <hyperlink ref="B478" r:id="rId779" display="https://understat.com/team/Sevilla/2022" xr:uid="{CFAACA68-8C1B-48E0-BB3C-1CE67BBE8EE0}"/>
    <hyperlink ref="B479" r:id="rId780" display="https://understat.com/team/Elche/2022" xr:uid="{64D49F9B-CDA9-4063-811F-AEFCD9C81F26}"/>
    <hyperlink ref="R460" r:id="rId781" display="https://understat.com/team/Real_Madrid/2022" xr:uid="{A9FE4B09-EB41-4590-97DF-8EDF76D58730}"/>
    <hyperlink ref="R461" r:id="rId782" display="https://understat.com/team/Atletico_Madrid/2022" xr:uid="{01D52113-777D-4C2F-9BDD-84FFE17EDD67}"/>
    <hyperlink ref="R462" r:id="rId783" display="https://understat.com/team/Barcelona/2022" xr:uid="{F6896E77-7EE0-4615-A902-31CCE74F42C9}"/>
    <hyperlink ref="R463" r:id="rId784" display="https://understat.com/team/Real_Sociedad/2022" xr:uid="{60C3F1FA-3568-4109-BE32-C4FDD6BBF807}"/>
    <hyperlink ref="R464" r:id="rId785" display="https://understat.com/team/Athletic_Club/2022" xr:uid="{FF0DAFFA-9F30-46A4-AE04-FC06D692B283}"/>
    <hyperlink ref="R465" r:id="rId786" display="https://understat.com/team/Real_Betis/2022" xr:uid="{EEAD36C7-2C9F-4E2D-83FA-2008C17F4A04}"/>
    <hyperlink ref="R466" r:id="rId787" display="https://understat.com/team/Rayo_Vallecano/2022" xr:uid="{D1562EEA-0E42-4A9F-ACD0-803D5DDD7B18}"/>
    <hyperlink ref="R467" r:id="rId788" display="https://understat.com/team/Mallorca/2022" xr:uid="{7274112D-5E04-436B-99E5-32795512F566}"/>
    <hyperlink ref="R468" r:id="rId789" display="https://understat.com/team/Villarreal/2022" xr:uid="{DC783143-5DC3-4122-8C53-DC2A6EA84679}"/>
    <hyperlink ref="R469" r:id="rId790" display="https://understat.com/team/Getafe/2022" xr:uid="{18D3E7A1-4AF3-41BC-AD9D-002B384886A4}"/>
    <hyperlink ref="R470" r:id="rId791" display="https://understat.com/team/Sevilla/2022" xr:uid="{16BB500D-FD34-4A27-8C97-1D2F0B328DF0}"/>
    <hyperlink ref="R471" r:id="rId792" display="https://understat.com/team/Espanyol/2022" xr:uid="{D7DF994F-973E-4848-9B36-4952F8A37D30}"/>
    <hyperlink ref="R472" r:id="rId793" display="https://understat.com/team/Valencia/2022" xr:uid="{240EF3B6-E89A-4387-9087-533C39FAF1EB}"/>
    <hyperlink ref="R473" r:id="rId794" display="https://understat.com/team/Osasuna/2022" xr:uid="{5833BEBF-D660-4C92-8970-A83EC0571467}"/>
    <hyperlink ref="R474" r:id="rId795" display="https://understat.com/team/Real_Valladolid/2022" xr:uid="{06AEF545-2F47-4D02-8BB1-86A58C02FBAF}"/>
    <hyperlink ref="R475" r:id="rId796" display="https://understat.com/team/Cadiz/2022" xr:uid="{61FA210B-86EB-49FA-8BCE-A6FD6F2A6728}"/>
    <hyperlink ref="R476" r:id="rId797" display="https://understat.com/team/Celta_Vigo/2022" xr:uid="{06DFD8D5-0A56-4D90-8BC2-DAC912C1FD61}"/>
    <hyperlink ref="R477" r:id="rId798" display="https://understat.com/team/Girona/2022" xr:uid="{D0AF83C0-BB86-43C7-A287-9FD7DB705519}"/>
    <hyperlink ref="R478" r:id="rId799" display="https://understat.com/team/Elche/2022" xr:uid="{EDDD21B0-72A8-4ABC-B867-27663B9CEEE9}"/>
    <hyperlink ref="R479" r:id="rId800" display="https://understat.com/team/Almeria/2022" xr:uid="{FE18DF75-4C9D-4AD9-B263-C3A72C7A2D4F}"/>
    <hyperlink ref="R484" r:id="rId801" display="https://understat.com/team/Real_Madrid/2022" xr:uid="{5560295D-6519-4682-8A33-5ED91A2F91DE}"/>
    <hyperlink ref="R485" r:id="rId802" display="https://understat.com/team/Atletico_Madrid/2022" xr:uid="{FE306428-6EA6-4E08-8924-E4E671FBA5DF}"/>
    <hyperlink ref="R486" r:id="rId803" display="https://understat.com/team/Barcelona/2022" xr:uid="{DDD403F6-9153-4A22-8537-2E69CA7BF1DB}"/>
    <hyperlink ref="R487" r:id="rId804" display="https://understat.com/team/Real_Sociedad/2022" xr:uid="{B03C1182-2A00-49CE-93DC-D6726D0C4F15}"/>
    <hyperlink ref="R488" r:id="rId805" display="https://understat.com/team/Mallorca/2022" xr:uid="{B82766B7-5AE6-46AD-9074-6B7AF9848E16}"/>
    <hyperlink ref="R489" r:id="rId806" display="https://understat.com/team/Athletic_Club/2022" xr:uid="{377A9E65-CF77-4CFB-9E91-10600BB25520}"/>
    <hyperlink ref="R490" r:id="rId807" display="https://understat.com/team/Real_Betis/2022" xr:uid="{19614AC4-F481-4A09-8D13-2FCE82CF2B8D}"/>
    <hyperlink ref="R491" r:id="rId808" display="https://understat.com/team/Rayo_Vallecano/2022" xr:uid="{021B620B-60DB-4D59-93B3-DAC418497853}"/>
    <hyperlink ref="R492" r:id="rId809" display="https://understat.com/team/Villarreal/2022" xr:uid="{F1D61D5E-3BCC-4E1D-B51F-D9C3DFC16B67}"/>
    <hyperlink ref="R493" r:id="rId810" display="https://understat.com/team/Osasuna/2022" xr:uid="{D9C36247-1D04-40A6-943B-B3ED12D0CF74}"/>
    <hyperlink ref="R494" r:id="rId811" display="https://understat.com/team/Sevilla/2022" xr:uid="{F30B83A8-689F-4C20-8E25-6344D4F0D621}"/>
    <hyperlink ref="R495" r:id="rId812" display="https://understat.com/team/Getafe/2022" xr:uid="{54F9A850-9476-41A6-8DA8-603C42120813}"/>
    <hyperlink ref="R496" r:id="rId813" display="https://understat.com/team/Espanyol/2022" xr:uid="{33FD1DA1-7E5C-4195-ACE8-EC2129199297}"/>
    <hyperlink ref="R497" r:id="rId814" display="https://understat.com/team/Valencia/2022" xr:uid="{ECC78331-2FBF-47C0-8D42-C48C7AE513D0}"/>
    <hyperlink ref="R498" r:id="rId815" display="https://understat.com/team/Girona/2022" xr:uid="{0768F977-5715-4F6A-8086-9B26A987D814}"/>
    <hyperlink ref="R499" r:id="rId816" display="https://understat.com/team/Cadiz/2022" xr:uid="{8DFF53DB-DA7D-415B-9B03-07613BE0AC16}"/>
    <hyperlink ref="R500" r:id="rId817" display="https://understat.com/team/Real_Valladolid/2022" xr:uid="{2D69D0EC-A516-4064-A7AC-2887A8667CE2}"/>
    <hyperlink ref="R501" r:id="rId818" display="https://understat.com/team/Celta_Vigo/2022" xr:uid="{B1400227-0915-495E-9A67-242B058EEDE5}"/>
    <hyperlink ref="R502" r:id="rId819" display="https://understat.com/team/Elche/2022" xr:uid="{0A007C19-337E-44F2-9855-1815A8A716B5}"/>
    <hyperlink ref="R503" r:id="rId820" display="https://understat.com/team/Almeria/2022" xr:uid="{2C599997-247C-4AF0-A692-2C7F6C1A00FC}"/>
    <hyperlink ref="B484" r:id="rId821" display="https://understat.com/team/Barcelona/2022" xr:uid="{9F7B756A-B232-4EF6-9A3F-F70D1663290B}"/>
    <hyperlink ref="B485" r:id="rId822" display="https://understat.com/team/Real_Betis/2022" xr:uid="{F6F26CB7-2147-4918-9117-03BDFF843538}"/>
    <hyperlink ref="B486" r:id="rId823" display="https://understat.com/team/Osasuna/2022" xr:uid="{076B8734-C79B-4110-88E9-FB8638AF4AE5}"/>
    <hyperlink ref="B487" r:id="rId824" display="https://understat.com/team/Real_Madrid/2022" xr:uid="{786B3A6E-3FB7-447F-BBE9-E2760C8CC609}"/>
    <hyperlink ref="B488" r:id="rId825" display="https://understat.com/team/Rayo_Vallecano/2022" xr:uid="{448E2DB8-8249-4B8E-BACE-927A03DC1B79}"/>
    <hyperlink ref="B489" r:id="rId826" display="https://understat.com/team/Athletic_Club/2022" xr:uid="{4770AF41-AF45-4C4D-87CB-BF5CEC7CEDEA}"/>
    <hyperlink ref="B490" r:id="rId827" display="https://understat.com/team/Real_Valladolid/2022" xr:uid="{6BCAB079-96F9-4F13-A6A8-A9DFEAFB1FA9}"/>
    <hyperlink ref="B491" r:id="rId828" display="https://understat.com/team/Almeria/2022" xr:uid="{F66A6703-A986-40D1-8791-9E7804FF9AA4}"/>
    <hyperlink ref="B492" r:id="rId829" display="https://understat.com/team/Girona/2022" xr:uid="{A46FC810-7C72-43BD-BEA4-E4630F0AA7D4}"/>
    <hyperlink ref="B493" r:id="rId830" display="https://understat.com/team/Real_Sociedad/2022" xr:uid="{E1A836F9-A193-48D2-B6A0-A1309EC43DE6}"/>
    <hyperlink ref="B494" r:id="rId831" display="https://understat.com/team/Valencia/2022" xr:uid="{639FEC4E-A31E-4E64-8B00-432DB60F121E}"/>
    <hyperlink ref="B495" r:id="rId832" display="https://understat.com/team/Villarreal/2022" xr:uid="{8CB38087-BBF2-4D28-949F-BA957F29DF24}"/>
    <hyperlink ref="B496" r:id="rId833" display="https://understat.com/team/Atletico_Madrid/2022" xr:uid="{CDEBDA8C-DB2F-4B97-9643-2CF1025E3E36}"/>
    <hyperlink ref="B497" r:id="rId834" display="https://understat.com/team/Celta_Vigo/2022" xr:uid="{CFB92B24-9DE1-47FB-9A9B-D1344DDF735E}"/>
    <hyperlink ref="B498" r:id="rId835" display="https://understat.com/team/Getafe/2022" xr:uid="{E688F273-17F9-42DF-B94B-CBB056EE0E7C}"/>
    <hyperlink ref="B499" r:id="rId836" display="https://understat.com/team/Cadiz/2022" xr:uid="{044CEAE5-4D60-44A1-82DF-A593467F6767}"/>
    <hyperlink ref="B500" r:id="rId837" display="https://understat.com/team/Mallorca/2022" xr:uid="{65056441-BB21-4C0B-B672-393AF2DE39C4}"/>
    <hyperlink ref="B501" r:id="rId838" display="https://understat.com/team/Espanyol/2022" xr:uid="{E938793E-B8B8-4486-9699-816402364613}"/>
    <hyperlink ref="B502" r:id="rId839" display="https://understat.com/team/Sevilla/2022" xr:uid="{466849DD-B353-427E-979A-7DCE9A5BF310}"/>
    <hyperlink ref="B503" r:id="rId840" display="https://understat.com/team/Elche/2022" xr:uid="{0F9D2E64-6EB2-40E9-9B53-54FEB32CB5D3}"/>
    <hyperlink ref="B508" r:id="rId841" display="https://understat.com/team/Barcelona/2022" xr:uid="{A89D0F08-5176-44EE-BBD8-09B7E8082C57}"/>
    <hyperlink ref="B509" r:id="rId842" display="https://understat.com/team/Real_Madrid/2022" xr:uid="{A7FF9F22-72D1-42C0-93D7-F7451AC30EE9}"/>
    <hyperlink ref="B510" r:id="rId843" display="https://understat.com/team/Athletic_Club/2022" xr:uid="{DED9CF5C-7199-4130-8CB9-E90C877477EA}"/>
    <hyperlink ref="B511" r:id="rId844" display="https://understat.com/team/Real_Betis/2022" xr:uid="{26DA93E6-1E88-4FC0-814B-1886C24936FB}"/>
    <hyperlink ref="B512" r:id="rId845" display="https://understat.com/team/Almeria/2022" xr:uid="{70ABEE47-2A87-45B1-BB8A-7FC81A36F0BE}"/>
    <hyperlink ref="B513" r:id="rId846" display="https://understat.com/team/Osasuna/2022" xr:uid="{2B69FF8B-3914-46C9-AF5C-C6739DBA8277}"/>
    <hyperlink ref="B514" r:id="rId847" display="https://understat.com/team/Rayo_Vallecano/2022" xr:uid="{A2D77F22-8D5F-446F-95E8-8A5E6B6AC877}"/>
    <hyperlink ref="B515" r:id="rId848" display="https://understat.com/team/Valencia/2022" xr:uid="{A77ECE04-5059-4E47-AB92-835056ACB147}"/>
    <hyperlink ref="B516" r:id="rId849" display="https://understat.com/team/Real_Valladolid/2022" xr:uid="{722B07C2-576B-43C7-B57B-54BCC41DBB8D}"/>
    <hyperlink ref="B517" r:id="rId850" display="https://understat.com/team/Girona/2022" xr:uid="{B7700374-058A-4307-8CAB-0D0090C22CE1}"/>
    <hyperlink ref="B518" r:id="rId851" display="https://understat.com/team/Real_Sociedad/2022" xr:uid="{AB3201C8-6E54-4D46-BF33-ED2AC6FEE2C8}"/>
    <hyperlink ref="B519" r:id="rId852" display="https://understat.com/team/Villarreal/2022" xr:uid="{954561AD-B540-42A2-A1EF-33D5CF5A6529}"/>
    <hyperlink ref="B520" r:id="rId853" display="https://understat.com/team/Atletico_Madrid/2022" xr:uid="{840BDEFB-16AE-4DB6-B527-00E9F188C064}"/>
    <hyperlink ref="B521" r:id="rId854" display="https://understat.com/team/Celta_Vigo/2022" xr:uid="{09A91980-6179-49B7-B33B-28948B13A7DC}"/>
    <hyperlink ref="B522" r:id="rId855" display="https://understat.com/team/Mallorca/2022" xr:uid="{5737466B-2D79-435D-ADCC-2EA18FA1FDC6}"/>
    <hyperlink ref="B523" r:id="rId856" display="https://understat.com/team/Getafe/2022" xr:uid="{F53A5E58-55CD-42B1-B9FB-B4D45B698F4C}"/>
    <hyperlink ref="B524" r:id="rId857" display="https://understat.com/team/Cadiz/2022" xr:uid="{AC60EA74-7D07-45D6-A6AB-55901B68F0F4}"/>
    <hyperlink ref="B525" r:id="rId858" display="https://understat.com/team/Espanyol/2022" xr:uid="{BF6AF82D-A203-4665-9217-5942BBD527ED}"/>
    <hyperlink ref="B526" r:id="rId859" display="https://understat.com/team/Sevilla/2022" xr:uid="{DBFCEA2E-36B2-41D9-84A5-AC4DFB506869}"/>
    <hyperlink ref="B527" r:id="rId860" display="https://understat.com/team/Elche/2022" xr:uid="{973EF823-AE04-412F-8640-2701B7507356}"/>
    <hyperlink ref="R508" r:id="rId861" display="https://understat.com/team/Barcelona/2022" xr:uid="{BC3715F0-7CFC-4BFE-A364-A14222785327}"/>
    <hyperlink ref="R509" r:id="rId862" display="https://understat.com/team/Real_Madrid/2022" xr:uid="{CA511EF2-F30A-4078-84C7-200AFABF6A4E}"/>
    <hyperlink ref="R510" r:id="rId863" display="https://understat.com/team/Atletico_Madrid/2022" xr:uid="{B1CB9BEF-C861-4203-AD8D-C1D49EC4E354}"/>
    <hyperlink ref="R511" r:id="rId864" display="https://understat.com/team/Real_Sociedad/2022" xr:uid="{43597A00-F4E0-40D0-9A63-7E1A7FF93508}"/>
    <hyperlink ref="R512" r:id="rId865" display="https://understat.com/team/Mallorca/2022" xr:uid="{211D74C1-1F26-4FE5-93F7-1C3E38FCFC34}"/>
    <hyperlink ref="R513" r:id="rId866" display="https://understat.com/team/Villarreal/2022" xr:uid="{96BA9ABE-00BB-43E2-A7EB-FFAF4826F01A}"/>
    <hyperlink ref="R514" r:id="rId867" display="https://understat.com/team/Athletic_Club/2022" xr:uid="{376607B3-61C5-4213-8DF7-907F7A8234E7}"/>
    <hyperlink ref="R515" r:id="rId868" display="https://understat.com/team/Rayo_Vallecano/2022" xr:uid="{06DEB136-B1A5-429C-84EE-692F4FF290A4}"/>
    <hyperlink ref="R516" r:id="rId869" display="https://understat.com/team/Osasuna/2022" xr:uid="{3DFA261D-51AF-4793-92B3-88F240E6DC46}"/>
    <hyperlink ref="R517" r:id="rId870" display="https://understat.com/team/Sevilla/2022" xr:uid="{E88BB1A0-597F-49CE-8678-A53820E509FF}"/>
    <hyperlink ref="R518" r:id="rId871" display="https://understat.com/team/Real_Betis/2022" xr:uid="{99658D9C-F5AC-42EA-B5C5-164CE728F6C9}"/>
    <hyperlink ref="R519" r:id="rId872" display="https://understat.com/team/Getafe/2022" xr:uid="{65DC62E1-68FB-4F66-9F86-5BEDDCB32F98}"/>
    <hyperlink ref="R520" r:id="rId873" display="https://understat.com/team/Espanyol/2022" xr:uid="{A4E969EA-47CA-46DF-A1BF-BECDED7EF988}"/>
    <hyperlink ref="R521" r:id="rId874" display="https://understat.com/team/Valencia/2022" xr:uid="{41AD7D08-D0FE-41FA-9705-19ED7E918373}"/>
    <hyperlink ref="R522" r:id="rId875" display="https://understat.com/team/Girona/2022" xr:uid="{F51AC031-6DE6-4C55-A678-42DDF0191FF2}"/>
    <hyperlink ref="R523" r:id="rId876" display="https://understat.com/team/Cadiz/2022" xr:uid="{5536C6C5-EBC7-4429-A95B-7442281E227C}"/>
    <hyperlink ref="R524" r:id="rId877" display="https://understat.com/team/Real_Valladolid/2022" xr:uid="{2F051DF7-AE4E-448D-A830-0D8EAEED51A9}"/>
    <hyperlink ref="R525" r:id="rId878" display="https://understat.com/team/Celta_Vigo/2022" xr:uid="{1B19700A-19E1-447C-9D29-58A9AE889F93}"/>
    <hyperlink ref="R526" r:id="rId879" display="https://understat.com/team/Elche/2022" xr:uid="{53536B18-1957-424F-B50E-7BAA6D499540}"/>
    <hyperlink ref="R527" r:id="rId880" display="https://understat.com/team/Almeria/2022" xr:uid="{747EB663-59A0-4BCE-8B2A-0E2717E886E9}"/>
    <hyperlink ref="B532" r:id="rId881" display="https://understat.com/team/Barcelona/2022" xr:uid="{73149604-182D-404F-A7C5-A9B55EE90406}"/>
    <hyperlink ref="B533" r:id="rId882" display="https://understat.com/team/Real_Madrid/2022" xr:uid="{5EDDE03C-EFE9-4F7C-A6A0-02C830B654AC}"/>
    <hyperlink ref="B534" r:id="rId883" display="https://understat.com/team/Real_Betis/2022" xr:uid="{412CAF13-950A-4D3B-9A5C-CFB6178BFBB3}"/>
    <hyperlink ref="B535" r:id="rId884" display="https://understat.com/team/Athletic_Club/2022" xr:uid="{C61894AC-52B0-4BF4-86BC-E94F2143498A}"/>
    <hyperlink ref="B536" r:id="rId885" display="https://understat.com/team/Almeria/2022" xr:uid="{F641126F-9A0C-4259-AE8C-B9D189C004D8}"/>
    <hyperlink ref="B537" r:id="rId886" display="https://understat.com/team/Osasuna/2022" xr:uid="{1AC04C74-7944-4AD2-A38B-172281C1427B}"/>
    <hyperlink ref="B538" r:id="rId887" display="https://understat.com/team/Rayo_Vallecano/2022" xr:uid="{54CE5ED3-C00C-4E7E-AF16-01EEFEAD2AEC}"/>
    <hyperlink ref="B539" r:id="rId888" display="https://understat.com/team/Real_Sociedad/2022" xr:uid="{18411FA3-8D81-47C8-BC6C-185E6C40D5E7}"/>
    <hyperlink ref="B540" r:id="rId889" display="https://understat.com/team/Valencia/2022" xr:uid="{012DAF87-E4E0-49B3-8B54-6D79236878EB}"/>
    <hyperlink ref="B541" r:id="rId890" display="https://understat.com/team/Villarreal/2022" xr:uid="{D5F245AF-C9D9-4744-9DF1-0C159E59313D}"/>
    <hyperlink ref="B542" r:id="rId891" display="https://understat.com/team/Real_Valladolid/2022" xr:uid="{E4DB015E-6905-4F64-B441-E73FD3959D97}"/>
    <hyperlink ref="B543" r:id="rId892" display="https://understat.com/team/Girona/2022" xr:uid="{5AC2D1D2-8E31-4565-880C-0418E29FD9CF}"/>
    <hyperlink ref="B544" r:id="rId893" display="https://understat.com/team/Atletico_Madrid/2022" xr:uid="{3AD93043-B21C-4B6D-B5A4-FB25F98F7E50}"/>
    <hyperlink ref="B545" r:id="rId894" display="https://understat.com/team/Celta_Vigo/2022" xr:uid="{2E6E95BF-3EE8-4851-B7BE-D4F233F1D772}"/>
    <hyperlink ref="B546" r:id="rId895" display="https://understat.com/team/Getafe/2022" xr:uid="{2F64FA8A-0F78-4EA3-A951-331DD4F6FEA0}"/>
    <hyperlink ref="B547" r:id="rId896" display="https://understat.com/team/Mallorca/2022" xr:uid="{7513E226-7AC0-48EA-BEAE-8004DE19FA35}"/>
    <hyperlink ref="B548" r:id="rId897" display="https://understat.com/team/Cadiz/2022" xr:uid="{CF76DDEA-115B-4E1C-8B83-D3DEB4669C1B}"/>
    <hyperlink ref="B549" r:id="rId898" display="https://understat.com/team/Espanyol/2022" xr:uid="{DFA297B4-65CC-4EEA-BAC3-09CFFBBEE5F0}"/>
    <hyperlink ref="B550" r:id="rId899" display="https://understat.com/team/Sevilla/2022" xr:uid="{BBFB8163-3A4A-4FBF-916A-D97A74D5AD05}"/>
    <hyperlink ref="B551" r:id="rId900" display="https://understat.com/team/Elche/2022" xr:uid="{700C5411-0B0D-4140-AB8D-6E06814417B5}"/>
    <hyperlink ref="R532" r:id="rId901" display="https://understat.com/team/Real_Madrid/2022" xr:uid="{43B745E2-CF0D-46CD-BF92-3A848B15B568}"/>
    <hyperlink ref="R533" r:id="rId902" display="https://understat.com/team/Barcelona/2022" xr:uid="{418CB279-D973-4BB8-8E69-B8A665B7BA2A}"/>
    <hyperlink ref="R534" r:id="rId903" display="https://understat.com/team/Atletico_Madrid/2022" xr:uid="{B2C4E3E8-1702-4E03-B2B9-65AF16E04323}"/>
    <hyperlink ref="R535" r:id="rId904" display="https://understat.com/team/Real_Sociedad/2022" xr:uid="{02AC82DF-65B7-4179-8C45-FBF92000463F}"/>
    <hyperlink ref="R536" r:id="rId905" display="https://understat.com/team/Villarreal/2022" xr:uid="{30689281-7FB4-42F4-98B4-4AC8BE578B5A}"/>
    <hyperlink ref="R537" r:id="rId906" display="https://understat.com/team/Mallorca/2022" xr:uid="{72FDD3FB-3C2C-4AFD-93BC-35397C922A53}"/>
    <hyperlink ref="R538" r:id="rId907" display="https://understat.com/team/Athletic_Club/2022" xr:uid="{7F4C263A-F132-45A6-AB8D-3139F998CDB7}"/>
    <hyperlink ref="R539" r:id="rId908" display="https://understat.com/team/Rayo_Vallecano/2022" xr:uid="{2FB6CA48-8FCF-4165-ADCB-9E0E8716EA4C}"/>
    <hyperlink ref="R540" r:id="rId909" display="https://understat.com/team/Sevilla/2022" xr:uid="{1FCA0730-9F8A-49FB-A3A0-6575FCCA0826}"/>
    <hyperlink ref="R541" r:id="rId910" display="https://understat.com/team/Espanyol/2022" xr:uid="{607D54E9-7A37-40F7-A4AC-E4C012052ACB}"/>
    <hyperlink ref="R542" r:id="rId911" display="https://understat.com/team/Real_Betis/2022" xr:uid="{8E69215F-A8BF-45ED-A9A1-80E373B83C8C}"/>
    <hyperlink ref="R543" r:id="rId912" display="https://understat.com/team/Osasuna/2022" xr:uid="{2DAAABCA-38CA-473F-ABDA-E6772D5983B6}"/>
    <hyperlink ref="R544" r:id="rId913" display="https://understat.com/team/Getafe/2022" xr:uid="{A58BA020-A000-447F-AB23-B94406E08ECC}"/>
    <hyperlink ref="R545" r:id="rId914" display="https://understat.com/team/Valencia/2022" xr:uid="{FE3E1B94-C384-438A-BAFA-9ED3C3063061}"/>
    <hyperlink ref="R546" r:id="rId915" display="https://understat.com/team/Girona/2022" xr:uid="{31A315FB-3618-4D3D-935E-48FFD49490F8}"/>
    <hyperlink ref="R547" r:id="rId916" display="https://understat.com/team/Cadiz/2022" xr:uid="{06B116E8-9D22-446C-9BFC-973302A2DCE7}"/>
    <hyperlink ref="R548" r:id="rId917" display="https://understat.com/team/Real_Valladolid/2022" xr:uid="{603511E5-070C-48FD-9574-899A383B85F6}"/>
    <hyperlink ref="R549" r:id="rId918" display="https://understat.com/team/Celta_Vigo/2022" xr:uid="{8D74AA81-679B-4534-BE43-5C3E160F4DF4}"/>
    <hyperlink ref="R550" r:id="rId919" display="https://understat.com/team/Almeria/2022" xr:uid="{F65C7E5B-0320-4DE7-A849-C8592BDD9FB6}"/>
    <hyperlink ref="R551" r:id="rId920" display="https://understat.com/team/Elche/2022" xr:uid="{021B7F53-E7AF-43EE-83D0-027170E285EA}"/>
    <hyperlink ref="B556" r:id="rId921" display="https://understat.com/team/Barcelona/2022" xr:uid="{8E824C98-4BF6-4AE3-BEFA-F06B39A80A9E}"/>
    <hyperlink ref="B557" r:id="rId922" display="https://understat.com/team/Real_Madrid/2022" xr:uid="{90B14A01-6FDA-44F8-8742-A91E14B73E65}"/>
    <hyperlink ref="B558" r:id="rId923" display="https://understat.com/team/Athletic_Club/2022" xr:uid="{5E03AF54-85D3-48FE-A170-2B2AF1A99BF6}"/>
    <hyperlink ref="B559" r:id="rId924" display="https://understat.com/team/Real_Betis/2022" xr:uid="{68D009F9-FD8F-4B88-B632-693CE89F5F60}"/>
    <hyperlink ref="B560" r:id="rId925" display="https://understat.com/team/Villarreal/2022" xr:uid="{77EE62FB-9532-44AD-ACBA-4C0F04A70672}"/>
    <hyperlink ref="B561" r:id="rId926" display="https://understat.com/team/Almeria/2022" xr:uid="{A9F59D19-9A96-456F-A7E3-536BB41748F1}"/>
    <hyperlink ref="B562" r:id="rId927" display="https://understat.com/team/Osasuna/2022" xr:uid="{060CFB94-CC76-408C-B000-98B64F596E87}"/>
    <hyperlink ref="B563" r:id="rId928" display="https://understat.com/team/Rayo_Vallecano/2022" xr:uid="{8EC46FF0-FEB4-4FF1-915C-74371C29755B}"/>
    <hyperlink ref="B564" r:id="rId929" display="https://understat.com/team/Real_Sociedad/2022" xr:uid="{61D069B2-A482-4FD5-82DC-FF578B239E90}"/>
    <hyperlink ref="B565" r:id="rId930" display="https://understat.com/team/Valencia/2022" xr:uid="{11301E0B-E573-498E-89E9-EAC9243BF35F}"/>
    <hyperlink ref="B566" r:id="rId931" display="https://understat.com/team/Real_Valladolid/2022" xr:uid="{55F49B90-C55A-49AA-9061-E752D06515D8}"/>
    <hyperlink ref="B567" r:id="rId932" display="https://understat.com/team/Girona/2022" xr:uid="{ECE1839E-3600-4EBB-8097-7853B69F173D}"/>
    <hyperlink ref="B568" r:id="rId933" display="https://understat.com/team/Atletico_Madrid/2022" xr:uid="{95E7C235-A311-41F4-A5CB-60874FB9EF16}"/>
    <hyperlink ref="B569" r:id="rId934" display="https://understat.com/team/Mallorca/2022" xr:uid="{53747FE4-C2FD-425E-890E-B6699FFC0B04}"/>
    <hyperlink ref="B570" r:id="rId935" display="https://understat.com/team/Celta_Vigo/2022" xr:uid="{0BEBD1D9-181D-4B12-8144-76EDE3D445D7}"/>
    <hyperlink ref="B571" r:id="rId936" display="https://understat.com/team/Getafe/2022" xr:uid="{44A0A8B4-56DB-4C25-BDC7-CD51351A8DA3}"/>
    <hyperlink ref="B572" r:id="rId937" display="https://understat.com/team/Cadiz/2022" xr:uid="{5833FD35-3A86-4DC7-832A-898D25A8E4C5}"/>
    <hyperlink ref="B573" r:id="rId938" display="https://understat.com/team/Espanyol/2022" xr:uid="{88441D05-5446-49E1-9F27-41B7491DD772}"/>
    <hyperlink ref="B574" r:id="rId939" display="https://understat.com/team/Sevilla/2022" xr:uid="{AA3B9DBC-C209-43A3-8989-F19CBA64B64F}"/>
    <hyperlink ref="B575" r:id="rId940" display="https://understat.com/team/Elche/2022" xr:uid="{DCA1A4F3-2826-4679-AA44-E931AB87E7D7}"/>
    <hyperlink ref="R556" r:id="rId941" display="https://understat.com/team/Barcelona/2022" xr:uid="{9F09883F-3E06-4FD5-813F-1EA8B33B68D6}"/>
    <hyperlink ref="R557" r:id="rId942" display="https://understat.com/team/Real_Madrid/2022" xr:uid="{EA207ED4-18A4-4644-8962-0B8E71B2C025}"/>
    <hyperlink ref="R558" r:id="rId943" display="https://understat.com/team/Real_Sociedad/2022" xr:uid="{5658F797-687D-4B80-83DF-9922FB1D0141}"/>
    <hyperlink ref="R559" r:id="rId944" display="https://understat.com/team/Atletico_Madrid/2022" xr:uid="{65CBCA6D-ED9B-4F7F-9A55-33B9BAD56505}"/>
    <hyperlink ref="R560" r:id="rId945" display="https://understat.com/team/Villarreal/2022" xr:uid="{6346BA3D-775F-4F15-A708-DFD206BBE9A1}"/>
    <hyperlink ref="R561" r:id="rId946" display="https://understat.com/team/Mallorca/2022" xr:uid="{4FE12B28-0DFE-48D8-BD7D-0E397C4EB5A2}"/>
    <hyperlink ref="R562" r:id="rId947" display="https://understat.com/team/Real_Betis/2022" xr:uid="{30C82435-EE5E-4E52-A819-856508783B82}"/>
    <hyperlink ref="R563" r:id="rId948" display="https://understat.com/team/Athletic_Club/2022" xr:uid="{4A316ACC-99C5-4526-B753-4956B39813BF}"/>
    <hyperlink ref="R564" r:id="rId949" display="https://understat.com/team/Rayo_Vallecano/2022" xr:uid="{BD8727D4-6725-4567-BB14-9146E9F6F484}"/>
    <hyperlink ref="R565" r:id="rId950" display="https://understat.com/team/Sevilla/2022" xr:uid="{1FFA3E89-C5E4-4E5A-A004-7D652DC96F76}"/>
    <hyperlink ref="R566" r:id="rId951" display="https://understat.com/team/Osasuna/2022" xr:uid="{B0CBCA70-B8D6-435D-BAEC-467B27ED9890}"/>
    <hyperlink ref="R567" r:id="rId952" display="https://understat.com/team/Espanyol/2022" xr:uid="{B6BB64D5-93B5-4471-973D-018B51DF26A6}"/>
    <hyperlink ref="R568" r:id="rId953" display="https://understat.com/team/Getafe/2022" xr:uid="{D30DEB21-9870-4FF0-9E0B-6943BC91DD57}"/>
    <hyperlink ref="R569" r:id="rId954" display="https://understat.com/team/Cadiz/2022" xr:uid="{EFF848CC-B393-48FA-A43D-B891FEA460F4}"/>
    <hyperlink ref="R570" r:id="rId955" display="https://understat.com/team/Celta_Vigo/2022" xr:uid="{7AE60CCF-1222-4BFD-A391-67FFAE79BD2C}"/>
    <hyperlink ref="R571" r:id="rId956" display="https://understat.com/team/Valencia/2022" xr:uid="{8C888F0E-AC0E-4CC9-9595-C17C31138F84}"/>
    <hyperlink ref="R572" r:id="rId957" display="https://understat.com/team/Girona/2022" xr:uid="{D0A9C341-3A42-4622-A8C6-DF2428781C64}"/>
    <hyperlink ref="R573" r:id="rId958" display="https://understat.com/team/Real_Valladolid/2022" xr:uid="{77A7F39E-5E37-4DF8-B69F-B02D90711929}"/>
    <hyperlink ref="R574" r:id="rId959" display="https://understat.com/team/Almeria/2022" xr:uid="{E3AC085F-A6BD-4BF2-A1FF-EF9897420B6F}"/>
    <hyperlink ref="R575" r:id="rId960" display="https://understat.com/team/Elche/2022" xr:uid="{D74C6B8D-09D3-4414-AC56-5484BC212012}"/>
    <hyperlink ref="B580" r:id="rId961" display="https://understat.com/team/Barcelona/2022" xr:uid="{E02218B3-2988-43CC-BA14-311D9C763A0C}"/>
    <hyperlink ref="B581" r:id="rId962" display="https://understat.com/team/Osasuna/2022" xr:uid="{C3A316B5-48CA-4238-9E78-115451F7E7CA}"/>
    <hyperlink ref="B582" r:id="rId963" display="https://understat.com/team/Real_Madrid/2022" xr:uid="{3B80FE6F-86CA-4C27-9B4C-C51A7396DF6E}"/>
    <hyperlink ref="B583" r:id="rId964" display="https://understat.com/team/Athletic_Club/2022" xr:uid="{0D365723-DE71-40C8-8938-45CBD03B1EE4}"/>
    <hyperlink ref="B584" r:id="rId965" display="https://understat.com/team/Real_Betis/2022" xr:uid="{5CD2B21C-123E-44F4-96AC-3949614BB9B8}"/>
    <hyperlink ref="B585" r:id="rId966" display="https://understat.com/team/Real_Sociedad/2022" xr:uid="{56544E3F-5352-4665-B16F-22EAF089401E}"/>
    <hyperlink ref="B586" r:id="rId967" display="https://understat.com/team/Villarreal/2022" xr:uid="{2D45AD9E-75A4-4386-BDFB-F256B6E6F98B}"/>
    <hyperlink ref="B587" r:id="rId968" display="https://understat.com/team/Almeria/2022" xr:uid="{77734FDC-5A90-4B5C-B36F-FF42377D57E2}"/>
    <hyperlink ref="B588" r:id="rId969" display="https://understat.com/team/Girona/2022" xr:uid="{A788597F-C2C1-4D36-911A-ED2EA01D8099}"/>
    <hyperlink ref="B589" r:id="rId970" display="https://understat.com/team/Rayo_Vallecano/2022" xr:uid="{44D196B6-68A1-476F-983C-4919BA37E585}"/>
    <hyperlink ref="B590" r:id="rId971" display="https://understat.com/team/Valencia/2022" xr:uid="{2E22E255-42C5-4712-8AF4-E93CD6C1B3A0}"/>
    <hyperlink ref="B591" r:id="rId972" display="https://understat.com/team/Real_Valladolid/2022" xr:uid="{32CEE94C-300D-4FFA-A725-650DC57EEED4}"/>
    <hyperlink ref="B592" r:id="rId973" display="https://understat.com/team/Atletico_Madrid/2022" xr:uid="{C5989B7D-D9D0-4A77-B0C9-7105D9F5439F}"/>
    <hyperlink ref="B593" r:id="rId974" display="https://understat.com/team/Mallorca/2022" xr:uid="{16DE8852-B529-4BF9-8D54-543B25560016}"/>
    <hyperlink ref="B594" r:id="rId975" display="https://understat.com/team/Celta_Vigo/2022" xr:uid="{DDAF2630-FC17-4A39-BA1C-CD8FC5BB4375}"/>
    <hyperlink ref="B595" r:id="rId976" display="https://understat.com/team/Getafe/2022" xr:uid="{24C8FAE8-55CF-4DE2-8A3D-3363A144BCB7}"/>
    <hyperlink ref="B596" r:id="rId977" display="https://understat.com/team/Cadiz/2022" xr:uid="{8BF33D2F-0D56-4304-8814-5BE91EEA19A9}"/>
    <hyperlink ref="B597" r:id="rId978" display="https://understat.com/team/Espanyol/2022" xr:uid="{EEA11F1E-A412-4131-B413-9FB144E669C6}"/>
    <hyperlink ref="B598" r:id="rId979" display="https://understat.com/team/Sevilla/2022" xr:uid="{008D5B5B-DA7F-4C97-BC21-889C0518CF92}"/>
    <hyperlink ref="B599" r:id="rId980" display="https://understat.com/team/Elche/2022" xr:uid="{7E02CA62-2110-445A-83C0-041588D1AD93}"/>
    <hyperlink ref="R580" r:id="rId981" display="https://understat.com/team/Barcelona/2022" xr:uid="{12AFF68C-25AD-47CF-B9BF-05E476CF29BA}"/>
    <hyperlink ref="R581" r:id="rId982" display="https://understat.com/team/Real_Madrid/2022" xr:uid="{3ED54D76-F6BE-44C3-91BE-051F39C769B4}"/>
    <hyperlink ref="R582" r:id="rId983" display="https://understat.com/team/Real_Sociedad/2022" xr:uid="{590D3CEC-14E4-4F74-85F9-19A13B158F92}"/>
    <hyperlink ref="R583" r:id="rId984" display="https://understat.com/team/Atletico_Madrid/2022" xr:uid="{2E805800-0875-49C7-892B-3DE3616EE10C}"/>
    <hyperlink ref="R584" r:id="rId985" display="https://understat.com/team/Rayo_Vallecano/2022" xr:uid="{E7FB2CA1-381C-4C8F-B78B-15517917FA07}"/>
    <hyperlink ref="R585" r:id="rId986" display="https://understat.com/team/Villarreal/2022" xr:uid="{81AD77F6-4B68-491B-8BAA-1A07500281CF}"/>
    <hyperlink ref="R586" r:id="rId987" display="https://understat.com/team/Espanyol/2022" xr:uid="{6F863613-25A1-4975-BC4E-BFB1316D8D82}"/>
    <hyperlink ref="R587" r:id="rId988" display="https://understat.com/team/Real_Betis/2022" xr:uid="{CE4EC868-3180-46C0-835E-ED8BB9CAB0A3}"/>
    <hyperlink ref="R588" r:id="rId989" display="https://understat.com/team/Mallorca/2022" xr:uid="{CAB12397-BECD-4119-80E0-ACC5E6E65EFC}"/>
    <hyperlink ref="R589" r:id="rId990" display="https://understat.com/team/Athletic_Club/2022" xr:uid="{D251CE28-9B3A-4CF5-8F37-623650B59A46}"/>
    <hyperlink ref="R590" r:id="rId991" display="https://understat.com/team/Sevilla/2022" xr:uid="{09D5D4FA-2DD5-4F5C-B65B-3B0CB6306795}"/>
    <hyperlink ref="R591" r:id="rId992" display="https://understat.com/team/Osasuna/2022" xr:uid="{726339AE-45AD-492E-9241-1B2B62533B51}"/>
    <hyperlink ref="R592" r:id="rId993" display="https://understat.com/team/Getafe/2022" xr:uid="{A972EF42-C28B-4278-AC1A-8F86F89FB832}"/>
    <hyperlink ref="R593" r:id="rId994" display="https://understat.com/team/Cadiz/2022" xr:uid="{0958D9AA-C12C-4734-B935-928172B581EA}"/>
    <hyperlink ref="R594" r:id="rId995" display="https://understat.com/team/Celta_Vigo/2022" xr:uid="{BD069E84-5986-470A-9447-8BE4517046F8}"/>
    <hyperlink ref="R595" r:id="rId996" display="https://understat.com/team/Valencia/2022" xr:uid="{F6045246-18B9-47C9-B6B1-3EAAD7E14748}"/>
    <hyperlink ref="R596" r:id="rId997" display="https://understat.com/team/Girona/2022" xr:uid="{3E751DF1-C8B8-4B7F-AE8F-BA89B30200C0}"/>
    <hyperlink ref="R597" r:id="rId998" display="https://understat.com/team/Real_Valladolid/2022" xr:uid="{82910FBA-BD3B-4414-89F9-27C8CF3A3A01}"/>
    <hyperlink ref="R598" r:id="rId999" display="https://understat.com/team/Elche/2022" xr:uid="{F915F1BC-5EE7-4312-8130-9B648FB061D6}"/>
    <hyperlink ref="R599" r:id="rId1000" display="https://understat.com/team/Almeria/2022" xr:uid="{7B856868-23A8-4F7D-8A8E-AE770D4D0C9A}"/>
    <hyperlink ref="B604" r:id="rId1001" display="https://understat.com/team/Barcelona/2022" xr:uid="{C1D11E7D-168D-4479-B285-8FD1F70EE130}"/>
    <hyperlink ref="B605" r:id="rId1002" display="https://understat.com/team/Villarreal/2022" xr:uid="{3ADB1870-40DB-4258-BBC3-79119F1360D0}"/>
    <hyperlink ref="B606" r:id="rId1003" display="https://understat.com/team/Osasuna/2022" xr:uid="{89A89C42-338E-4582-91A7-63E04952E438}"/>
    <hyperlink ref="B607" r:id="rId1004" display="https://understat.com/team/Real_Madrid/2022" xr:uid="{998D9A85-69DB-4856-9924-6E1D53741CB7}"/>
    <hyperlink ref="B608" r:id="rId1005" display="https://understat.com/team/Real_Betis/2022" xr:uid="{6A511929-9296-43B3-9734-EA66D7470CB3}"/>
    <hyperlink ref="B609" r:id="rId1006" display="https://understat.com/team/Athletic_Club/2022" xr:uid="{34533ABC-45FD-4E3D-B098-3E92416AD9BC}"/>
    <hyperlink ref="B610" r:id="rId1007" display="https://understat.com/team/Real_Sociedad/2022" xr:uid="{A8F79668-63F0-4437-9F65-C040AC2A4F4A}"/>
    <hyperlink ref="B611" r:id="rId1008" display="https://understat.com/team/Almeria/2022" xr:uid="{55649FEF-6D16-46AD-9C85-A5DEF542676C}"/>
    <hyperlink ref="B612" r:id="rId1009" display="https://understat.com/team/Girona/2022" xr:uid="{E2E2C879-D5AF-4764-9EAB-E8A995349100}"/>
    <hyperlink ref="B613" r:id="rId1010" display="https://understat.com/team/Valencia/2022" xr:uid="{7ABE6E68-4FAA-4437-B3B6-92F120DAD6F3}"/>
    <hyperlink ref="B614" r:id="rId1011" display="https://understat.com/team/Atletico_Madrid/2022" xr:uid="{60C7AEDB-270E-4557-BABD-7FC9F5954AE4}"/>
    <hyperlink ref="B615" r:id="rId1012" display="https://understat.com/team/Rayo_Vallecano/2022" xr:uid="{BB756687-E916-4901-A348-6508B1D2ADC0}"/>
    <hyperlink ref="B616" r:id="rId1013" display="https://understat.com/team/Mallorca/2022" xr:uid="{B71DCC3A-6110-4FCA-AE82-066C7F1E4837}"/>
    <hyperlink ref="B617" r:id="rId1014" display="https://understat.com/team/Real_Valladolid/2022" xr:uid="{CC7D24DA-B358-4E36-ABB6-17C163F2C61E}"/>
    <hyperlink ref="B618" r:id="rId1015" display="https://understat.com/team/Celta_Vigo/2022" xr:uid="{AB9EA978-D19B-451A-BBBB-872263C1EECD}"/>
    <hyperlink ref="B619" r:id="rId1016" display="https://understat.com/team/Getafe/2022" xr:uid="{E0F9AC96-2929-4552-8096-70F116AC0DB4}"/>
    <hyperlink ref="B620" r:id="rId1017" display="https://understat.com/team/Espanyol/2022" xr:uid="{D451F1F4-9742-4233-AF40-43BD1A1FE2A3}"/>
    <hyperlink ref="B621" r:id="rId1018" display="https://understat.com/team/Sevilla/2022" xr:uid="{2E1263BA-8A46-4343-A04B-74317ED2C14D}"/>
    <hyperlink ref="B622" r:id="rId1019" display="https://understat.com/team/Cadiz/2022" xr:uid="{9BF8F70D-F7E6-416B-BE77-BEB020B3D49E}"/>
    <hyperlink ref="B623" r:id="rId1020" display="https://understat.com/team/Elche/2022" xr:uid="{E305502F-79F1-4564-BE23-88ADEB94D421}"/>
    <hyperlink ref="R604" r:id="rId1021" display="https://understat.com/team/Real_Madrid/2022" xr:uid="{556D57AA-1579-4AA9-9FFD-D62CF5DB4A46}"/>
    <hyperlink ref="R605" r:id="rId1022" display="https://understat.com/team/Barcelona/2022" xr:uid="{9C0EF3B7-C5FA-4801-A2DD-3CA6828F07C0}"/>
    <hyperlink ref="R606" r:id="rId1023" display="https://understat.com/team/Real_Sociedad/2022" xr:uid="{4D50A384-DEDD-493E-B87E-60C9DA183594}"/>
    <hyperlink ref="R607" r:id="rId1024" display="https://understat.com/team/Atletico_Madrid/2022" xr:uid="{9E1968CC-2E71-4D62-83E5-E18D1F577CE6}"/>
    <hyperlink ref="R608" r:id="rId1025" display="https://understat.com/team/Rayo_Vallecano/2022" xr:uid="{EA470432-2DFA-4968-BE51-A757108D9966}"/>
    <hyperlink ref="R609" r:id="rId1026" display="https://understat.com/team/Villarreal/2022" xr:uid="{8C6CD2F8-90F8-4749-BF5B-8109C97AE76A}"/>
    <hyperlink ref="R610" r:id="rId1027" display="https://understat.com/team/Espanyol/2022" xr:uid="{1B09531B-D8CE-4454-8FD4-AC0ECD4BBD16}"/>
    <hyperlink ref="R611" r:id="rId1028" display="https://understat.com/team/Mallorca/2022" xr:uid="{B6CFD439-77C9-4E1F-A791-F08C06CDD968}"/>
    <hyperlink ref="R612" r:id="rId1029" display="https://understat.com/team/Real_Betis/2022" xr:uid="{558B9631-F219-4B53-817A-1F119978124E}"/>
    <hyperlink ref="R613" r:id="rId1030" display="https://understat.com/team/Osasuna/2022" xr:uid="{5C348354-576A-4E3C-B014-036FB4C4BE3C}"/>
    <hyperlink ref="R614" r:id="rId1031" display="https://understat.com/team/Athletic_Club/2022" xr:uid="{BEFA1CEA-4360-4C6B-A51E-6EF1108F55E9}"/>
    <hyperlink ref="R615" r:id="rId1032" display="https://understat.com/team/Sevilla/2022" xr:uid="{085A1CFD-FDEE-4943-8A28-430C1871E4DB}"/>
    <hyperlink ref="R616" r:id="rId1033" display="https://understat.com/team/Getafe/2022" xr:uid="{B4042D3C-1D18-4866-B7F9-911275D2DCE3}"/>
    <hyperlink ref="R617" r:id="rId1034" display="https://understat.com/team/Cadiz/2022" xr:uid="{16C7A1D2-263E-42B7-8AF3-4F59DB775D7A}"/>
    <hyperlink ref="R618" r:id="rId1035" display="https://understat.com/team/Celta_Vigo/2022" xr:uid="{C2ACD4AE-A01A-4237-B820-DD2D229E5D46}"/>
    <hyperlink ref="R619" r:id="rId1036" display="https://understat.com/team/Valencia/2022" xr:uid="{507AAA42-2207-404A-8E1D-E4726EB2DDB0}"/>
    <hyperlink ref="R620" r:id="rId1037" display="https://understat.com/team/Girona/2022" xr:uid="{851216E2-5534-4D58-975A-D8EA93BE970D}"/>
    <hyperlink ref="R621" r:id="rId1038" display="https://understat.com/team/Real_Valladolid/2022" xr:uid="{9339ACE0-4F30-45EF-A0EC-EFA3DD5915E1}"/>
    <hyperlink ref="R622" r:id="rId1039" display="https://understat.com/team/Almeria/2022" xr:uid="{C00B15EC-F6A3-4FC7-A591-4F23E94E7F9A}"/>
    <hyperlink ref="R623" r:id="rId1040" display="https://understat.com/team/Elche/2022" xr:uid="{64EB537C-01E3-4961-AF7D-D6AEB31488B6}"/>
    <hyperlink ref="B628" r:id="rId1041" display="https://understat.com/team/Barcelona/2022" xr:uid="{EE1E0D63-8072-4256-9D1B-772837386F2C}"/>
    <hyperlink ref="B629" r:id="rId1042" display="https://understat.com/team/Real_Madrid/2022" xr:uid="{4F3CD925-F580-4606-B957-130506918303}"/>
    <hyperlink ref="B630" r:id="rId1043" display="https://understat.com/team/Villarreal/2022" xr:uid="{E43723B9-3AB0-4BDE-81ED-72E2A37B0DC6}"/>
    <hyperlink ref="B631" r:id="rId1044" display="https://understat.com/team/Almeria/2022" xr:uid="{7977DB41-F05E-400F-89D0-6447E68B5596}"/>
    <hyperlink ref="B632" r:id="rId1045" display="https://understat.com/team/Osasuna/2022" xr:uid="{F919E002-DAFF-4451-8974-AE0816812558}"/>
    <hyperlink ref="B633" r:id="rId1046" display="https://understat.com/team/Real_Betis/2022" xr:uid="{664CBD37-777F-4620-B4BC-EBAD9CF67599}"/>
    <hyperlink ref="B634" r:id="rId1047" display="https://understat.com/team/Athletic_Club/2022" xr:uid="{0A7C097F-AE26-4D96-BD93-0105B8D6180D}"/>
    <hyperlink ref="B635" r:id="rId1048" display="https://understat.com/team/Real_Sociedad/2022" xr:uid="{72EFAB0B-5D0D-442C-8B8A-6E48C85D3B09}"/>
    <hyperlink ref="B636" r:id="rId1049" display="https://understat.com/team/Real_Valladolid/2022" xr:uid="{05D66318-51EC-4F91-B4F5-C6813D493CCC}"/>
    <hyperlink ref="B637" r:id="rId1050" display="https://understat.com/team/Girona/2022" xr:uid="{F7356850-4D39-4D8E-8E23-50CBF23647CB}"/>
    <hyperlink ref="B638" r:id="rId1051" display="https://understat.com/team/Valencia/2022" xr:uid="{C8DBF583-1580-4DD4-A210-0DE733C90A2D}"/>
    <hyperlink ref="B639" r:id="rId1052" display="https://understat.com/team/Atletico_Madrid/2022" xr:uid="{2C34C714-0EE0-42D3-95C9-31208C90AAEA}"/>
    <hyperlink ref="B640" r:id="rId1053" display="https://understat.com/team/Rayo_Vallecano/2022" xr:uid="{DDF8C255-B505-4FA7-8C8E-CB69C8C1D0F0}"/>
    <hyperlink ref="B641" r:id="rId1054" display="https://understat.com/team/Mallorca/2022" xr:uid="{F3916209-1F9D-4367-BE5A-04433148C067}"/>
    <hyperlink ref="B642" r:id="rId1055" display="https://understat.com/team/Celta_Vigo/2022" xr:uid="{12CDCF6B-4C60-4FC8-88C6-0546932FF4B3}"/>
    <hyperlink ref="B643" r:id="rId1056" display="https://understat.com/team/Sevilla/2022" xr:uid="{3991A0EF-4327-4C2E-B2FF-878A743F386F}"/>
    <hyperlink ref="B644" r:id="rId1057" display="https://understat.com/team/Cadiz/2022" xr:uid="{E1261732-5D9B-4FFF-8BBA-167162ADD7CC}"/>
    <hyperlink ref="B645" r:id="rId1058" display="https://understat.com/team/Espanyol/2022" xr:uid="{E2BEC587-8682-4E3F-8C60-DAE020B33997}"/>
    <hyperlink ref="B646" r:id="rId1059" display="https://understat.com/team/Getafe/2022" xr:uid="{0299399E-DFF8-4235-8F92-17F5E53E0BD6}"/>
    <hyperlink ref="B647" r:id="rId1060" display="https://understat.com/team/Elche/2022" xr:uid="{ADAD3CE1-70CB-43A5-AF9E-BEF46DCD48F5}"/>
    <hyperlink ref="R628" r:id="rId1061" display="https://understat.com/team/Barcelona/2022" xr:uid="{9219C706-0EE3-425B-A496-B84225B1B851}"/>
    <hyperlink ref="R629" r:id="rId1062" display="https://understat.com/team/Real_Madrid/2022" xr:uid="{8D8E28EA-3637-4CEB-9EC1-B4928567C0D7}"/>
    <hyperlink ref="R630" r:id="rId1063" display="https://understat.com/team/Real_Sociedad/2022" xr:uid="{06A30F65-945D-4C6D-BE08-CF70ACF524D7}"/>
    <hyperlink ref="R631" r:id="rId1064" display="https://understat.com/team/Atletico_Madrid/2022" xr:uid="{AB4FF881-E844-4737-9630-9C73466F0E99}"/>
    <hyperlink ref="R632" r:id="rId1065" display="https://understat.com/team/Rayo_Vallecano/2022" xr:uid="{0DFE73A8-141C-4E83-A5FF-99F11721EC22}"/>
    <hyperlink ref="R633" r:id="rId1066" display="https://understat.com/team/Real_Betis/2022" xr:uid="{756F7177-5A76-43AD-918F-9E37D502C7F4}"/>
    <hyperlink ref="R634" r:id="rId1067" display="https://understat.com/team/Villarreal/2022" xr:uid="{C6BDD530-674E-4A4B-B84F-C2062E524AFF}"/>
    <hyperlink ref="R635" r:id="rId1068" display="https://understat.com/team/Espanyol/2022" xr:uid="{8298BF4A-0C52-4056-B1AB-469F323A6D34}"/>
    <hyperlink ref="R636" r:id="rId1069" display="https://understat.com/team/Mallorca/2022" xr:uid="{D27B0C91-8228-40E7-A32B-ACDDA8BBC02C}"/>
    <hyperlink ref="R637" r:id="rId1070" display="https://understat.com/team/Osasuna/2022" xr:uid="{54AA0014-A2BD-4E96-89F5-9102699C73C0}"/>
    <hyperlink ref="R638" r:id="rId1071" display="https://understat.com/team/Athletic_Club/2022" xr:uid="{D51FD9E4-4E6D-42A4-AA19-807538D1DBAE}"/>
    <hyperlink ref="R639" r:id="rId1072" display="https://understat.com/team/Sevilla/2022" xr:uid="{08AA8AC6-10B2-4AB1-955D-C05CAD759067}"/>
    <hyperlink ref="R640" r:id="rId1073" display="https://understat.com/team/Getafe/2022" xr:uid="{DC1F1ECD-E080-4FBE-AD9D-F585EBBDDCD8}"/>
    <hyperlink ref="R641" r:id="rId1074" display="https://understat.com/team/Cadiz/2022" xr:uid="{9DCC483A-FF77-475D-8477-1030DF5E6ACB}"/>
    <hyperlink ref="R642" r:id="rId1075" display="https://understat.com/team/Celta_Vigo/2022" xr:uid="{5CD2A968-1DA5-44F1-BA4F-C09D775C7EED}"/>
    <hyperlink ref="R643" r:id="rId1076" display="https://understat.com/team/Girona/2022" xr:uid="{333B960F-F2C9-4FB1-AB30-083FF1A3613B}"/>
    <hyperlink ref="R644" r:id="rId1077" display="https://understat.com/team/Valencia/2022" xr:uid="{A69361EB-766A-4057-BBF9-B199E3430577}"/>
    <hyperlink ref="R645" r:id="rId1078" display="https://understat.com/team/Real_Valladolid/2022" xr:uid="{F3729F9A-E469-47A9-B7F3-379B712B5000}"/>
    <hyperlink ref="R646" r:id="rId1079" display="https://understat.com/team/Almeria/2022" xr:uid="{494DC9DF-67FA-4957-861D-BC4F84FB0042}"/>
    <hyperlink ref="R647" r:id="rId1080" display="https://understat.com/team/Elche/2022" xr:uid="{65DBD4EF-67C0-4A54-A9EF-52358E7EABDF}"/>
    <hyperlink ref="B652" r:id="rId1081" display="https://understat.com/team/Barcelona/2022" xr:uid="{A23A0C79-B0CE-400E-AAA4-88707B794395}"/>
    <hyperlink ref="B653" r:id="rId1082" display="https://understat.com/team/Real_Madrid/2022" xr:uid="{10A9E909-35A4-4F41-90BD-E860A2163ABA}"/>
    <hyperlink ref="B654" r:id="rId1083" display="https://understat.com/team/Athletic_Club/2022" xr:uid="{B8DB12CC-22A8-41CD-8F43-9C86A6D7DCFE}"/>
    <hyperlink ref="B655" r:id="rId1084" display="https://understat.com/team/Villarreal/2022" xr:uid="{F23D1F82-84BA-4F71-A583-23BDF235A98E}"/>
    <hyperlink ref="B656" r:id="rId1085" display="https://understat.com/team/Almeria/2022" xr:uid="{51D3769C-D413-43FB-BA72-4976AA11A262}"/>
    <hyperlink ref="B657" r:id="rId1086" display="https://understat.com/team/Osasuna/2022" xr:uid="{D4A8DE81-0EB1-45A6-94B6-BDE690DD8FA0}"/>
    <hyperlink ref="B658" r:id="rId1087" display="https://understat.com/team/Girona/2022" xr:uid="{E6DDF4D7-1030-4FD0-B397-9C10D1A45D7D}"/>
    <hyperlink ref="B659" r:id="rId1088" display="https://understat.com/team/Real_Betis/2022" xr:uid="{6B3AF670-7237-4D5A-97B7-9357D889C93D}"/>
    <hyperlink ref="B660" r:id="rId1089" display="https://understat.com/team/Rayo_Vallecano/2022" xr:uid="{8C1D3351-7AAE-42F0-AF76-B885144C6D48}"/>
    <hyperlink ref="B661" r:id="rId1090" display="https://understat.com/team/Mallorca/2022" xr:uid="{24E7CABD-B596-4FE8-9C3A-AA748BDDEFC5}"/>
    <hyperlink ref="B662" r:id="rId1091" display="https://understat.com/team/Real_Sociedad/2022" xr:uid="{76EB729D-E460-4974-9781-4262FE87B8B5}"/>
    <hyperlink ref="B663" r:id="rId1092" display="https://understat.com/team/Real_Valladolid/2022" xr:uid="{F48341F5-410C-405B-9A0B-55D2611C1969}"/>
    <hyperlink ref="B664" r:id="rId1093" display="https://understat.com/team/Atletico_Madrid/2022" xr:uid="{FE5EB13C-08BF-4803-8A89-22CDDEC6CCB2}"/>
    <hyperlink ref="B665" r:id="rId1094" display="https://understat.com/team/Valencia/2022" xr:uid="{9343CCB0-C363-4D03-B4C7-D0B6E894DFE8}"/>
    <hyperlink ref="B666" r:id="rId1095" display="https://understat.com/team/Celta_Vigo/2022" xr:uid="{9AD48961-6CF9-4CFD-8EDE-8B46806BF9BB}"/>
    <hyperlink ref="B667" r:id="rId1096" display="https://understat.com/team/Sevilla/2022" xr:uid="{385FAC44-80B2-4C6E-9E96-11F85EA3E757}"/>
    <hyperlink ref="B668" r:id="rId1097" display="https://understat.com/team/Cadiz/2022" xr:uid="{09E1481D-5E11-4736-9AA6-AF87F6C638CE}"/>
    <hyperlink ref="B669" r:id="rId1098" display="https://understat.com/team/Espanyol/2022" xr:uid="{E2E93E8B-A844-400A-B612-777D02A0E647}"/>
    <hyperlink ref="B670" r:id="rId1099" display="https://understat.com/team/Getafe/2022" xr:uid="{4CB3E4CB-8E63-496C-8610-BADDBA71C48C}"/>
    <hyperlink ref="B671" r:id="rId1100" display="https://understat.com/team/Elche/2022" xr:uid="{66C06AA9-9246-4329-B6CF-3987FDAB0DC0}"/>
    <hyperlink ref="R652" r:id="rId1101" display="https://understat.com/team/Barcelona/2022" xr:uid="{EBF910DE-B292-42B5-BD61-4B4C94FC4C8A}"/>
    <hyperlink ref="R653" r:id="rId1102" display="https://understat.com/team/Real_Madrid/2022" xr:uid="{FD116626-C5CE-4415-B957-5799219072A7}"/>
    <hyperlink ref="R654" r:id="rId1103" display="https://understat.com/team/Real_Sociedad/2022" xr:uid="{D3186807-34C2-4ACC-B40E-ABDEAB9A41E7}"/>
    <hyperlink ref="R655" r:id="rId1104" display="https://understat.com/team/Atletico_Madrid/2022" xr:uid="{9AF40B56-47CB-4147-8641-9E1B52A569DE}"/>
    <hyperlink ref="R656" r:id="rId1105" display="https://understat.com/team/Rayo_Vallecano/2022" xr:uid="{BA12A431-AB4C-49E0-A9F8-F45D761E4612}"/>
    <hyperlink ref="R657" r:id="rId1106" display="https://understat.com/team/Real_Betis/2022" xr:uid="{39B07FD1-6C04-48C1-AAD6-19434AE5DCFD}"/>
    <hyperlink ref="R658" r:id="rId1107" display="https://understat.com/team/Villarreal/2022" xr:uid="{8D6BE6C4-F4AF-40FC-9B9E-EB808A5327D5}"/>
    <hyperlink ref="R659" r:id="rId1108" display="https://understat.com/team/Espanyol/2022" xr:uid="{6CD40F0A-7500-4B83-96FF-DA691CD221F5}"/>
    <hyperlink ref="R660" r:id="rId1109" display="https://understat.com/team/Osasuna/2022" xr:uid="{F698DF81-618E-4B7C-91AB-27402BF4D5B5}"/>
    <hyperlink ref="R661" r:id="rId1110" display="https://understat.com/team/Mallorca/2022" xr:uid="{46C0B7B2-4F57-4F09-A5B3-BC2B29DFD6DD}"/>
    <hyperlink ref="R662" r:id="rId1111" display="https://understat.com/team/Celta_Vigo/2022" xr:uid="{1A0AB3AC-CB4C-43E7-ADBC-0097FBE2F941}"/>
    <hyperlink ref="R663" r:id="rId1112" display="https://understat.com/team/Athletic_Club/2022" xr:uid="{B1B35501-D4DA-4F7C-987C-BBE31D7DA830}"/>
    <hyperlink ref="R664" r:id="rId1113" display="https://understat.com/team/Sevilla/2022" xr:uid="{E49D0389-3471-49DD-B58D-83AAE2C54FE9}"/>
    <hyperlink ref="R665" r:id="rId1114" display="https://understat.com/team/Getafe/2022" xr:uid="{37512BAE-1344-4986-B413-076917818E6D}"/>
    <hyperlink ref="R666" r:id="rId1115" display="https://understat.com/team/Cadiz/2022" xr:uid="{8AF02E53-9CF9-43D7-90BE-BB0F613FEB7C}"/>
    <hyperlink ref="R667" r:id="rId1116" display="https://understat.com/team/Real_Valladolid/2022" xr:uid="{98C6C2E0-1E3D-4F17-A88F-24257D63CF4E}"/>
    <hyperlink ref="R668" r:id="rId1117" display="https://understat.com/team/Girona/2022" xr:uid="{F0D0523B-23DB-4DC3-AE52-34F9D3ACC9C5}"/>
    <hyperlink ref="R669" r:id="rId1118" display="https://understat.com/team/Valencia/2022" xr:uid="{7ADB60F4-8FBF-479A-8418-830653B05E9D}"/>
    <hyperlink ref="R670" r:id="rId1119" display="https://understat.com/team/Almeria/2022" xr:uid="{D6F6D0E8-43A5-46A5-8956-9A15A931B82F}"/>
    <hyperlink ref="R671" r:id="rId1120" display="https://understat.com/team/Elche/2022" xr:uid="{13FA834C-CB57-4931-BD0D-60913C7503D1}"/>
    <hyperlink ref="B676" r:id="rId1121" display="https://understat.com/team/Barcelona/2022" xr:uid="{FAA3B78A-E35B-4EF8-B9FC-5D8DB1FE1BEB}"/>
    <hyperlink ref="B677" r:id="rId1122" display="https://understat.com/team/Real_Madrid/2022" xr:uid="{6CC880F5-65DD-480D-82B4-AE3D34B6AB44}"/>
    <hyperlink ref="B678" r:id="rId1123" display="https://understat.com/team/Athletic_Club/2022" xr:uid="{48A23468-7E2F-470E-B1BD-7CE31368F53E}"/>
    <hyperlink ref="B679" r:id="rId1124" display="https://understat.com/team/Villarreal/2022" xr:uid="{DEC10AF3-C38F-48E3-93FA-41E2468D7357}"/>
    <hyperlink ref="B680" r:id="rId1125" display="https://understat.com/team/Almeria/2022" xr:uid="{D2E9FD0C-B135-4761-8F29-1678CEAB7BDC}"/>
    <hyperlink ref="B681" r:id="rId1126" display="https://understat.com/team/Osasuna/2022" xr:uid="{CC5C37C6-F43C-4B5C-8C27-3EC27D52F3C5}"/>
    <hyperlink ref="B682" r:id="rId1127" display="https://understat.com/team/Girona/2022" xr:uid="{24081407-2883-4353-B075-2DC97AA21880}"/>
    <hyperlink ref="B683" r:id="rId1128" display="https://understat.com/team/Real_Betis/2022" xr:uid="{93C99875-ECCE-4FFE-AA74-1280EE51D2CC}"/>
    <hyperlink ref="B684" r:id="rId1129" display="https://understat.com/team/Rayo_Vallecano/2022" xr:uid="{A69C1AB3-AADA-4180-94AD-B3B8EBFECD5D}"/>
    <hyperlink ref="B685" r:id="rId1130" display="https://understat.com/team/Mallorca/2022" xr:uid="{A811449B-7135-4315-99E1-E0810CBFE5D2}"/>
    <hyperlink ref="B686" r:id="rId1131" display="https://understat.com/team/Real_Sociedad/2022" xr:uid="{0B75322A-5BED-4797-9634-E3A119525B48}"/>
    <hyperlink ref="B687" r:id="rId1132" display="https://understat.com/team/Real_Valladolid/2022" xr:uid="{616E8D93-548C-44C3-86A6-DEC6A7927BA2}"/>
    <hyperlink ref="B688" r:id="rId1133" display="https://understat.com/team/Atletico_Madrid/2022" xr:uid="{8459BF6C-AC30-478D-84BD-5A67156DDCFF}"/>
    <hyperlink ref="B689" r:id="rId1134" display="https://understat.com/team/Sevilla/2022" xr:uid="{9EDE5A41-FC5C-43C9-993E-254AB8CF5D16}"/>
    <hyperlink ref="B690" r:id="rId1135" display="https://understat.com/team/Valencia/2022" xr:uid="{4E574BC9-118B-4DA7-8902-EE9AF29C9774}"/>
    <hyperlink ref="B691" r:id="rId1136" display="https://understat.com/team/Cadiz/2022" xr:uid="{743DE557-1649-41EE-93F7-3626977A8B44}"/>
    <hyperlink ref="B692" r:id="rId1137" display="https://understat.com/team/Celta_Vigo/2022" xr:uid="{A7147353-B6F0-4A1C-9CD8-59A9ACFDCAE0}"/>
    <hyperlink ref="B693" r:id="rId1138" display="https://understat.com/team/Getafe/2022" xr:uid="{87EED9CC-D9FB-4818-BA73-0BE0F5EFFF94}"/>
    <hyperlink ref="B694" r:id="rId1139" display="https://understat.com/team/Espanyol/2022" xr:uid="{BF3F5384-6EF4-404D-BBAB-944491EF68EB}"/>
    <hyperlink ref="B695" r:id="rId1140" display="https://understat.com/team/Elche/2022" xr:uid="{8B1BB58E-B298-4FF9-A19B-C2F53E2B4189}"/>
    <hyperlink ref="R676" r:id="rId1141" display="https://understat.com/team/Barcelona/2022" xr:uid="{C2F8B22B-C777-460E-BEA0-0E1F4DBC2E73}"/>
    <hyperlink ref="R677" r:id="rId1142" display="https://understat.com/team/Real_Sociedad/2022" xr:uid="{D96ED9C3-F9DB-44E8-906C-A6ADB395CB33}"/>
    <hyperlink ref="R678" r:id="rId1143" display="https://understat.com/team/Real_Madrid/2022" xr:uid="{710AAD02-B8A3-40A4-8398-93E61950F54F}"/>
    <hyperlink ref="R679" r:id="rId1144" display="https://understat.com/team/Atletico_Madrid/2022" xr:uid="{E2AB9713-9E92-44C6-A167-3D6D66BC2CBA}"/>
    <hyperlink ref="R680" r:id="rId1145" display="https://understat.com/team/Real_Betis/2022" xr:uid="{7FDB7C1B-A6D4-4F25-B81C-C94A7F142D60}"/>
    <hyperlink ref="R681" r:id="rId1146" display="https://understat.com/team/Rayo_Vallecano/2022" xr:uid="{307AADCB-5D80-47DC-BE76-2683F9967C06}"/>
    <hyperlink ref="R682" r:id="rId1147" display="https://understat.com/team/Athletic_Club/2022" xr:uid="{F9C0E0E4-B964-4846-91EB-2EA6AA8D4683}"/>
    <hyperlink ref="R683" r:id="rId1148" display="https://understat.com/team/Villarreal/2022" xr:uid="{B6C1199A-FF91-4BDA-8F83-229002F8957F}"/>
    <hyperlink ref="R684" r:id="rId1149" display="https://understat.com/team/Osasuna/2022" xr:uid="{4010E589-920B-4590-A3FA-E6D775575EEC}"/>
    <hyperlink ref="R685" r:id="rId1150" display="https://understat.com/team/Espanyol/2022" xr:uid="{7EFE6711-FD3E-4DF7-B415-9CBB3A239F55}"/>
    <hyperlink ref="R686" r:id="rId1151" display="https://understat.com/team/Mallorca/2022" xr:uid="{AE3A0A79-C753-4A51-A7F6-D3DB018D87D9}"/>
    <hyperlink ref="R687" r:id="rId1152" display="https://understat.com/team/Celta_Vigo/2022" xr:uid="{1DF74CDF-AB3A-4D30-BF22-1746C7A7CF1A}"/>
    <hyperlink ref="R688" r:id="rId1153" display="https://understat.com/team/Sevilla/2022" xr:uid="{5248E48C-2687-4781-A568-718CCB00BB93}"/>
    <hyperlink ref="R689" r:id="rId1154" display="https://understat.com/team/Getafe/2022" xr:uid="{0A1BBD49-83F1-458A-970D-9B15C3D8F588}"/>
    <hyperlink ref="R690" r:id="rId1155" display="https://understat.com/team/Cadiz/2022" xr:uid="{A631BA38-D685-4895-9695-5AD051C0A162}"/>
    <hyperlink ref="R691" r:id="rId1156" display="https://understat.com/team/Real_Valladolid/2022" xr:uid="{EFB9D5C5-EE5C-48C9-AB91-E3EF2B36D7D6}"/>
    <hyperlink ref="R692" r:id="rId1157" display="https://understat.com/team/Girona/2022" xr:uid="{ADF19775-087B-417E-BE67-2F41C5BA9D05}"/>
    <hyperlink ref="R693" r:id="rId1158" display="https://understat.com/team/Valencia/2022" xr:uid="{5854F939-B0B7-4F8E-8B68-95D62C7DA308}"/>
    <hyperlink ref="R694" r:id="rId1159" display="https://understat.com/team/Almeria/2022" xr:uid="{302F1E73-4C1C-48B8-A638-9AFD2AFCA9FA}"/>
    <hyperlink ref="R695" r:id="rId1160" display="https://understat.com/team/Elche/2022" xr:uid="{DE098A3F-93DE-47E1-A9D2-2D4E130C2BB5}"/>
    <hyperlink ref="B700" r:id="rId1161" display="https://understat.com/team/Barcelona/2022" xr:uid="{B2DF43A2-0841-4113-BEE8-A1FCE7195BEE}"/>
    <hyperlink ref="B701" r:id="rId1162" display="https://understat.com/team/Real_Madrid/2022" xr:uid="{6F4000A4-5442-4E5B-8DB1-F17A4BE0D79D}"/>
    <hyperlink ref="B702" r:id="rId1163" display="https://understat.com/team/Girona/2022" xr:uid="{97AAB7CB-77D6-4095-94E2-902BA24B481D}"/>
    <hyperlink ref="B703" r:id="rId1164" display="https://understat.com/team/Athletic_Club/2022" xr:uid="{64AE8E9C-9E7E-4E93-A0FF-91DFB1901FC6}"/>
    <hyperlink ref="B704" r:id="rId1165" display="https://understat.com/team/Real_Betis/2022" xr:uid="{C86E6120-C388-4DBE-8230-65BD85C310CA}"/>
    <hyperlink ref="B705" r:id="rId1166" display="https://understat.com/team/Mallorca/2022" xr:uid="{BE1F5ABD-364F-4C57-BEF0-CF785AF4AB9D}"/>
    <hyperlink ref="B706" r:id="rId1167" display="https://understat.com/team/Villarreal/2022" xr:uid="{0CFED7B8-E0AE-4B4C-BD73-3FD7944E54BE}"/>
    <hyperlink ref="B707" r:id="rId1168" display="https://understat.com/team/Almeria/2022" xr:uid="{EC92415E-0730-422B-A785-B958A10D899E}"/>
    <hyperlink ref="B708" r:id="rId1169" display="https://understat.com/team/Atletico_Madrid/2022" xr:uid="{83C2C08D-7E16-4AD9-9646-1A656E2A9CCD}"/>
    <hyperlink ref="B709" r:id="rId1170" display="https://understat.com/team/Rayo_Vallecano/2022" xr:uid="{EA1ACF18-DAFE-4433-832A-E6113FD360E0}"/>
    <hyperlink ref="B710" r:id="rId1171" display="https://understat.com/team/Real_Sociedad/2022" xr:uid="{D0E9B8B1-1ABB-470B-BC24-9E01EF7EB15A}"/>
    <hyperlink ref="B711" r:id="rId1172" display="https://understat.com/team/Osasuna/2022" xr:uid="{BD0782E9-5C2B-42BB-B811-FB1B17D2F198}"/>
    <hyperlink ref="B712" r:id="rId1173" display="https://understat.com/team/Real_Valladolid/2022" xr:uid="{AD17E85F-A64D-4DC2-A7BE-9C427FA7127D}"/>
    <hyperlink ref="B713" r:id="rId1174" display="https://understat.com/team/Sevilla/2022" xr:uid="{010807AF-9A6E-4EBC-A1CD-F0CFFFFAD1A9}"/>
    <hyperlink ref="B714" r:id="rId1175" display="https://understat.com/team/Valencia/2022" xr:uid="{64B56A28-FF09-4FBD-8826-7935679B4EE3}"/>
    <hyperlink ref="B715" r:id="rId1176" display="https://understat.com/team/Cadiz/2022" xr:uid="{6F224136-F572-4385-9F1C-96D578063883}"/>
    <hyperlink ref="B716" r:id="rId1177" display="https://understat.com/team/Celta_Vigo/2022" xr:uid="{827B225B-770B-48FC-846C-F2AD463896A9}"/>
    <hyperlink ref="B717" r:id="rId1178" display="https://understat.com/team/Getafe/2022" xr:uid="{BD695382-A60D-4457-84B7-14E3C33DA065}"/>
    <hyperlink ref="B718" r:id="rId1179" display="https://understat.com/team/Espanyol/2022" xr:uid="{09CA27C3-0A9D-450D-A8B2-DA7875F128EE}"/>
    <hyperlink ref="B719" r:id="rId1180" display="https://understat.com/team/Elche/2022" xr:uid="{5430FFD1-0C68-4825-93B4-BE6F9F729A8B}"/>
    <hyperlink ref="R700" r:id="rId1181" display="https://understat.com/team/Barcelona/2022" xr:uid="{9609EA08-D673-4AC5-87E7-89865CC73FE1}"/>
    <hyperlink ref="R701" r:id="rId1182" display="https://understat.com/team/Real_Madrid/2022" xr:uid="{DF64D44B-102D-4ABB-9DFB-13FCF32E7C6C}"/>
    <hyperlink ref="R702" r:id="rId1183" display="https://understat.com/team/Real_Sociedad/2022" xr:uid="{A8BA980A-B576-4294-9BB1-93484E3BB307}"/>
    <hyperlink ref="R703" r:id="rId1184" display="https://understat.com/team/Atletico_Madrid/2022" xr:uid="{9A68AD58-B456-4CBA-80D3-5AC31FE5DD18}"/>
    <hyperlink ref="R704" r:id="rId1185" display="https://understat.com/team/Real_Betis/2022" xr:uid="{082ACA20-F77C-4E05-AD95-B4B994CBD46C}"/>
    <hyperlink ref="R705" r:id="rId1186" display="https://understat.com/team/Rayo_Vallecano/2022" xr:uid="{ED207256-6380-4C84-A60D-6362CD03A6F8}"/>
    <hyperlink ref="R706" r:id="rId1187" display="https://understat.com/team/Espanyol/2022" xr:uid="{A40A710F-0804-46B9-AEBB-22445A1FB09D}"/>
    <hyperlink ref="R707" r:id="rId1188" display="https://understat.com/team/Athletic_Club/2022" xr:uid="{5616681D-EFE7-40ED-93B2-6715C8716DE0}"/>
    <hyperlink ref="R708" r:id="rId1189" display="https://understat.com/team/Osasuna/2022" xr:uid="{EBA52B4F-1282-445E-A21D-5EC097CD2F98}"/>
    <hyperlink ref="R709" r:id="rId1190" display="https://understat.com/team/Villarreal/2022" xr:uid="{C95E95C7-2CD4-444A-8776-7986B09DA10D}"/>
    <hyperlink ref="R710" r:id="rId1191" display="https://understat.com/team/Mallorca/2022" xr:uid="{6F6905A5-BAC9-4716-89CB-B4655B7C40A9}"/>
    <hyperlink ref="R711" r:id="rId1192" display="https://understat.com/team/Celta_Vigo/2022" xr:uid="{3E3CED74-5EAF-45C0-BD12-B868531C22F1}"/>
    <hyperlink ref="R712" r:id="rId1193" display="https://understat.com/team/Sevilla/2022" xr:uid="{E38ECCB8-9891-4C70-8F28-06EFF0E20E79}"/>
    <hyperlink ref="R713" r:id="rId1194" display="https://understat.com/team/Getafe/2022" xr:uid="{B2329A83-4BF6-4202-B632-5B5A33AC7BC2}"/>
    <hyperlink ref="R714" r:id="rId1195" display="https://understat.com/team/Cadiz/2022" xr:uid="{428EA86C-E0F5-4663-BB2A-3B9B34BFEE94}"/>
    <hyperlink ref="R715" r:id="rId1196" display="https://understat.com/team/Real_Valladolid/2022" xr:uid="{9F088BAB-383D-4303-9431-4CB4B6C7C628}"/>
    <hyperlink ref="R716" r:id="rId1197" display="https://understat.com/team/Girona/2022" xr:uid="{F36ABCA1-1637-4C3E-8525-3E4560AEDF49}"/>
    <hyperlink ref="R717" r:id="rId1198" display="https://understat.com/team/Valencia/2022" xr:uid="{D92B4B12-2FD3-401B-A3B8-FEECA8E772F4}"/>
    <hyperlink ref="R718" r:id="rId1199" display="https://understat.com/team/Almeria/2022" xr:uid="{44EA4A1A-D9B9-4055-88AD-8A101387C38E}"/>
    <hyperlink ref="R719" r:id="rId1200" display="https://understat.com/team/Elche/2022" xr:uid="{64FAB21F-B4C9-4DC3-8D31-97CEE0BC2B80}"/>
    <hyperlink ref="B724" r:id="rId1201" display="https://understat.com/team/Barcelona/2022" xr:uid="{B724D1DF-6A93-4016-B1B3-E00745BF2816}"/>
    <hyperlink ref="B725" r:id="rId1202" display="https://understat.com/team/Real_Madrid/2022" xr:uid="{4086EC5B-3D72-4E0D-A129-0863D1897E29}"/>
    <hyperlink ref="B726" r:id="rId1203" display="https://understat.com/team/Villarreal/2022" xr:uid="{1575C322-53AA-446A-A580-FDA342DE0DBE}"/>
    <hyperlink ref="B727" r:id="rId1204" display="https://understat.com/team/Almeria/2022" xr:uid="{43B22BDC-1F36-4399-AD38-E0BD668E4B0E}"/>
    <hyperlink ref="B728" r:id="rId1205" display="https://understat.com/team/Girona/2022" xr:uid="{26D17F81-BDE5-455D-B385-B75F4D597BD8}"/>
    <hyperlink ref="B729" r:id="rId1206" display="https://understat.com/team/Athletic_Club/2022" xr:uid="{FBD14E19-1952-4FBA-89B6-D1DC025AC310}"/>
    <hyperlink ref="B730" r:id="rId1207" display="https://understat.com/team/Real_Betis/2022" xr:uid="{9D113D93-7E79-4926-8BC2-5676C9BBA43B}"/>
    <hyperlink ref="B731" r:id="rId1208" display="https://understat.com/team/Mallorca/2022" xr:uid="{FDD87501-F7ED-4FD8-B4C2-FC133FE046D0}"/>
    <hyperlink ref="B732" r:id="rId1209" display="https://understat.com/team/Atletico_Madrid/2022" xr:uid="{3882EF1D-88D5-4B37-88A6-D704E221CF67}"/>
    <hyperlink ref="B733" r:id="rId1210" display="https://understat.com/team/Rayo_Vallecano/2022" xr:uid="{135F6F15-01B6-4DC2-AD1F-72673FCD8B7A}"/>
    <hyperlink ref="B734" r:id="rId1211" display="https://understat.com/team/Real_Sociedad/2022" xr:uid="{89578646-12BE-4425-B5E6-ED1FAA5581E4}"/>
    <hyperlink ref="B735" r:id="rId1212" display="https://understat.com/team/Osasuna/2022" xr:uid="{6C0537BA-6BFB-485A-84D2-3DA405E3AC38}"/>
    <hyperlink ref="B736" r:id="rId1213" display="https://understat.com/team/Valencia/2022" xr:uid="{1CE245DB-E8C9-4ADF-A54E-E1A1A5FEAABB}"/>
    <hyperlink ref="B737" r:id="rId1214" display="https://understat.com/team/Real_Valladolid/2022" xr:uid="{3DB5231E-4505-4987-BAD3-CF6DA5DA7AAD}"/>
    <hyperlink ref="B738" r:id="rId1215" display="https://understat.com/team/Cadiz/2022" xr:uid="{CF6E6020-4786-4BA5-9D20-790AF20BDD69}"/>
    <hyperlink ref="B739" r:id="rId1216" display="https://understat.com/team/Celta_Vigo/2022" xr:uid="{90D1CAFE-CA26-4CFF-894F-A892DB4C1EF8}"/>
    <hyperlink ref="B740" r:id="rId1217" display="https://understat.com/team/Sevilla/2022" xr:uid="{46DCBF77-2DA6-40CE-83A4-328C2A5C0F36}"/>
    <hyperlink ref="B741" r:id="rId1218" display="https://understat.com/team/Getafe/2022" xr:uid="{EB8352A5-E650-48A8-8855-2C07798AC169}"/>
    <hyperlink ref="B742" r:id="rId1219" display="https://understat.com/team/Espanyol/2022" xr:uid="{28C02604-EECA-48B1-B373-4253012B0EB0}"/>
    <hyperlink ref="B743" r:id="rId1220" display="https://understat.com/team/Elche/2022" xr:uid="{65DF7AA0-C231-4E6B-BA91-8BC36ECE705A}"/>
    <hyperlink ref="R724" r:id="rId1221" display="https://understat.com/team/Barcelona/2022" xr:uid="{6E95775A-2957-47FD-BA50-3E2A5F31D21E}"/>
    <hyperlink ref="R725" r:id="rId1222" display="https://understat.com/team/Real_Madrid/2022" xr:uid="{996C4D32-C4B6-4BB8-8068-C74B37FD9E6F}"/>
    <hyperlink ref="R726" r:id="rId1223" display="https://understat.com/team/Real_Sociedad/2022" xr:uid="{4CEF42A8-1366-415E-BBD7-0EDF68B6BD69}"/>
    <hyperlink ref="R727" r:id="rId1224" display="https://understat.com/team/Atletico_Madrid/2022" xr:uid="{E985F208-57CD-4D8F-A4DB-E4E128A92EE6}"/>
    <hyperlink ref="R728" r:id="rId1225" display="https://understat.com/team/Real_Betis/2022" xr:uid="{7DEC84F5-3914-4D2A-A993-33E7124CC77C}"/>
    <hyperlink ref="R729" r:id="rId1226" display="https://understat.com/team/Rayo_Vallecano/2022" xr:uid="{60DDFCE2-485D-4EDF-AAA5-9C91A0A9BF60}"/>
    <hyperlink ref="R730" r:id="rId1227" display="https://understat.com/team/Osasuna/2022" xr:uid="{7D1C2DE9-1A87-455F-8990-23DCE8AC98D2}"/>
    <hyperlink ref="R731" r:id="rId1228" display="https://understat.com/team/Espanyol/2022" xr:uid="{904207DA-FC29-4745-83A9-3F07212F52AA}"/>
    <hyperlink ref="R732" r:id="rId1229" display="https://understat.com/team/Athletic_Club/2022" xr:uid="{B2F1EEA2-3AC9-45EE-8969-4A95B99CF8ED}"/>
    <hyperlink ref="R733" r:id="rId1230" display="https://understat.com/team/Villarreal/2022" xr:uid="{3699A0DA-0477-4E3C-AF56-66728841FD6B}"/>
    <hyperlink ref="R734" r:id="rId1231" display="https://understat.com/team/Mallorca/2022" xr:uid="{1A5A2C3B-8163-44D2-B55B-F2341D9CDD92}"/>
    <hyperlink ref="R735" r:id="rId1232" display="https://understat.com/team/Celta_Vigo/2022" xr:uid="{2A1F8CFC-238A-452F-9690-767C04CB100E}"/>
    <hyperlink ref="R736" r:id="rId1233" display="https://understat.com/team/Sevilla/2022" xr:uid="{41DD519E-ED99-45BD-B08E-93B53377694A}"/>
    <hyperlink ref="R737" r:id="rId1234" display="https://understat.com/team/Girona/2022" xr:uid="{1ABDCFB3-ECCC-496C-B716-3462099E5326}"/>
    <hyperlink ref="R738" r:id="rId1235" display="https://understat.com/team/Getafe/2022" xr:uid="{7506DE4D-3CD1-4FA7-AD22-EE1FC0AA150D}"/>
    <hyperlink ref="R739" r:id="rId1236" display="https://understat.com/team/Cadiz/2022" xr:uid="{CF03E7CD-B633-466D-845F-1A84540D93F5}"/>
    <hyperlink ref="R740" r:id="rId1237" display="https://understat.com/team/Real_Valladolid/2022" xr:uid="{5BC7DDD6-BB61-4855-9D31-8688B9E6F7A0}"/>
    <hyperlink ref="R741" r:id="rId1238" display="https://understat.com/team/Valencia/2022" xr:uid="{4F27B477-F656-46FB-85EE-FEDC5A4F5B48}"/>
    <hyperlink ref="R742" r:id="rId1239" display="https://understat.com/team/Almeria/2022" xr:uid="{545AFF94-F2A4-4085-A2E0-0C571D9B10A1}"/>
    <hyperlink ref="R743" r:id="rId1240" display="https://understat.com/team/Elche/2022" xr:uid="{24794CD6-82A0-41FF-985A-2F9A55FD7BD7}"/>
    <hyperlink ref="B748" r:id="rId1241" display="https://understat.com/team/Barcelona/2022" xr:uid="{2FD5458C-8228-4051-9ED8-F2839870264D}"/>
    <hyperlink ref="B749" r:id="rId1242" display="https://understat.com/team/Real_Madrid/2022" xr:uid="{7162442C-FA1B-49B0-B86B-4E4DD7400B9C}"/>
    <hyperlink ref="B750" r:id="rId1243" display="https://understat.com/team/Villarreal/2022" xr:uid="{C5CA51A6-0652-4389-8979-283CD1EB298A}"/>
    <hyperlink ref="B751" r:id="rId1244" display="https://understat.com/team/Almeria/2022" xr:uid="{0098109C-7C15-4766-9095-D2C60BA0A74C}"/>
    <hyperlink ref="B752" r:id="rId1245" display="https://understat.com/team/Atletico_Madrid/2022" xr:uid="{69F1E7C7-92B5-4363-90BF-85B2BAFF5A35}"/>
    <hyperlink ref="B753" r:id="rId1246" display="https://understat.com/team/Girona/2022" xr:uid="{C8EDFC0F-A96E-4EE2-92F3-66E0A9AC07AB}"/>
    <hyperlink ref="B754" r:id="rId1247" display="https://understat.com/team/Real_Betis/2022" xr:uid="{4437CBC5-C478-4948-BDFF-9385830BCCEB}"/>
    <hyperlink ref="B755" r:id="rId1248" display="https://understat.com/team/Athletic_Club/2022" xr:uid="{6A6AEC03-220D-4D6B-9DA0-0733EF848295}"/>
    <hyperlink ref="B756" r:id="rId1249" display="https://understat.com/team/Mallorca/2022" xr:uid="{88AC9809-F54D-434D-9325-5C28F6782760}"/>
    <hyperlink ref="B757" r:id="rId1250" display="https://understat.com/team/Real_Valladolid/2022" xr:uid="{6696DA9F-EEBA-420E-AB34-202D9F6F326F}"/>
    <hyperlink ref="B758" r:id="rId1251" display="https://understat.com/team/Rayo_Vallecano/2022" xr:uid="{B766964B-238C-432B-91C2-C57A613EDCAF}"/>
    <hyperlink ref="B759" r:id="rId1252" display="https://understat.com/team/Real_Sociedad/2022" xr:uid="{2ABE3B73-4968-4710-9F2F-5B8759E8BE77}"/>
    <hyperlink ref="B760" r:id="rId1253" display="https://understat.com/team/Osasuna/2022" xr:uid="{9EC7BFF8-0F07-4520-83EE-985F38F8C171}"/>
    <hyperlink ref="B761" r:id="rId1254" display="https://understat.com/team/Valencia/2022" xr:uid="{200D8E2F-9FA3-4F3A-BFD2-67087CAB9B39}"/>
    <hyperlink ref="B762" r:id="rId1255" display="https://understat.com/team/Cadiz/2022" xr:uid="{9584FAF2-9821-43BF-BA44-779F836F97B5}"/>
    <hyperlink ref="B763" r:id="rId1256" display="https://understat.com/team/Celta_Vigo/2022" xr:uid="{4478ED3F-EF84-4159-B86C-DEF7BC495242}"/>
    <hyperlink ref="B764" r:id="rId1257" display="https://understat.com/team/Getafe/2022" xr:uid="{9E10FB96-1BD0-42D0-B02C-8A44BB227505}"/>
    <hyperlink ref="B765" r:id="rId1258" display="https://understat.com/team/Sevilla/2022" xr:uid="{705E8328-D318-4B02-8E0C-D639CE68094C}"/>
    <hyperlink ref="B766" r:id="rId1259" display="https://understat.com/team/Espanyol/2022" xr:uid="{19EDEEE8-E004-4A44-A612-F960E3B1A124}"/>
    <hyperlink ref="B767" r:id="rId1260" display="https://understat.com/team/Elche/2022" xr:uid="{3FFAAD0B-3F73-4AA6-BE79-B1B56FCD53D8}"/>
    <hyperlink ref="R748" r:id="rId1261" display="https://understat.com/team/Barcelona/2022" xr:uid="{23565BDC-CA24-4F9E-863C-7ECD2E7AED57}"/>
    <hyperlink ref="R749" r:id="rId1262" display="https://understat.com/team/Real_Madrid/2022" xr:uid="{ACA8F79B-53E3-48FD-8C66-4DAC8121AA4A}"/>
    <hyperlink ref="R750" r:id="rId1263" display="https://understat.com/team/Real_Sociedad/2022" xr:uid="{C11E1FD1-65EB-45CE-BEAB-1A1F76FB5F62}"/>
    <hyperlink ref="R751" r:id="rId1264" display="https://understat.com/team/Atletico_Madrid/2022" xr:uid="{B07AB621-B63F-4979-AAF0-0A6A67545251}"/>
    <hyperlink ref="R752" r:id="rId1265" display="https://understat.com/team/Real_Betis/2022" xr:uid="{99F5FB29-011F-40A3-946D-6E344AFE3558}"/>
    <hyperlink ref="R753" r:id="rId1266" display="https://understat.com/team/Rayo_Vallecano/2022" xr:uid="{65614475-70C4-4353-956F-261D045D9B6B}"/>
    <hyperlink ref="R754" r:id="rId1267" display="https://understat.com/team/Villarreal/2022" xr:uid="{79493D5E-D4A9-4903-8B0C-05CA6B240057}"/>
    <hyperlink ref="R755" r:id="rId1268" display="https://understat.com/team/Osasuna/2022" xr:uid="{D8A97418-7701-4CC6-B97F-828A0C39F4C1}"/>
    <hyperlink ref="R756" r:id="rId1269" display="https://understat.com/team/Espanyol/2022" xr:uid="{F2F3285B-840C-465E-8E5C-E468A7F0B688}"/>
    <hyperlink ref="R757" r:id="rId1270" display="https://understat.com/team/Athletic_Club/2022" xr:uid="{1F7869D7-0EFC-4D9A-ABC3-90ED36B79DA7}"/>
    <hyperlink ref="R758" r:id="rId1271" display="https://understat.com/team/Celta_Vigo/2022" xr:uid="{5C76E8E7-6B71-4CA7-AE87-104890D3C9D4}"/>
    <hyperlink ref="R759" r:id="rId1272" display="https://understat.com/team/Mallorca/2022" xr:uid="{8A4C8C79-43BD-49B9-A6BD-6BAC88B5388B}"/>
    <hyperlink ref="R760" r:id="rId1273" display="https://understat.com/team/Sevilla/2022" xr:uid="{0B1817A5-73F1-4A6E-B48F-12451AE70F77}"/>
    <hyperlink ref="R761" r:id="rId1274" display="https://understat.com/team/Girona/2022" xr:uid="{177B5027-3B57-48C1-B79F-97D5939ED443}"/>
    <hyperlink ref="R762" r:id="rId1275" display="https://understat.com/team/Getafe/2022" xr:uid="{A97C10D8-43BE-43F4-ADA9-DC65B9FF3556}"/>
    <hyperlink ref="R763" r:id="rId1276" display="https://understat.com/team/Cadiz/2022" xr:uid="{743961C1-ED7C-45B1-A63F-470D2F2F4E71}"/>
    <hyperlink ref="R764" r:id="rId1277" display="https://understat.com/team/Real_Valladolid/2022" xr:uid="{900FDF54-31CE-4BF7-B889-0D25440F858C}"/>
    <hyperlink ref="R765" r:id="rId1278" display="https://understat.com/team/Valencia/2022" xr:uid="{C94C1660-C79F-440D-95C9-92B94AFA607A}"/>
    <hyperlink ref="R766" r:id="rId1279" display="https://understat.com/team/Elche/2022" xr:uid="{8D44D003-4266-4020-8BDE-C6923CAA0B83}"/>
    <hyperlink ref="R767" r:id="rId1280" display="https://understat.com/team/Almeria/2022" xr:uid="{0D9CF003-F5E6-431C-8125-054793267195}"/>
    <hyperlink ref="B772" r:id="rId1281" display="https://understat.com/team/Real_Madrid/2022" xr:uid="{DF883E33-311B-4F43-82D9-669160C3C653}"/>
    <hyperlink ref="B773" r:id="rId1282" display="https://understat.com/team/Villarreal/2022" xr:uid="{CDD9AC2E-C5F9-4EB4-B76E-B380FCDB3EC0}"/>
    <hyperlink ref="B774" r:id="rId1283" display="https://understat.com/team/Almeria/2022" xr:uid="{4B74AF88-0304-49A7-B63B-3FD93C1B9BA0}"/>
    <hyperlink ref="B775" r:id="rId1284" display="https://understat.com/team/Atletico_Madrid/2022" xr:uid="{23FD7CFC-D04C-454B-B183-D11EE34C982E}"/>
    <hyperlink ref="B776" r:id="rId1285" display="https://understat.com/team/Real_Betis/2022" xr:uid="{0E37FEDB-73C0-4276-AED2-B35D67350D40}"/>
    <hyperlink ref="B777" r:id="rId1286" display="https://understat.com/team/Girona/2022" xr:uid="{5ACD184A-C124-48AD-A357-7BD5EF5E2145}"/>
    <hyperlink ref="B778" r:id="rId1287" display="https://understat.com/team/Mallorca/2022" xr:uid="{7B8DFCA4-57B4-405F-A585-B65CEE8CA947}"/>
    <hyperlink ref="B779" r:id="rId1288" display="https://understat.com/team/Valencia/2022" xr:uid="{42B9B099-D5A5-4A7A-9CC4-C3BA56F6553D}"/>
    <hyperlink ref="B780" r:id="rId1289" display="https://understat.com/team/Athletic_Club/2022" xr:uid="{917298B3-4558-449B-B9EC-74BAC9128078}"/>
    <hyperlink ref="B781" r:id="rId1290" display="https://understat.com/team/Real_Valladolid/2022" xr:uid="{FC35BD5C-4531-41F3-B48B-9E1FC717E63F}"/>
    <hyperlink ref="B782" r:id="rId1291" display="https://understat.com/team/Celta_Vigo/2022" xr:uid="{90EB624B-F563-45A9-80CE-5CA57627AA40}"/>
    <hyperlink ref="B783" r:id="rId1292" display="https://understat.com/team/Rayo_Vallecano/2022" xr:uid="{2E0C6DE7-6858-4F83-BBD9-E5127948F3A1}"/>
    <hyperlink ref="B784" r:id="rId1293" display="https://understat.com/team/Real_Sociedad/2022" xr:uid="{37F1D3A5-CFDF-4658-AEFD-B5C13FC0F6AB}"/>
    <hyperlink ref="B785" r:id="rId1294" display="https://understat.com/team/Osasuna/2022" xr:uid="{C4B7AC3C-B562-44FD-89DE-476D220105E5}"/>
    <hyperlink ref="B786" r:id="rId1295" display="https://understat.com/team/Sevilla/2022" xr:uid="{58606B5D-47FF-406D-BDB8-710C32875A32}"/>
    <hyperlink ref="B787" r:id="rId1296" display="https://understat.com/team/Cadiz/2022" xr:uid="{4CB9C8AF-1F7F-4B86-AE32-999E3A929F2A}"/>
    <hyperlink ref="B788" r:id="rId1297" display="https://understat.com/team/Getafe/2022" xr:uid="{96662BA8-6323-450A-8105-00D29F1CBDE8}"/>
    <hyperlink ref="B789" r:id="rId1298" display="https://understat.com/team/Espanyol/2022" xr:uid="{68324D29-8263-4CED-A83C-11B546B0CF44}"/>
    <hyperlink ref="B790" r:id="rId1299" display="https://understat.com/team/Elche/2022" xr:uid="{1F3C6553-C66E-4858-9C3E-2E33F4AD9894}"/>
    <hyperlink ref="R771" r:id="rId1300" display="https://understat.com/team/Barcelona/2022" xr:uid="{E67E8E49-83B2-4980-8A75-D81F14F0CDCE}"/>
    <hyperlink ref="R772" r:id="rId1301" display="https://understat.com/team/Real_Madrid/2022" xr:uid="{09F03C48-C6B4-4844-B55B-BF42DA1B1337}"/>
    <hyperlink ref="R773" r:id="rId1302" display="https://understat.com/team/Atletico_Madrid/2022" xr:uid="{4756C9DA-0638-4B42-8D25-1FE952DB5B4A}"/>
    <hyperlink ref="R774" r:id="rId1303" display="https://understat.com/team/Real_Sociedad/2022" xr:uid="{13DD725B-B60D-459B-9F97-5D4DFC2B3DE2}"/>
    <hyperlink ref="R775" r:id="rId1304" display="https://understat.com/team/Real_Betis/2022" xr:uid="{103C7D5A-4439-43EB-AC3B-752ED4B68BF4}"/>
    <hyperlink ref="R776" r:id="rId1305" display="https://understat.com/team/Rayo_Vallecano/2022" xr:uid="{884909CA-FD3C-4A1D-8FBE-7C62C9C489A9}"/>
    <hyperlink ref="R777" r:id="rId1306" display="https://understat.com/team/Villarreal/2022" xr:uid="{B41EE09F-27C7-419B-8CFC-F49928EF7E1F}"/>
    <hyperlink ref="R778" r:id="rId1307" display="https://understat.com/team/Osasuna/2022" xr:uid="{F3C9F334-AE4C-4695-8018-51296F2CF05A}"/>
    <hyperlink ref="R779" r:id="rId1308" display="https://understat.com/team/Espanyol/2022" xr:uid="{E7D965DC-7CE5-4251-A678-B4CB6EC272A6}"/>
    <hyperlink ref="R780" r:id="rId1309" display="https://understat.com/team/Athletic_Club/2022" xr:uid="{DBE91638-52D1-4064-A222-E696AAE1B5BD}"/>
    <hyperlink ref="R781" r:id="rId1310" display="https://understat.com/team/Celta_Vigo/2022" xr:uid="{6DA037BB-B8F5-463C-BF09-AB2C6A218DEE}"/>
    <hyperlink ref="R782" r:id="rId1311" display="https://understat.com/team/Mallorca/2022" xr:uid="{7E02F39A-7609-40DA-BC0F-346C2936AD14}"/>
    <hyperlink ref="R783" r:id="rId1312" display="https://understat.com/team/Getafe/2022" xr:uid="{0AC7E454-641C-4B83-810E-1AAF0EED468E}"/>
    <hyperlink ref="R784" r:id="rId1313" display="https://understat.com/team/Sevilla/2022" xr:uid="{43CD8A47-6300-4FE1-905D-9BD7C9613852}"/>
    <hyperlink ref="R785" r:id="rId1314" display="https://understat.com/team/Girona/2022" xr:uid="{E252E1D0-5C26-4AA2-B5D5-3C7A15D117A3}"/>
    <hyperlink ref="R786" r:id="rId1315" display="https://understat.com/team/Cadiz/2022" xr:uid="{D8003353-B367-46A6-BA1D-6B784E00F97A}"/>
    <hyperlink ref="R787" r:id="rId1316" display="https://understat.com/team/Real_Valladolid/2022" xr:uid="{02B0B3D5-E605-4FDB-B5EC-AFE29CF0062F}"/>
    <hyperlink ref="R788" r:id="rId1317" display="https://understat.com/team/Valencia/2022" xr:uid="{A833FE2B-2BA3-480F-81DD-14FA0F8DA0BB}"/>
    <hyperlink ref="R789" r:id="rId1318" display="https://understat.com/team/Elche/2022" xr:uid="{98DF8740-83AF-48FA-9263-283F9B6AD0AE}"/>
    <hyperlink ref="R790" r:id="rId1319" display="https://understat.com/team/Almeria/2022" xr:uid="{3B35CC3A-69C8-4CCC-ACE6-28D730343E60}"/>
    <hyperlink ref="B771" r:id="rId1320" display="https://understat.com/team/Barcelona/2022" xr:uid="{9E613822-3D16-46C7-A211-44FF3944E808}"/>
  </hyperlinks>
  <pageMargins left="0.7" right="0.7" top="0.75" bottom="0.75" header="0.3" footer="0.3"/>
  <pageSetup paperSize="9" orientation="portrait" horizontalDpi="4294967293" r:id="rId132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D0141-C833-43F9-AA51-12E843620E04}">
  <dimension ref="A1:AJ70"/>
  <sheetViews>
    <sheetView zoomScale="80" zoomScaleNormal="80" workbookViewId="0">
      <selection activeCell="A2" sqref="A2:D2"/>
    </sheetView>
  </sheetViews>
  <sheetFormatPr defaultColWidth="13.44140625" defaultRowHeight="17.399999999999999" x14ac:dyDescent="0.3"/>
  <cols>
    <col min="1" max="1" width="29.6640625" style="22" bestFit="1" customWidth="1"/>
    <col min="2" max="2" width="19.44140625" style="22" bestFit="1" customWidth="1"/>
    <col min="3" max="3" width="18.44140625" style="22" customWidth="1"/>
    <col min="4" max="4" width="23.44140625" style="22" customWidth="1"/>
    <col min="5" max="5" width="22.33203125" style="25" customWidth="1"/>
    <col min="6" max="6" width="28.88671875" style="22" customWidth="1"/>
    <col min="7" max="7" width="23.109375" style="22" customWidth="1"/>
    <col min="8" max="8" width="18.6640625" style="22" customWidth="1"/>
    <col min="9" max="9" width="16.33203125" style="22" customWidth="1"/>
    <col min="10" max="10" width="16.88671875" style="22" customWidth="1"/>
    <col min="11" max="11" width="17.109375" style="22" customWidth="1"/>
    <col min="12" max="12" width="16.33203125" style="22" customWidth="1"/>
    <col min="13" max="13" width="15.88671875" style="22" customWidth="1"/>
    <col min="14" max="14" width="16.109375" style="22" customWidth="1"/>
    <col min="15" max="15" width="20.5546875" style="22" customWidth="1"/>
    <col min="16" max="26" width="13.44140625" style="22"/>
    <col min="27" max="27" width="20.109375" style="22" customWidth="1"/>
    <col min="28" max="16384" width="13.44140625" style="22"/>
  </cols>
  <sheetData>
    <row r="1" spans="1:36" ht="18" thickBot="1" x14ac:dyDescent="0.35">
      <c r="A1" s="195" t="s">
        <v>143</v>
      </c>
      <c r="B1" s="196"/>
      <c r="C1" s="197" t="s">
        <v>144</v>
      </c>
      <c r="D1" s="198"/>
      <c r="E1" s="26"/>
      <c r="F1" s="26"/>
      <c r="G1" s="26"/>
      <c r="H1" s="26"/>
      <c r="I1" s="26"/>
      <c r="J1" s="26"/>
      <c r="O1" s="22" t="s">
        <v>139</v>
      </c>
      <c r="AA1" s="22" t="s">
        <v>140</v>
      </c>
    </row>
    <row r="2" spans="1:36" ht="35.25" customHeight="1" thickTop="1" x14ac:dyDescent="0.3">
      <c r="A2" s="200" t="s">
        <v>383</v>
      </c>
      <c r="B2" s="200"/>
      <c r="C2" s="199" t="s">
        <v>384</v>
      </c>
      <c r="D2" s="199"/>
      <c r="E2" s="26"/>
      <c r="F2" s="26"/>
      <c r="G2" s="26"/>
      <c r="H2" s="26"/>
      <c r="I2" s="26"/>
      <c r="J2" s="26"/>
      <c r="K2" s="42"/>
      <c r="N2" s="27" t="s">
        <v>0</v>
      </c>
      <c r="O2" s="27" t="s">
        <v>1</v>
      </c>
      <c r="P2" s="27" t="s">
        <v>2</v>
      </c>
      <c r="Q2" s="27" t="s">
        <v>3</v>
      </c>
      <c r="R2" s="27" t="s">
        <v>4</v>
      </c>
      <c r="S2" s="27" t="s">
        <v>5</v>
      </c>
      <c r="T2" s="27" t="s">
        <v>9</v>
      </c>
      <c r="U2" s="27" t="s">
        <v>10</v>
      </c>
      <c r="V2" s="27" t="s">
        <v>8</v>
      </c>
      <c r="W2" s="27" t="s">
        <v>141</v>
      </c>
      <c r="X2" s="27" t="s">
        <v>142</v>
      </c>
      <c r="Z2" s="27" t="s">
        <v>0</v>
      </c>
      <c r="AA2" s="27" t="s">
        <v>1</v>
      </c>
      <c r="AB2" s="27" t="s">
        <v>2</v>
      </c>
      <c r="AC2" s="27" t="s">
        <v>3</v>
      </c>
      <c r="AD2" s="27" t="s">
        <v>4</v>
      </c>
      <c r="AE2" s="27" t="s">
        <v>5</v>
      </c>
      <c r="AF2" s="27" t="s">
        <v>9</v>
      </c>
      <c r="AG2" s="27" t="s">
        <v>10</v>
      </c>
      <c r="AH2" s="27" t="s">
        <v>8</v>
      </c>
      <c r="AI2" s="27" t="s">
        <v>141</v>
      </c>
      <c r="AJ2" s="27" t="s">
        <v>142</v>
      </c>
    </row>
    <row r="3" spans="1:36" x14ac:dyDescent="0.3">
      <c r="A3" s="26"/>
      <c r="B3" s="26"/>
      <c r="C3" s="26"/>
      <c r="D3" s="26"/>
      <c r="E3" s="26"/>
      <c r="F3" s="26"/>
      <c r="G3" s="26"/>
      <c r="H3" s="26"/>
      <c r="I3" s="26"/>
      <c r="J3" s="26"/>
      <c r="N3" s="27">
        <v>1</v>
      </c>
      <c r="O3" s="96" t="s">
        <v>383</v>
      </c>
      <c r="P3" s="27">
        <v>12</v>
      </c>
      <c r="Q3" s="27">
        <v>10</v>
      </c>
      <c r="R3" s="27">
        <v>2</v>
      </c>
      <c r="S3" s="27">
        <v>0</v>
      </c>
      <c r="T3" s="27" t="s">
        <v>2781</v>
      </c>
      <c r="U3" s="27" t="s">
        <v>2782</v>
      </c>
      <c r="V3" s="27"/>
      <c r="W3" s="27">
        <f t="shared" ref="W3:W22" si="0">T3/P3</f>
        <v>2.7375000000000003</v>
      </c>
      <c r="X3" s="27">
        <f t="shared" ref="X3:X22" si="1">U3/P3</f>
        <v>0.69166666666666676</v>
      </c>
      <c r="Z3" s="27">
        <v>1</v>
      </c>
      <c r="AA3" s="96" t="s">
        <v>383</v>
      </c>
      <c r="AB3" s="27">
        <v>13</v>
      </c>
      <c r="AC3" s="27">
        <v>11</v>
      </c>
      <c r="AD3" s="27">
        <v>0</v>
      </c>
      <c r="AE3" s="27">
        <v>2</v>
      </c>
      <c r="AF3" s="118" t="s">
        <v>2825</v>
      </c>
      <c r="AG3" s="118" t="s">
        <v>2826</v>
      </c>
      <c r="AH3" s="27"/>
      <c r="AI3" s="27">
        <f t="shared" ref="AI3:AI22" si="2">AF3/AB3</f>
        <v>1.7615384615384615</v>
      </c>
      <c r="AJ3" s="27">
        <f t="shared" ref="AJ3:AJ22" si="3">AG3/AB3</f>
        <v>0.94615384615384623</v>
      </c>
    </row>
    <row r="4" spans="1:36" ht="18" thickBot="1" x14ac:dyDescent="0.35">
      <c r="A4" s="201" t="s">
        <v>173</v>
      </c>
      <c r="B4" s="202"/>
      <c r="C4" s="203" t="s">
        <v>174</v>
      </c>
      <c r="D4" s="204"/>
      <c r="E4" s="26"/>
      <c r="F4" s="26"/>
      <c r="G4" s="26"/>
      <c r="H4" s="26"/>
      <c r="I4" s="26"/>
      <c r="J4" s="26"/>
      <c r="N4" s="27">
        <v>2</v>
      </c>
      <c r="O4" s="96" t="s">
        <v>384</v>
      </c>
      <c r="P4" s="27">
        <v>12</v>
      </c>
      <c r="Q4" s="27">
        <v>8</v>
      </c>
      <c r="R4" s="27">
        <v>4</v>
      </c>
      <c r="S4" s="27">
        <v>0</v>
      </c>
      <c r="T4" s="27" t="s">
        <v>2805</v>
      </c>
      <c r="U4" s="27" t="s">
        <v>2806</v>
      </c>
      <c r="V4" s="27"/>
      <c r="W4" s="27">
        <f t="shared" si="0"/>
        <v>2.2850000000000001</v>
      </c>
      <c r="X4" s="27">
        <f t="shared" si="1"/>
        <v>0.79749999999999999</v>
      </c>
      <c r="Z4" s="27">
        <v>2</v>
      </c>
      <c r="AA4" s="27" t="s">
        <v>384</v>
      </c>
      <c r="AB4" s="27">
        <v>13</v>
      </c>
      <c r="AC4" s="27">
        <v>9</v>
      </c>
      <c r="AD4" s="27">
        <v>1</v>
      </c>
      <c r="AE4" s="27">
        <v>3</v>
      </c>
      <c r="AF4" s="118" t="s">
        <v>2793</v>
      </c>
      <c r="AG4" s="118" t="s">
        <v>2788</v>
      </c>
      <c r="AH4" s="27"/>
      <c r="AI4" s="27">
        <f t="shared" si="2"/>
        <v>1.9392307692307693</v>
      </c>
      <c r="AJ4" s="27">
        <f t="shared" si="3"/>
        <v>1.013076923076923</v>
      </c>
    </row>
    <row r="5" spans="1:36" ht="21.75" customHeight="1" thickTop="1" thickBot="1" x14ac:dyDescent="0.35">
      <c r="A5" s="190">
        <f>B43</f>
        <v>1.7506246674341386</v>
      </c>
      <c r="B5" s="191"/>
      <c r="C5" s="192">
        <f>B44</f>
        <v>1.1890968812511369</v>
      </c>
      <c r="D5" s="193"/>
      <c r="E5" s="26"/>
      <c r="F5" s="74" t="s">
        <v>152</v>
      </c>
      <c r="G5" s="75" t="s">
        <v>153</v>
      </c>
      <c r="H5" s="26"/>
      <c r="I5" s="26"/>
      <c r="J5" s="26"/>
      <c r="N5" s="27">
        <v>3</v>
      </c>
      <c r="O5" s="96" t="s">
        <v>392</v>
      </c>
      <c r="P5" s="27">
        <v>12</v>
      </c>
      <c r="Q5" s="27">
        <v>7</v>
      </c>
      <c r="R5" s="27">
        <v>2</v>
      </c>
      <c r="S5" s="27">
        <v>3</v>
      </c>
      <c r="T5" s="27" t="s">
        <v>2807</v>
      </c>
      <c r="U5" s="27" t="s">
        <v>2808</v>
      </c>
      <c r="V5" s="27"/>
      <c r="W5" s="27">
        <f t="shared" si="0"/>
        <v>1.8499999999999999</v>
      </c>
      <c r="X5" s="27">
        <f t="shared" si="1"/>
        <v>0.88416666666666666</v>
      </c>
      <c r="Z5" s="27">
        <v>3</v>
      </c>
      <c r="AA5" s="27" t="s">
        <v>395</v>
      </c>
      <c r="AB5" s="27">
        <v>13</v>
      </c>
      <c r="AC5" s="27">
        <v>8</v>
      </c>
      <c r="AD5" s="27">
        <v>3</v>
      </c>
      <c r="AE5" s="27">
        <v>2</v>
      </c>
      <c r="AF5" s="118" t="s">
        <v>2827</v>
      </c>
      <c r="AG5" s="118" t="s">
        <v>2828</v>
      </c>
      <c r="AH5" s="27"/>
      <c r="AI5" s="27">
        <f t="shared" si="2"/>
        <v>1.4261538461538461</v>
      </c>
      <c r="AJ5" s="27">
        <f t="shared" si="3"/>
        <v>1.1053846153846154</v>
      </c>
    </row>
    <row r="6" spans="1:36" ht="18.600000000000001" thickTop="1" thickBot="1" x14ac:dyDescent="0.35">
      <c r="A6" s="26"/>
      <c r="B6" s="26"/>
      <c r="C6" s="26"/>
      <c r="D6" s="26"/>
      <c r="E6" s="84"/>
      <c r="F6" s="65" t="s">
        <v>154</v>
      </c>
      <c r="G6" s="86">
        <f>1/F44</f>
        <v>18.91057990323355</v>
      </c>
      <c r="H6" s="110">
        <f>MIN(G6:G21)</f>
        <v>9.084364745388557</v>
      </c>
      <c r="I6" s="26"/>
      <c r="J6" s="26"/>
      <c r="N6" s="27">
        <v>4</v>
      </c>
      <c r="O6" s="96" t="s">
        <v>387</v>
      </c>
      <c r="P6" s="27">
        <v>13</v>
      </c>
      <c r="Q6" s="27">
        <v>7</v>
      </c>
      <c r="R6" s="27">
        <v>1</v>
      </c>
      <c r="S6" s="27">
        <v>5</v>
      </c>
      <c r="T6" s="27" t="s">
        <v>2783</v>
      </c>
      <c r="U6" s="27" t="s">
        <v>2784</v>
      </c>
      <c r="V6" s="27"/>
      <c r="W6" s="27">
        <f t="shared" si="0"/>
        <v>1.2076923076923076</v>
      </c>
      <c r="X6" s="27">
        <f t="shared" si="1"/>
        <v>1.743846153846154</v>
      </c>
      <c r="Z6" s="27">
        <v>4</v>
      </c>
      <c r="AA6" s="27" t="s">
        <v>390</v>
      </c>
      <c r="AB6" s="27">
        <v>13</v>
      </c>
      <c r="AC6" s="27">
        <v>8</v>
      </c>
      <c r="AD6" s="27">
        <v>2</v>
      </c>
      <c r="AE6" s="27">
        <v>3</v>
      </c>
      <c r="AF6" s="118" t="s">
        <v>2829</v>
      </c>
      <c r="AG6" s="118" t="s">
        <v>2830</v>
      </c>
      <c r="AH6" s="27"/>
      <c r="AI6" s="27">
        <f t="shared" si="2"/>
        <v>1.4492307692307693</v>
      </c>
      <c r="AJ6" s="27">
        <f t="shared" si="3"/>
        <v>0.86230769230769233</v>
      </c>
    </row>
    <row r="7" spans="1:36" ht="18.600000000000001" thickTop="1" thickBot="1" x14ac:dyDescent="0.35">
      <c r="A7" s="26"/>
      <c r="B7" s="54" t="s">
        <v>145</v>
      </c>
      <c r="C7" s="53" t="s">
        <v>146</v>
      </c>
      <c r="D7" s="52" t="s">
        <v>147</v>
      </c>
      <c r="E7" s="84"/>
      <c r="F7" s="76" t="s">
        <v>155</v>
      </c>
      <c r="G7" s="87">
        <f>1/F45</f>
        <v>15.903313011246258</v>
      </c>
      <c r="H7" s="26"/>
      <c r="I7" s="26"/>
      <c r="J7" s="26"/>
      <c r="N7" s="27">
        <v>5</v>
      </c>
      <c r="O7" s="96" t="s">
        <v>395</v>
      </c>
      <c r="P7" s="27">
        <v>12</v>
      </c>
      <c r="Q7" s="27">
        <v>6</v>
      </c>
      <c r="R7" s="27">
        <v>3</v>
      </c>
      <c r="S7" s="27">
        <v>3</v>
      </c>
      <c r="T7" s="27" t="s">
        <v>2785</v>
      </c>
      <c r="U7" s="27" t="s">
        <v>2769</v>
      </c>
      <c r="V7" s="27"/>
      <c r="W7" s="27">
        <f t="shared" si="0"/>
        <v>1.7983333333333331</v>
      </c>
      <c r="X7" s="27">
        <f t="shared" si="1"/>
        <v>1.1441666666666668</v>
      </c>
      <c r="Z7" s="27">
        <v>5</v>
      </c>
      <c r="AA7" s="27" t="s">
        <v>385</v>
      </c>
      <c r="AB7" s="27">
        <v>13</v>
      </c>
      <c r="AC7" s="27">
        <v>6</v>
      </c>
      <c r="AD7" s="27">
        <v>3</v>
      </c>
      <c r="AE7" s="27">
        <v>4</v>
      </c>
      <c r="AF7" s="118" t="s">
        <v>2831</v>
      </c>
      <c r="AG7" s="118" t="s">
        <v>2832</v>
      </c>
      <c r="AH7" s="27"/>
      <c r="AI7" s="27">
        <f t="shared" si="2"/>
        <v>1.4646153846153847</v>
      </c>
      <c r="AJ7" s="27">
        <f t="shared" si="3"/>
        <v>1.4223076923076923</v>
      </c>
    </row>
    <row r="8" spans="1:36" ht="18.600000000000001" thickTop="1" thickBot="1" x14ac:dyDescent="0.35">
      <c r="A8" s="45" t="s">
        <v>148</v>
      </c>
      <c r="B8" s="46">
        <f>SUM(G44:N44,H45:N45,I46:N46,J47:N47,K48:N48,L49:N49,M50:N50,N51)</f>
        <v>0.50529798616975352</v>
      </c>
      <c r="C8" s="47">
        <f>SUM(F44,G45,H46,I47,J48,K49,L50,M51,N52)</f>
        <v>0.23537299626214686</v>
      </c>
      <c r="D8" s="48">
        <f>SUM(F45:F52,G46:G52,H47:H52,I48:I52,J49:J52,K50:K52,L51:L52,M52)</f>
        <v>0.25466920510814178</v>
      </c>
      <c r="E8" s="84"/>
      <c r="F8" s="76" t="s">
        <v>156</v>
      </c>
      <c r="G8" s="87">
        <f>1/F46</f>
        <v>26.748557265600102</v>
      </c>
      <c r="H8" s="26"/>
      <c r="I8" s="215"/>
      <c r="J8" s="216"/>
      <c r="K8" s="220"/>
      <c r="L8" s="220"/>
      <c r="N8" s="27">
        <v>6</v>
      </c>
      <c r="O8" s="96" t="s">
        <v>385</v>
      </c>
      <c r="P8" s="27">
        <v>12</v>
      </c>
      <c r="Q8" s="27">
        <v>6</v>
      </c>
      <c r="R8" s="27">
        <v>3</v>
      </c>
      <c r="S8" s="27">
        <v>3</v>
      </c>
      <c r="T8" s="27" t="s">
        <v>2786</v>
      </c>
      <c r="U8" s="27" t="s">
        <v>2787</v>
      </c>
      <c r="V8" s="27"/>
      <c r="W8" s="27">
        <f t="shared" si="0"/>
        <v>1.7433333333333334</v>
      </c>
      <c r="X8" s="27">
        <f t="shared" si="1"/>
        <v>1.28</v>
      </c>
      <c r="Z8" s="27">
        <v>6</v>
      </c>
      <c r="AA8" s="27" t="s">
        <v>389</v>
      </c>
      <c r="AB8" s="27">
        <v>13</v>
      </c>
      <c r="AC8" s="27">
        <v>4</v>
      </c>
      <c r="AD8" s="27">
        <v>4</v>
      </c>
      <c r="AE8" s="27">
        <v>5</v>
      </c>
      <c r="AF8" s="118" t="s">
        <v>2833</v>
      </c>
      <c r="AG8" s="118" t="s">
        <v>2834</v>
      </c>
      <c r="AH8" s="27"/>
      <c r="AI8" s="27">
        <f t="shared" si="2"/>
        <v>0.97615384615384615</v>
      </c>
      <c r="AJ8" s="27">
        <f t="shared" si="3"/>
        <v>1.4415384615384614</v>
      </c>
    </row>
    <row r="9" spans="1:36" ht="18.600000000000001" thickTop="1" thickBot="1" x14ac:dyDescent="0.35">
      <c r="A9" s="44" t="s">
        <v>192</v>
      </c>
      <c r="B9" s="49">
        <f>1/B8</f>
        <v>1.9790302502097299</v>
      </c>
      <c r="C9" s="50">
        <f>1/C8</f>
        <v>4.2485757324780336</v>
      </c>
      <c r="D9" s="51">
        <f>1/D8</f>
        <v>3.9266624308791624</v>
      </c>
      <c r="E9" s="84" t="s">
        <v>175</v>
      </c>
      <c r="F9" s="76" t="s">
        <v>157</v>
      </c>
      <c r="G9" s="87">
        <f>1/F47</f>
        <v>67.484553245457917</v>
      </c>
      <c r="H9" s="26"/>
      <c r="I9" s="208"/>
      <c r="J9" s="221"/>
      <c r="K9" s="210"/>
      <c r="L9" s="210"/>
      <c r="N9" s="27">
        <v>7</v>
      </c>
      <c r="O9" s="96" t="s">
        <v>394</v>
      </c>
      <c r="P9" s="27">
        <v>13</v>
      </c>
      <c r="Q9" s="27">
        <v>6</v>
      </c>
      <c r="R9" s="27">
        <v>3</v>
      </c>
      <c r="S9" s="27">
        <v>4</v>
      </c>
      <c r="T9" s="27" t="s">
        <v>2809</v>
      </c>
      <c r="U9" s="27" t="s">
        <v>2810</v>
      </c>
      <c r="V9" s="27"/>
      <c r="W9" s="27">
        <f t="shared" si="0"/>
        <v>1.6776923076923076</v>
      </c>
      <c r="X9" s="27">
        <f t="shared" si="1"/>
        <v>1.0715384615384616</v>
      </c>
      <c r="Z9" s="27">
        <v>7</v>
      </c>
      <c r="AA9" s="27" t="s">
        <v>392</v>
      </c>
      <c r="AB9" s="27">
        <v>13</v>
      </c>
      <c r="AC9" s="27">
        <v>4</v>
      </c>
      <c r="AD9" s="27">
        <v>3</v>
      </c>
      <c r="AE9" s="27">
        <v>6</v>
      </c>
      <c r="AF9" s="118" t="s">
        <v>2794</v>
      </c>
      <c r="AG9" s="118" t="s">
        <v>2795</v>
      </c>
      <c r="AH9" s="27"/>
      <c r="AI9" s="27">
        <f t="shared" si="2"/>
        <v>1.1592307692307693</v>
      </c>
      <c r="AJ9" s="27">
        <f t="shared" si="3"/>
        <v>1.7492307692307691</v>
      </c>
    </row>
    <row r="10" spans="1:36" ht="18" thickTop="1" x14ac:dyDescent="0.3">
      <c r="A10" s="26"/>
      <c r="B10" s="26"/>
      <c r="C10" s="26"/>
      <c r="D10" s="26"/>
      <c r="E10" s="84"/>
      <c r="F10" s="77" t="s">
        <v>158</v>
      </c>
      <c r="G10" s="88">
        <f>1/G44</f>
        <v>10.802189786889311</v>
      </c>
      <c r="H10" s="26"/>
      <c r="I10" s="215"/>
      <c r="J10" s="216"/>
      <c r="K10" s="210"/>
      <c r="L10" s="210"/>
      <c r="N10" s="27">
        <v>8</v>
      </c>
      <c r="O10" s="96" t="s">
        <v>398</v>
      </c>
      <c r="P10" s="27">
        <v>13</v>
      </c>
      <c r="Q10" s="27">
        <v>6</v>
      </c>
      <c r="R10" s="27">
        <v>3</v>
      </c>
      <c r="S10" s="27">
        <v>4</v>
      </c>
      <c r="T10" s="27" t="s">
        <v>2811</v>
      </c>
      <c r="U10" s="27" t="s">
        <v>2812</v>
      </c>
      <c r="V10" s="27"/>
      <c r="W10" s="27">
        <f t="shared" si="0"/>
        <v>1.2053846153846153</v>
      </c>
      <c r="X10" s="27">
        <f t="shared" si="1"/>
        <v>0.85307692307692307</v>
      </c>
      <c r="Z10" s="27">
        <v>8</v>
      </c>
      <c r="AA10" s="27" t="s">
        <v>388</v>
      </c>
      <c r="AB10" s="27">
        <v>13</v>
      </c>
      <c r="AC10" s="27">
        <v>3</v>
      </c>
      <c r="AD10" s="27">
        <v>6</v>
      </c>
      <c r="AE10" s="27">
        <v>4</v>
      </c>
      <c r="AF10" s="118" t="s">
        <v>2835</v>
      </c>
      <c r="AG10" s="118" t="s">
        <v>2836</v>
      </c>
      <c r="AH10" s="27"/>
      <c r="AI10" s="27">
        <f t="shared" si="2"/>
        <v>0.75384615384615394</v>
      </c>
      <c r="AJ10" s="27">
        <f t="shared" si="3"/>
        <v>1.5161538461538462</v>
      </c>
    </row>
    <row r="11" spans="1:36" x14ac:dyDescent="0.3">
      <c r="A11" s="194" t="s">
        <v>149</v>
      </c>
      <c r="B11" s="194"/>
      <c r="C11" s="194"/>
      <c r="D11" s="26"/>
      <c r="E11" s="84"/>
      <c r="F11" s="78" t="s">
        <v>159</v>
      </c>
      <c r="G11" s="89">
        <f>1/G45</f>
        <v>9.084364745388557</v>
      </c>
      <c r="H11" s="26"/>
      <c r="I11" s="206"/>
      <c r="J11" s="217"/>
      <c r="K11" s="220"/>
      <c r="L11" s="220"/>
      <c r="N11" s="27">
        <v>9</v>
      </c>
      <c r="O11" s="96" t="s">
        <v>391</v>
      </c>
      <c r="P11" s="27">
        <v>13</v>
      </c>
      <c r="Q11" s="27">
        <v>6</v>
      </c>
      <c r="R11" s="27">
        <v>2</v>
      </c>
      <c r="S11" s="27">
        <v>5</v>
      </c>
      <c r="T11" s="27" t="s">
        <v>2813</v>
      </c>
      <c r="U11" s="27" t="s">
        <v>2814</v>
      </c>
      <c r="V11" s="27"/>
      <c r="W11" s="27">
        <f t="shared" si="0"/>
        <v>1.6361538461538461</v>
      </c>
      <c r="X11" s="27">
        <f t="shared" si="1"/>
        <v>1.0007692307692309</v>
      </c>
      <c r="Z11" s="27">
        <v>9</v>
      </c>
      <c r="AA11" s="27" t="s">
        <v>400</v>
      </c>
      <c r="AB11" s="27">
        <v>13</v>
      </c>
      <c r="AC11" s="27">
        <v>3</v>
      </c>
      <c r="AD11" s="27">
        <v>5</v>
      </c>
      <c r="AE11" s="27">
        <v>5</v>
      </c>
      <c r="AF11" s="118" t="s">
        <v>2837</v>
      </c>
      <c r="AG11" s="118" t="s">
        <v>2838</v>
      </c>
      <c r="AH11" s="27"/>
      <c r="AI11" s="27">
        <f t="shared" si="2"/>
        <v>0.99923076923076926</v>
      </c>
      <c r="AJ11" s="27">
        <f t="shared" si="3"/>
        <v>1.5169230769230768</v>
      </c>
    </row>
    <row r="12" spans="1:36" x14ac:dyDescent="0.3">
      <c r="A12" s="28" t="s">
        <v>150</v>
      </c>
      <c r="B12" s="28" t="s">
        <v>148</v>
      </c>
      <c r="C12" s="28" t="s">
        <v>193</v>
      </c>
      <c r="D12" s="26"/>
      <c r="E12" s="84"/>
      <c r="F12" s="122" t="s">
        <v>160</v>
      </c>
      <c r="G12" s="87">
        <f>1/G46</f>
        <v>15.279435828357778</v>
      </c>
      <c r="H12" s="26"/>
      <c r="I12" s="206"/>
      <c r="J12" s="217"/>
      <c r="K12" s="210"/>
      <c r="L12" s="210"/>
      <c r="N12" s="27">
        <v>10</v>
      </c>
      <c r="O12" s="96" t="s">
        <v>386</v>
      </c>
      <c r="P12" s="27">
        <v>13</v>
      </c>
      <c r="Q12" s="27">
        <v>6</v>
      </c>
      <c r="R12" s="27">
        <v>2</v>
      </c>
      <c r="S12" s="27">
        <v>5</v>
      </c>
      <c r="T12" s="27" t="s">
        <v>2815</v>
      </c>
      <c r="U12" s="27" t="s">
        <v>2816</v>
      </c>
      <c r="V12" s="27"/>
      <c r="W12" s="27">
        <f t="shared" si="0"/>
        <v>1.6538461538461537</v>
      </c>
      <c r="X12" s="27">
        <f t="shared" si="1"/>
        <v>0.72846153846153849</v>
      </c>
      <c r="Z12" s="27">
        <v>10</v>
      </c>
      <c r="AA12" s="27" t="s">
        <v>386</v>
      </c>
      <c r="AB12" s="27">
        <v>12</v>
      </c>
      <c r="AC12" s="27">
        <v>3</v>
      </c>
      <c r="AD12" s="27">
        <v>4</v>
      </c>
      <c r="AE12" s="27">
        <v>5</v>
      </c>
      <c r="AF12" s="118" t="s">
        <v>2777</v>
      </c>
      <c r="AG12" s="118" t="s">
        <v>2733</v>
      </c>
      <c r="AH12" s="27"/>
      <c r="AI12" s="27">
        <f t="shared" si="2"/>
        <v>1.2475000000000001</v>
      </c>
      <c r="AJ12" s="27">
        <f t="shared" si="3"/>
        <v>1.0783333333333334</v>
      </c>
    </row>
    <row r="13" spans="1:36" x14ac:dyDescent="0.3">
      <c r="A13" s="29">
        <v>0.5</v>
      </c>
      <c r="B13" s="36">
        <f>F44</f>
        <v>5.2880451319687369E-2</v>
      </c>
      <c r="C13" s="39">
        <f>1/B13</f>
        <v>18.91057990323355</v>
      </c>
      <c r="D13" s="26"/>
      <c r="E13" s="84"/>
      <c r="F13" s="79" t="s">
        <v>161</v>
      </c>
      <c r="G13" s="87">
        <f>1/G47</f>
        <v>38.548841736800668</v>
      </c>
      <c r="H13" s="26"/>
      <c r="I13" s="206"/>
      <c r="J13" s="217"/>
      <c r="K13" s="210"/>
      <c r="L13" s="210"/>
      <c r="N13" s="27">
        <v>11</v>
      </c>
      <c r="O13" s="96" t="s">
        <v>393</v>
      </c>
      <c r="P13" s="27">
        <v>12</v>
      </c>
      <c r="Q13" s="27">
        <v>6</v>
      </c>
      <c r="R13" s="27">
        <v>2</v>
      </c>
      <c r="S13" s="27">
        <v>4</v>
      </c>
      <c r="T13" s="27" t="s">
        <v>2772</v>
      </c>
      <c r="U13" s="27" t="s">
        <v>2771</v>
      </c>
      <c r="V13" s="27"/>
      <c r="W13" s="27">
        <f t="shared" si="0"/>
        <v>1.4024999999999999</v>
      </c>
      <c r="X13" s="27">
        <f t="shared" si="1"/>
        <v>1.0641666666666667</v>
      </c>
      <c r="Z13" s="27">
        <v>11</v>
      </c>
      <c r="AA13" s="27" t="s">
        <v>396</v>
      </c>
      <c r="AB13" s="27">
        <v>12</v>
      </c>
      <c r="AC13" s="27">
        <v>3</v>
      </c>
      <c r="AD13" s="27">
        <v>3</v>
      </c>
      <c r="AE13" s="27">
        <v>6</v>
      </c>
      <c r="AF13" s="118" t="s">
        <v>2796</v>
      </c>
      <c r="AG13" s="118" t="s">
        <v>2797</v>
      </c>
      <c r="AH13" s="27"/>
      <c r="AI13" s="27">
        <f t="shared" si="2"/>
        <v>1.1283333333333332</v>
      </c>
      <c r="AJ13" s="27">
        <f t="shared" si="3"/>
        <v>1.4625000000000001</v>
      </c>
    </row>
    <row r="14" spans="1:36" x14ac:dyDescent="0.3">
      <c r="A14" s="28">
        <v>1.5</v>
      </c>
      <c r="B14" s="37">
        <f>SUM(F44,F45,G44)</f>
        <v>0.20833425356837504</v>
      </c>
      <c r="C14" s="40">
        <f t="shared" ref="C14:C17" si="4">1/B14</f>
        <v>4.7999787978782917</v>
      </c>
      <c r="D14" s="26"/>
      <c r="E14" s="84"/>
      <c r="F14" s="80" t="s">
        <v>162</v>
      </c>
      <c r="G14" s="88">
        <f>1/H44</f>
        <v>12.340954617898653</v>
      </c>
      <c r="H14" s="26"/>
      <c r="I14" s="215"/>
      <c r="J14" s="216"/>
      <c r="K14" s="210"/>
      <c r="L14" s="210"/>
      <c r="N14" s="27">
        <v>12</v>
      </c>
      <c r="O14" s="96" t="s">
        <v>396</v>
      </c>
      <c r="P14" s="27">
        <v>13</v>
      </c>
      <c r="Q14" s="27">
        <v>5</v>
      </c>
      <c r="R14" s="27">
        <v>4</v>
      </c>
      <c r="S14" s="27">
        <v>4</v>
      </c>
      <c r="T14" s="27" t="s">
        <v>2817</v>
      </c>
      <c r="U14" s="27" t="s">
        <v>2818</v>
      </c>
      <c r="V14" s="27"/>
      <c r="W14" s="27">
        <f t="shared" si="0"/>
        <v>1.316153846153846</v>
      </c>
      <c r="X14" s="27">
        <f t="shared" si="1"/>
        <v>0.86307692307692307</v>
      </c>
      <c r="Z14" s="27">
        <v>12</v>
      </c>
      <c r="AA14" s="27" t="s">
        <v>398</v>
      </c>
      <c r="AB14" s="27">
        <v>12</v>
      </c>
      <c r="AC14" s="27">
        <v>3</v>
      </c>
      <c r="AD14" s="27">
        <v>2</v>
      </c>
      <c r="AE14" s="27">
        <v>7</v>
      </c>
      <c r="AF14" s="118" t="s">
        <v>2779</v>
      </c>
      <c r="AG14" s="118" t="s">
        <v>2780</v>
      </c>
      <c r="AH14" s="27"/>
      <c r="AI14" s="27">
        <f t="shared" si="2"/>
        <v>0.83166666666666667</v>
      </c>
      <c r="AJ14" s="27">
        <f t="shared" si="3"/>
        <v>1.4333333333333333</v>
      </c>
    </row>
    <row r="15" spans="1:36" x14ac:dyDescent="0.3">
      <c r="A15" s="29">
        <v>2.5</v>
      </c>
      <c r="B15" s="36">
        <f>SUM(F44,G44,F45,G45,F46,H44)</f>
        <v>0.43682969971613839</v>
      </c>
      <c r="C15" s="39">
        <f t="shared" si="4"/>
        <v>2.2892216363718449</v>
      </c>
      <c r="D15" s="26"/>
      <c r="E15" s="84"/>
      <c r="F15" s="80" t="s">
        <v>163</v>
      </c>
      <c r="G15" s="88">
        <f>1/H45</f>
        <v>10.378426528975352</v>
      </c>
      <c r="H15" s="26"/>
      <c r="I15" s="206"/>
      <c r="J15" s="217"/>
      <c r="K15" s="210"/>
      <c r="L15" s="210"/>
      <c r="N15" s="27">
        <v>13</v>
      </c>
      <c r="O15" s="96" t="s">
        <v>389</v>
      </c>
      <c r="P15" s="27">
        <v>12</v>
      </c>
      <c r="Q15" s="27">
        <v>5</v>
      </c>
      <c r="R15" s="27">
        <v>4</v>
      </c>
      <c r="S15" s="27">
        <v>3</v>
      </c>
      <c r="T15" s="27" t="s">
        <v>2770</v>
      </c>
      <c r="U15" s="27" t="s">
        <v>2788</v>
      </c>
      <c r="V15" s="27"/>
      <c r="W15" s="27">
        <f t="shared" si="0"/>
        <v>1.3558333333333332</v>
      </c>
      <c r="X15" s="27">
        <f t="shared" si="1"/>
        <v>1.0974999999999999</v>
      </c>
      <c r="Z15" s="27">
        <v>13</v>
      </c>
      <c r="AA15" s="27" t="s">
        <v>397</v>
      </c>
      <c r="AB15" s="27">
        <v>12</v>
      </c>
      <c r="AC15" s="27">
        <v>2</v>
      </c>
      <c r="AD15" s="27">
        <v>4</v>
      </c>
      <c r="AE15" s="27">
        <v>6</v>
      </c>
      <c r="AF15" s="118" t="s">
        <v>2839</v>
      </c>
      <c r="AG15" s="118" t="s">
        <v>2840</v>
      </c>
      <c r="AH15" s="27"/>
      <c r="AI15" s="27">
        <f t="shared" si="2"/>
        <v>0.90583333333333327</v>
      </c>
      <c r="AJ15" s="27">
        <f t="shared" si="3"/>
        <v>1.3066666666666666</v>
      </c>
    </row>
    <row r="16" spans="1:36" ht="17.25" customHeight="1" x14ac:dyDescent="0.3">
      <c r="A16" s="28">
        <v>3.5</v>
      </c>
      <c r="B16" s="37">
        <f>SUM(F44:G46,H44:H45,I44,F47)</f>
        <v>0.6607340286551503</v>
      </c>
      <c r="C16" s="40">
        <f t="shared" si="4"/>
        <v>1.5134682892530711</v>
      </c>
      <c r="D16" s="26"/>
      <c r="E16" s="84"/>
      <c r="F16" s="81" t="s">
        <v>164</v>
      </c>
      <c r="G16" s="89">
        <f>1/H46</f>
        <v>17.455981413483215</v>
      </c>
      <c r="H16" s="26"/>
      <c r="I16" s="215"/>
      <c r="J16" s="216"/>
      <c r="K16" s="218"/>
      <c r="L16" s="218"/>
      <c r="N16" s="27">
        <v>14</v>
      </c>
      <c r="O16" s="96" t="s">
        <v>390</v>
      </c>
      <c r="P16" s="27">
        <v>12</v>
      </c>
      <c r="Q16" s="27">
        <v>5</v>
      </c>
      <c r="R16" s="27">
        <v>4</v>
      </c>
      <c r="S16" s="27">
        <v>3</v>
      </c>
      <c r="T16" s="27" t="s">
        <v>2789</v>
      </c>
      <c r="U16" s="27" t="s">
        <v>2776</v>
      </c>
      <c r="V16" s="27"/>
      <c r="W16" s="27">
        <f t="shared" si="0"/>
        <v>1.62</v>
      </c>
      <c r="X16" s="27">
        <f t="shared" si="1"/>
        <v>1.0483333333333333</v>
      </c>
      <c r="Z16" s="27">
        <v>14</v>
      </c>
      <c r="AA16" s="27" t="s">
        <v>401</v>
      </c>
      <c r="AB16" s="27">
        <v>12</v>
      </c>
      <c r="AC16" s="27">
        <v>2</v>
      </c>
      <c r="AD16" s="27">
        <v>4</v>
      </c>
      <c r="AE16" s="27">
        <v>6</v>
      </c>
      <c r="AF16" s="118" t="s">
        <v>2773</v>
      </c>
      <c r="AG16" s="118" t="s">
        <v>2798</v>
      </c>
      <c r="AH16" s="27"/>
      <c r="AI16" s="27">
        <f t="shared" si="2"/>
        <v>0.91333333333333344</v>
      </c>
      <c r="AJ16" s="27">
        <f t="shared" si="3"/>
        <v>2.0616666666666665</v>
      </c>
    </row>
    <row r="17" spans="1:36" ht="17.25" customHeight="1" x14ac:dyDescent="0.3">
      <c r="A17" s="29">
        <v>4.5</v>
      </c>
      <c r="B17" s="36">
        <f>SUM(F44:H46,I44:I45,F47:G47,J44,F48)</f>
        <v>0.82528812381163275</v>
      </c>
      <c r="C17" s="39">
        <f t="shared" si="4"/>
        <v>1.211698037506528</v>
      </c>
      <c r="D17" s="26"/>
      <c r="E17" s="84"/>
      <c r="F17" s="79" t="s">
        <v>165</v>
      </c>
      <c r="G17" s="87">
        <f>1/H47</f>
        <v>44.040098890301898</v>
      </c>
      <c r="H17" s="26"/>
      <c r="I17" s="213"/>
      <c r="J17" s="214"/>
      <c r="K17" s="210"/>
      <c r="L17" s="210"/>
      <c r="N17" s="27">
        <v>15</v>
      </c>
      <c r="O17" s="96" t="s">
        <v>388</v>
      </c>
      <c r="P17" s="27">
        <v>12</v>
      </c>
      <c r="Q17" s="27">
        <v>6</v>
      </c>
      <c r="R17" s="27">
        <v>1</v>
      </c>
      <c r="S17" s="27">
        <v>5</v>
      </c>
      <c r="T17" s="27" t="s">
        <v>2790</v>
      </c>
      <c r="U17" s="27" t="s">
        <v>2774</v>
      </c>
      <c r="V17" s="27"/>
      <c r="W17" s="27">
        <f t="shared" si="0"/>
        <v>1.5175000000000001</v>
      </c>
      <c r="X17" s="27">
        <f t="shared" si="1"/>
        <v>1.1274999999999999</v>
      </c>
      <c r="Z17" s="27">
        <v>15</v>
      </c>
      <c r="AA17" s="27" t="s">
        <v>394</v>
      </c>
      <c r="AB17" s="27">
        <v>12</v>
      </c>
      <c r="AC17" s="27">
        <v>2</v>
      </c>
      <c r="AD17" s="27">
        <v>3</v>
      </c>
      <c r="AE17" s="27">
        <v>7</v>
      </c>
      <c r="AF17" s="118" t="s">
        <v>2799</v>
      </c>
      <c r="AG17" s="118" t="s">
        <v>2800</v>
      </c>
      <c r="AH17" s="27"/>
      <c r="AI17" s="27">
        <f t="shared" si="2"/>
        <v>1.2375</v>
      </c>
      <c r="AJ17" s="27">
        <f t="shared" si="3"/>
        <v>1.6766666666666667</v>
      </c>
    </row>
    <row r="18" spans="1:36" ht="25.5" customHeight="1" x14ac:dyDescent="0.3">
      <c r="A18" s="26"/>
      <c r="B18" s="26"/>
      <c r="C18" s="26"/>
      <c r="D18" s="26"/>
      <c r="E18" s="84"/>
      <c r="F18" s="80" t="s">
        <v>166</v>
      </c>
      <c r="G18" s="88">
        <f>1/I44</f>
        <v>21.148373230659288</v>
      </c>
      <c r="H18" s="26"/>
      <c r="I18" s="213"/>
      <c r="J18" s="214"/>
      <c r="K18" s="218"/>
      <c r="L18" s="218"/>
      <c r="N18" s="27">
        <v>16</v>
      </c>
      <c r="O18" s="96" t="s">
        <v>401</v>
      </c>
      <c r="P18" s="27">
        <v>13</v>
      </c>
      <c r="Q18" s="27">
        <v>5</v>
      </c>
      <c r="R18" s="27">
        <v>3</v>
      </c>
      <c r="S18" s="27">
        <v>5</v>
      </c>
      <c r="T18" s="27" t="s">
        <v>2819</v>
      </c>
      <c r="U18" s="27" t="s">
        <v>2820</v>
      </c>
      <c r="V18" s="27"/>
      <c r="W18" s="27">
        <f t="shared" si="0"/>
        <v>1.6330769230769231</v>
      </c>
      <c r="X18" s="27">
        <f t="shared" si="1"/>
        <v>1.4315384615384614</v>
      </c>
      <c r="Z18" s="27">
        <v>16</v>
      </c>
      <c r="AA18" s="27" t="s">
        <v>399</v>
      </c>
      <c r="AB18" s="27">
        <v>12</v>
      </c>
      <c r="AC18" s="27">
        <v>2</v>
      </c>
      <c r="AD18" s="27">
        <v>3</v>
      </c>
      <c r="AE18" s="27">
        <v>7</v>
      </c>
      <c r="AF18" s="118" t="s">
        <v>2801</v>
      </c>
      <c r="AG18" s="118" t="s">
        <v>2795</v>
      </c>
      <c r="AH18" s="27"/>
      <c r="AI18" s="27">
        <f t="shared" si="2"/>
        <v>0.87</v>
      </c>
      <c r="AJ18" s="27">
        <f t="shared" si="3"/>
        <v>1.8949999999999998</v>
      </c>
    </row>
    <row r="19" spans="1:36" x14ac:dyDescent="0.3">
      <c r="A19" s="194" t="s">
        <v>176</v>
      </c>
      <c r="B19" s="194"/>
      <c r="C19" s="194"/>
      <c r="D19" s="26"/>
      <c r="E19" s="84"/>
      <c r="F19" s="80" t="s">
        <v>167</v>
      </c>
      <c r="G19" s="88">
        <f>1/I45</f>
        <v>17.785239843878422</v>
      </c>
      <c r="H19" s="26"/>
      <c r="I19" s="215"/>
      <c r="J19" s="216"/>
      <c r="K19" s="222"/>
      <c r="L19" s="222"/>
      <c r="N19" s="27">
        <v>17</v>
      </c>
      <c r="O19" s="96" t="s">
        <v>399</v>
      </c>
      <c r="P19" s="27">
        <v>13</v>
      </c>
      <c r="Q19" s="27">
        <v>4</v>
      </c>
      <c r="R19" s="27">
        <v>6</v>
      </c>
      <c r="S19" s="27">
        <v>3</v>
      </c>
      <c r="T19" s="27" t="s">
        <v>2821</v>
      </c>
      <c r="U19" s="27" t="s">
        <v>2822</v>
      </c>
      <c r="V19" s="27"/>
      <c r="W19" s="27">
        <f t="shared" si="0"/>
        <v>1.0453846153846154</v>
      </c>
      <c r="X19" s="27">
        <f t="shared" si="1"/>
        <v>1.6099999999999999</v>
      </c>
      <c r="Z19" s="27">
        <v>17</v>
      </c>
      <c r="AA19" s="27" t="s">
        <v>393</v>
      </c>
      <c r="AB19" s="27">
        <v>13</v>
      </c>
      <c r="AC19" s="27">
        <v>2</v>
      </c>
      <c r="AD19" s="27">
        <v>2</v>
      </c>
      <c r="AE19" s="27">
        <v>9</v>
      </c>
      <c r="AF19" s="118" t="s">
        <v>2841</v>
      </c>
      <c r="AG19" s="118" t="s">
        <v>2842</v>
      </c>
      <c r="AH19" s="27"/>
      <c r="AI19" s="27">
        <f t="shared" si="2"/>
        <v>0.63384615384615384</v>
      </c>
      <c r="AJ19" s="27">
        <f t="shared" si="3"/>
        <v>2.413846153846154</v>
      </c>
    </row>
    <row r="20" spans="1:36" x14ac:dyDescent="0.3">
      <c r="A20" s="30" t="s">
        <v>150</v>
      </c>
      <c r="B20" s="30" t="s">
        <v>148</v>
      </c>
      <c r="C20" s="30" t="s">
        <v>151</v>
      </c>
      <c r="D20" s="26"/>
      <c r="E20" s="84"/>
      <c r="F20" s="77" t="s">
        <v>168</v>
      </c>
      <c r="G20" s="88">
        <f>1/I46</f>
        <v>29.913861728684807</v>
      </c>
      <c r="H20" s="26"/>
      <c r="I20" s="26"/>
      <c r="J20" s="26"/>
      <c r="N20" s="27">
        <v>18</v>
      </c>
      <c r="O20" s="96" t="s">
        <v>397</v>
      </c>
      <c r="P20" s="27">
        <v>13</v>
      </c>
      <c r="Q20" s="27">
        <v>4</v>
      </c>
      <c r="R20" s="27">
        <v>4</v>
      </c>
      <c r="S20" s="27">
        <v>5</v>
      </c>
      <c r="T20" s="27" t="s">
        <v>2791</v>
      </c>
      <c r="U20" s="27" t="s">
        <v>2792</v>
      </c>
      <c r="V20" s="27"/>
      <c r="W20" s="27">
        <f t="shared" si="0"/>
        <v>1.0607692307692307</v>
      </c>
      <c r="X20" s="27">
        <f t="shared" si="1"/>
        <v>1.1961538461538461</v>
      </c>
      <c r="Z20" s="27">
        <v>18</v>
      </c>
      <c r="AA20" s="27" t="s">
        <v>391</v>
      </c>
      <c r="AB20" s="27">
        <v>12</v>
      </c>
      <c r="AC20" s="27">
        <v>1</v>
      </c>
      <c r="AD20" s="27">
        <v>3</v>
      </c>
      <c r="AE20" s="27">
        <v>8</v>
      </c>
      <c r="AF20" s="118" t="s">
        <v>2802</v>
      </c>
      <c r="AG20" s="118" t="s">
        <v>2803</v>
      </c>
      <c r="AH20" s="27"/>
      <c r="AI20" s="27">
        <f t="shared" si="2"/>
        <v>1.2075</v>
      </c>
      <c r="AJ20" s="27">
        <f t="shared" si="3"/>
        <v>1.7808333333333335</v>
      </c>
    </row>
    <row r="21" spans="1:36" x14ac:dyDescent="0.3">
      <c r="A21" s="29">
        <v>0.5</v>
      </c>
      <c r="B21" s="36">
        <f>1-B13</f>
        <v>0.94711954868031267</v>
      </c>
      <c r="C21" s="39">
        <f>1/B21</f>
        <v>1.0558329214019173</v>
      </c>
      <c r="D21" s="26"/>
      <c r="E21" s="84"/>
      <c r="F21" s="78" t="s">
        <v>169</v>
      </c>
      <c r="G21" s="89">
        <f>1/I47</f>
        <v>75.470373020935554</v>
      </c>
      <c r="H21" s="170"/>
      <c r="I21" s="26"/>
      <c r="J21" s="26"/>
      <c r="N21" s="27">
        <v>19</v>
      </c>
      <c r="O21" s="96" t="s">
        <v>400</v>
      </c>
      <c r="P21" s="27">
        <v>12</v>
      </c>
      <c r="Q21" s="27">
        <v>3</v>
      </c>
      <c r="R21" s="27">
        <v>4</v>
      </c>
      <c r="S21" s="27">
        <v>5</v>
      </c>
      <c r="T21" s="27" t="s">
        <v>2778</v>
      </c>
      <c r="U21" s="27" t="s">
        <v>2775</v>
      </c>
      <c r="V21" s="27"/>
      <c r="W21" s="27">
        <f t="shared" si="0"/>
        <v>1.5458333333333334</v>
      </c>
      <c r="X21" s="27">
        <f t="shared" si="1"/>
        <v>1.1850000000000001</v>
      </c>
      <c r="Z21" s="27">
        <v>19</v>
      </c>
      <c r="AA21" s="27" t="s">
        <v>402</v>
      </c>
      <c r="AB21" s="27">
        <v>12</v>
      </c>
      <c r="AC21" s="27">
        <v>1</v>
      </c>
      <c r="AD21" s="27">
        <v>3</v>
      </c>
      <c r="AE21" s="27">
        <v>8</v>
      </c>
      <c r="AF21" s="118" t="s">
        <v>2768</v>
      </c>
      <c r="AG21" s="118" t="s">
        <v>2804</v>
      </c>
      <c r="AH21" s="27"/>
      <c r="AI21" s="27">
        <f t="shared" si="2"/>
        <v>0.53416666666666668</v>
      </c>
      <c r="AJ21" s="27">
        <f t="shared" si="3"/>
        <v>2.7391666666666663</v>
      </c>
    </row>
    <row r="22" spans="1:36" ht="29.25" customHeight="1" x14ac:dyDescent="0.3">
      <c r="A22" s="30">
        <v>1.5</v>
      </c>
      <c r="B22" s="38">
        <f t="shared" ref="B22:B25" si="5">1-B14</f>
        <v>0.79166574643162502</v>
      </c>
      <c r="C22" s="41">
        <f t="shared" ref="C22:C25" si="6">1/B22</f>
        <v>1.2631593630360114</v>
      </c>
      <c r="D22" s="26"/>
      <c r="E22" s="84"/>
      <c r="F22" s="82" t="s">
        <v>170</v>
      </c>
      <c r="G22" s="90">
        <f>1/SUM(J44:N44,J45:N45,J46:N46,J47:N47,K48:N48,L49:N49,M50:N50,N51)</f>
        <v>10.162730003752779</v>
      </c>
      <c r="H22" s="170"/>
      <c r="I22" s="26"/>
      <c r="J22" s="26"/>
      <c r="N22" s="27">
        <v>20</v>
      </c>
      <c r="O22" s="96" t="s">
        <v>402</v>
      </c>
      <c r="P22" s="27">
        <v>13</v>
      </c>
      <c r="Q22" s="27">
        <v>1</v>
      </c>
      <c r="R22" s="27">
        <v>4</v>
      </c>
      <c r="S22" s="27">
        <v>8</v>
      </c>
      <c r="T22" s="27" t="s">
        <v>2823</v>
      </c>
      <c r="U22" s="27" t="s">
        <v>2824</v>
      </c>
      <c r="V22" s="27"/>
      <c r="W22" s="27">
        <f t="shared" si="0"/>
        <v>1.3915384615384616</v>
      </c>
      <c r="X22" s="27">
        <f t="shared" si="1"/>
        <v>1.7415384615384615</v>
      </c>
      <c r="Z22" s="27">
        <v>20</v>
      </c>
      <c r="AA22" s="27" t="s">
        <v>387</v>
      </c>
      <c r="AB22" s="27">
        <v>12</v>
      </c>
      <c r="AC22" s="27">
        <v>0</v>
      </c>
      <c r="AD22" s="27">
        <v>3</v>
      </c>
      <c r="AE22" s="27">
        <v>9</v>
      </c>
      <c r="AF22" s="118" t="s">
        <v>2843</v>
      </c>
      <c r="AG22" s="118" t="s">
        <v>2844</v>
      </c>
      <c r="AH22" s="27"/>
      <c r="AI22" s="27">
        <f t="shared" si="2"/>
        <v>1.095</v>
      </c>
      <c r="AJ22" s="27">
        <f t="shared" si="3"/>
        <v>2.2483333333333335</v>
      </c>
    </row>
    <row r="23" spans="1:36" x14ac:dyDescent="0.3">
      <c r="A23" s="29">
        <v>2.5</v>
      </c>
      <c r="B23" s="36">
        <f t="shared" si="5"/>
        <v>0.56317030028386161</v>
      </c>
      <c r="C23" s="39">
        <f t="shared" si="6"/>
        <v>1.7756618193394746</v>
      </c>
      <c r="D23" s="26"/>
      <c r="E23" s="84"/>
      <c r="F23" s="83" t="s">
        <v>171</v>
      </c>
      <c r="G23" s="91">
        <f>1/SUM(F45:F52,G46:G52,H47:H52,I48:I52,J49:J52,K50:K52,L51:L52,M52)</f>
        <v>3.9266624308791624</v>
      </c>
      <c r="H23" s="171"/>
      <c r="I23" s="26"/>
      <c r="J23" s="26"/>
    </row>
    <row r="24" spans="1:36" ht="18" thickBot="1" x14ac:dyDescent="0.35">
      <c r="A24" s="30">
        <v>3.5</v>
      </c>
      <c r="B24" s="38">
        <f t="shared" si="5"/>
        <v>0.3392659713448497</v>
      </c>
      <c r="C24" s="41">
        <f t="shared" si="6"/>
        <v>2.9475399375775937</v>
      </c>
      <c r="D24" s="26"/>
      <c r="E24" s="84"/>
      <c r="F24" s="85" t="s">
        <v>172</v>
      </c>
      <c r="G24" s="92">
        <f>1/SUM(J48,K49,L50,M51,N52,)</f>
        <v>533.01638919221978</v>
      </c>
      <c r="H24" s="171"/>
      <c r="I24" s="26"/>
      <c r="J24" s="26"/>
      <c r="O24" s="22" t="s">
        <v>177</v>
      </c>
      <c r="W24" s="22">
        <f>AVERAGE(W3:W22)</f>
        <v>1.5841762820512826</v>
      </c>
      <c r="X24" s="22">
        <f>AVERAGE(X3:X22)</f>
        <v>1.1279999999999999</v>
      </c>
      <c r="AA24" s="22" t="s">
        <v>177</v>
      </c>
      <c r="AI24" s="22">
        <f>AVERAGE(AI3:AI22)</f>
        <v>1.1266955128205129</v>
      </c>
      <c r="AJ24" s="22">
        <f>AVERAGE(AJ3:AJ22)</f>
        <v>1.5834711538461539</v>
      </c>
    </row>
    <row r="25" spans="1:36" ht="18" thickTop="1" x14ac:dyDescent="0.3">
      <c r="A25" s="29">
        <v>4.5</v>
      </c>
      <c r="B25" s="36">
        <f t="shared" si="5"/>
        <v>0.17471187618836725</v>
      </c>
      <c r="C25" s="39">
        <f t="shared" si="6"/>
        <v>5.7237093540329251</v>
      </c>
      <c r="D25" s="26"/>
      <c r="E25" s="26"/>
      <c r="F25" s="26"/>
      <c r="G25" s="26"/>
      <c r="H25" s="171"/>
      <c r="I25" s="26"/>
      <c r="J25" s="26"/>
    </row>
    <row r="26" spans="1:36" x14ac:dyDescent="0.3">
      <c r="A26" s="26"/>
      <c r="B26" s="26"/>
      <c r="C26" s="26"/>
      <c r="D26" s="26"/>
      <c r="E26" s="26"/>
      <c r="F26" s="26"/>
      <c r="G26" s="24"/>
      <c r="H26" s="171"/>
      <c r="I26" s="24"/>
      <c r="J26" s="146"/>
    </row>
    <row r="27" spans="1:36" x14ac:dyDescent="0.3">
      <c r="A27" s="26"/>
      <c r="B27" s="26"/>
      <c r="C27" s="26"/>
      <c r="D27" s="26"/>
      <c r="E27" s="26"/>
      <c r="F27" s="26"/>
      <c r="G27" s="24"/>
      <c r="H27" s="24"/>
      <c r="I27" s="24"/>
      <c r="J27" s="146"/>
    </row>
    <row r="28" spans="1:36" x14ac:dyDescent="0.3">
      <c r="A28" s="26"/>
      <c r="B28" s="26"/>
      <c r="C28" s="26"/>
      <c r="D28" s="26"/>
      <c r="E28" s="26"/>
      <c r="F28" s="26"/>
      <c r="G28" s="24"/>
      <c r="H28" s="24"/>
      <c r="I28" s="24"/>
      <c r="J28" s="146"/>
    </row>
    <row r="29" spans="1:36" x14ac:dyDescent="0.3">
      <c r="A29" s="26"/>
      <c r="B29" s="26"/>
      <c r="C29" s="26"/>
      <c r="D29" s="26"/>
      <c r="E29" s="26"/>
      <c r="F29" s="26"/>
      <c r="G29" s="24"/>
      <c r="H29" s="24"/>
      <c r="I29" s="24"/>
      <c r="J29" s="146"/>
    </row>
    <row r="30" spans="1:36" x14ac:dyDescent="0.3">
      <c r="A30" s="26"/>
      <c r="B30" s="26"/>
      <c r="C30" s="26"/>
      <c r="D30" s="26"/>
      <c r="E30" s="26"/>
      <c r="F30" s="26"/>
      <c r="G30" s="24"/>
      <c r="H30" s="24"/>
      <c r="I30" s="24"/>
      <c r="J30" s="146"/>
    </row>
    <row r="31" spans="1:36" x14ac:dyDescent="0.3">
      <c r="A31" s="26"/>
      <c r="B31" s="26"/>
      <c r="C31" s="26"/>
      <c r="D31" s="26"/>
      <c r="E31" s="26"/>
      <c r="F31" s="26"/>
      <c r="G31" s="24"/>
      <c r="H31" s="24"/>
      <c r="I31" s="24"/>
      <c r="J31" s="146"/>
    </row>
    <row r="32" spans="1:36" x14ac:dyDescent="0.3">
      <c r="A32" s="26"/>
      <c r="B32" s="26"/>
      <c r="C32" s="26"/>
      <c r="D32" s="26"/>
      <c r="E32" s="26"/>
      <c r="F32" s="26"/>
      <c r="G32" s="24"/>
      <c r="H32" s="24"/>
      <c r="I32" s="24"/>
      <c r="J32" s="146"/>
    </row>
    <row r="33" spans="1:14" x14ac:dyDescent="0.3">
      <c r="A33" s="26"/>
      <c r="B33" s="26"/>
      <c r="C33" s="26"/>
      <c r="D33" s="26"/>
      <c r="E33" s="26"/>
      <c r="F33" s="26"/>
      <c r="G33" s="24"/>
      <c r="H33" s="24"/>
      <c r="I33" s="24"/>
      <c r="J33" s="146"/>
    </row>
    <row r="34" spans="1:14" ht="18" thickBot="1" x14ac:dyDescent="0.35">
      <c r="A34" s="24"/>
      <c r="B34" s="24"/>
      <c r="C34" s="24"/>
      <c r="D34" s="67"/>
      <c r="E34" s="68"/>
      <c r="F34" s="26"/>
      <c r="G34" s="24"/>
      <c r="H34" s="24"/>
      <c r="I34" s="24"/>
      <c r="J34" s="146"/>
    </row>
    <row r="35" spans="1:14" ht="50.25" customHeight="1" thickTop="1" thickBot="1" x14ac:dyDescent="0.35">
      <c r="A35" s="70" t="s">
        <v>178</v>
      </c>
      <c r="B35" s="93">
        <f>W24</f>
        <v>1.5841762820512826</v>
      </c>
      <c r="C35" s="26"/>
      <c r="D35" s="72" t="s">
        <v>184</v>
      </c>
      <c r="E35" s="95">
        <f>B37/B35</f>
        <v>1.7280273862295981</v>
      </c>
      <c r="F35" s="26"/>
      <c r="G35" s="24"/>
      <c r="H35" s="24"/>
      <c r="I35" s="24"/>
      <c r="J35" s="146"/>
    </row>
    <row r="36" spans="1:14" ht="57" customHeight="1" thickTop="1" thickBot="1" x14ac:dyDescent="0.35">
      <c r="A36" s="71" t="s">
        <v>179</v>
      </c>
      <c r="B36" s="94">
        <f>X24</f>
        <v>1.1279999999999999</v>
      </c>
      <c r="C36" s="26"/>
      <c r="D36" s="73" t="s">
        <v>185</v>
      </c>
      <c r="E36" s="94">
        <f>B38/B35</f>
        <v>0.63949759540973095</v>
      </c>
      <c r="F36" s="26"/>
      <c r="G36" s="26"/>
      <c r="H36" s="26"/>
      <c r="I36" s="26"/>
      <c r="J36" s="26"/>
    </row>
    <row r="37" spans="1:14" ht="63.75" customHeight="1" thickTop="1" thickBot="1" x14ac:dyDescent="0.35">
      <c r="A37" s="70" t="s">
        <v>180</v>
      </c>
      <c r="B37" s="93">
        <f>VLOOKUP(A2,O3:X22,9,FALSE)</f>
        <v>2.7375000000000003</v>
      </c>
      <c r="C37" s="26"/>
      <c r="D37" s="72" t="s">
        <v>186</v>
      </c>
      <c r="E37" s="95">
        <f>B39/B36</f>
        <v>1.7191762138570652</v>
      </c>
      <c r="F37" s="26"/>
      <c r="G37" s="26"/>
      <c r="H37" s="26"/>
      <c r="I37" s="26"/>
      <c r="J37" s="26"/>
    </row>
    <row r="38" spans="1:14" ht="62.25" customHeight="1" thickTop="1" thickBot="1" x14ac:dyDescent="0.35">
      <c r="A38" s="71" t="s">
        <v>183</v>
      </c>
      <c r="B38" s="94">
        <f>VLOOKUP(C2,AA3:AJ22,10,FALSE)</f>
        <v>1.013076923076923</v>
      </c>
      <c r="C38" s="26"/>
      <c r="D38" s="73" t="s">
        <v>187</v>
      </c>
      <c r="E38" s="94">
        <f>B40/B36</f>
        <v>0.61317966903073295</v>
      </c>
      <c r="F38" s="26"/>
      <c r="G38" s="26"/>
      <c r="H38" s="26"/>
      <c r="I38" s="26"/>
      <c r="J38" s="26"/>
    </row>
    <row r="39" spans="1:14" ht="62.4" thickTop="1" thickBot="1" x14ac:dyDescent="0.35">
      <c r="A39" s="70" t="s">
        <v>182</v>
      </c>
      <c r="B39" s="95">
        <f>VLOOKUP(C2,AA3:AI22,9,FALSE)</f>
        <v>1.9392307692307693</v>
      </c>
      <c r="C39" s="26"/>
      <c r="D39" s="26"/>
      <c r="E39" s="26"/>
      <c r="F39" s="26"/>
      <c r="G39" s="26"/>
      <c r="H39" s="26"/>
      <c r="I39" s="26"/>
      <c r="J39" s="26"/>
    </row>
    <row r="40" spans="1:14" ht="62.4" thickTop="1" thickBot="1" x14ac:dyDescent="0.35">
      <c r="A40" s="71" t="s">
        <v>181</v>
      </c>
      <c r="B40" s="94">
        <f>VLOOKUP(A2,O3:Y22,10,FALSE)</f>
        <v>0.69166666666666676</v>
      </c>
      <c r="C40" s="26"/>
      <c r="D40" s="26"/>
      <c r="E40" s="26"/>
      <c r="F40" s="26"/>
      <c r="G40" s="26"/>
      <c r="H40" s="26"/>
      <c r="I40" s="26"/>
      <c r="J40" s="26"/>
    </row>
    <row r="41" spans="1:14" ht="18.600000000000001" thickTop="1" thickBot="1" x14ac:dyDescent="0.35">
      <c r="A41" s="24"/>
      <c r="B41" s="24"/>
      <c r="C41" s="24"/>
      <c r="D41" s="67"/>
      <c r="E41" s="68"/>
      <c r="F41" s="68"/>
      <c r="G41" s="68"/>
      <c r="H41" s="67"/>
      <c r="I41" s="67"/>
      <c r="J41" s="67"/>
      <c r="K41" s="69"/>
      <c r="L41" s="69"/>
      <c r="M41" s="69"/>
      <c r="N41" s="69"/>
    </row>
    <row r="42" spans="1:14" ht="18.600000000000001" thickTop="1" thickBot="1" x14ac:dyDescent="0.3">
      <c r="A42" s="24"/>
      <c r="B42" s="24"/>
      <c r="C42" s="58"/>
      <c r="D42" s="65"/>
      <c r="E42" s="43" t="s">
        <v>191</v>
      </c>
      <c r="F42" s="43">
        <v>0</v>
      </c>
      <c r="G42" s="43">
        <v>1</v>
      </c>
      <c r="H42" s="43">
        <v>2</v>
      </c>
      <c r="I42" s="43">
        <v>3</v>
      </c>
      <c r="J42" s="43">
        <v>4</v>
      </c>
      <c r="K42" s="43">
        <v>5</v>
      </c>
      <c r="L42" s="43">
        <v>6</v>
      </c>
      <c r="M42" s="43">
        <v>7</v>
      </c>
      <c r="N42" s="66">
        <v>8</v>
      </c>
    </row>
    <row r="43" spans="1:14" ht="18.600000000000001" thickTop="1" thickBot="1" x14ac:dyDescent="0.35">
      <c r="A43" s="55" t="s">
        <v>173</v>
      </c>
      <c r="B43" s="56">
        <f>E35*E36*B35</f>
        <v>1.7506246674341386</v>
      </c>
      <c r="C43" s="58"/>
      <c r="D43" s="57" t="s">
        <v>189</v>
      </c>
      <c r="E43" s="31" t="s">
        <v>190</v>
      </c>
      <c r="F43" s="32">
        <f>(($B$43^F42)*EXP(-$B$43))/(FACT(F42))</f>
        <v>0.17366542642412469</v>
      </c>
      <c r="G43" s="32">
        <f t="shared" ref="G43:N43" si="7">(($B$43^G42)*EXP(-$B$43))/(FACT(G42))</f>
        <v>0.30402297937854117</v>
      </c>
      <c r="H43" s="32">
        <f t="shared" si="7"/>
        <v>0.26611506358344728</v>
      </c>
      <c r="I43" s="32">
        <f t="shared" si="7"/>
        <v>0.15528919822832901</v>
      </c>
      <c r="J43" s="32">
        <f t="shared" si="7"/>
        <v>6.7963275251145608E-2</v>
      </c>
      <c r="K43" s="32">
        <f t="shared" si="7"/>
        <v>2.3795637226854325E-2</v>
      </c>
      <c r="L43" s="32">
        <f t="shared" si="7"/>
        <v>6.9428715844408757E-3</v>
      </c>
      <c r="M43" s="32">
        <f t="shared" si="7"/>
        <v>1.7363374655071054E-3</v>
      </c>
      <c r="N43" s="62">
        <f t="shared" si="7"/>
        <v>3.7995939976335141E-4</v>
      </c>
    </row>
    <row r="44" spans="1:14" ht="18.600000000000001" thickTop="1" thickBot="1" x14ac:dyDescent="0.35">
      <c r="A44" s="55" t="s">
        <v>174</v>
      </c>
      <c r="B44" s="56">
        <f>E37*E38*B36</f>
        <v>1.1890968812511369</v>
      </c>
      <c r="C44" s="58"/>
      <c r="D44" s="57">
        <v>0</v>
      </c>
      <c r="E44" s="32">
        <f>(($B$44^D44)*EXP(-$B$44))/(FACT(D44))</f>
        <v>0.30449613609644466</v>
      </c>
      <c r="F44" s="33">
        <f>E44*$F$43</f>
        <v>5.2880451319687369E-2</v>
      </c>
      <c r="G44" s="34">
        <f t="shared" ref="G44" si="8">$E$44*G43</f>
        <v>9.2573822505294862E-2</v>
      </c>
      <c r="H44" s="34">
        <f>E44*$H$43</f>
        <v>8.103100861821938E-2</v>
      </c>
      <c r="I44" s="34">
        <f>E44*$I$43</f>
        <v>4.728496083804104E-2</v>
      </c>
      <c r="J44" s="34">
        <f>E44*$J$43</f>
        <v>2.0694554710432963E-2</v>
      </c>
      <c r="K44" s="34">
        <f>E44*$K$43</f>
        <v>7.2456795915298595E-3</v>
      </c>
      <c r="L44" s="34">
        <f>E44*$L$43</f>
        <v>2.1140775708760472E-3</v>
      </c>
      <c r="M44" s="34">
        <f t="shared" ref="M44:M50" si="9">E44*$M$43</f>
        <v>5.2870804920640731E-4</v>
      </c>
      <c r="N44" s="63">
        <f t="shared" ref="N44:N51" si="10">E44*$N$43</f>
        <v>1.1569616910146487E-4</v>
      </c>
    </row>
    <row r="45" spans="1:14" ht="18.600000000000001" thickTop="1" thickBot="1" x14ac:dyDescent="0.35">
      <c r="A45" s="55" t="s">
        <v>188</v>
      </c>
      <c r="B45" s="56">
        <f>B43+B44</f>
        <v>2.9397215486852755</v>
      </c>
      <c r="C45" s="58"/>
      <c r="D45" s="57">
        <v>1</v>
      </c>
      <c r="E45" s="32">
        <f t="shared" ref="E45:E52" si="11">(($B$44^D45)*EXP(-$B$44))/(FACT(D45))</f>
        <v>0.36207540578530406</v>
      </c>
      <c r="F45" s="35">
        <f t="shared" ref="F45:J49" si="12">E45*$F$43</f>
        <v>6.2879979743392808E-2</v>
      </c>
      <c r="G45" s="33">
        <f>G43*E45</f>
        <v>0.11007924362654242</v>
      </c>
      <c r="H45" s="34">
        <f>E45*$H$43</f>
        <v>9.6353719632558663E-2</v>
      </c>
      <c r="I45" s="34">
        <f t="shared" ref="I45:I46" si="13">E45*$I$43</f>
        <v>5.6226399462596749E-2</v>
      </c>
      <c r="J45" s="34">
        <f t="shared" ref="J45:J47" si="14">E45*$J$43</f>
        <v>2.4607830465056858E-2</v>
      </c>
      <c r="K45" s="34">
        <f t="shared" ref="K45:K48" si="15">E45*$K$43</f>
        <v>8.6158150048331675E-3</v>
      </c>
      <c r="L45" s="34">
        <f t="shared" ref="L45:L49" si="16">E45*$L$43</f>
        <v>2.5138430462516869E-3</v>
      </c>
      <c r="M45" s="34">
        <f t="shared" si="9"/>
        <v>6.2868509240371156E-4</v>
      </c>
      <c r="N45" s="63">
        <f t="shared" si="10"/>
        <v>1.3757395385125603E-4</v>
      </c>
    </row>
    <row r="46" spans="1:14" ht="18" thickTop="1" x14ac:dyDescent="0.25">
      <c r="A46" s="24"/>
      <c r="B46" s="24"/>
      <c r="C46" s="58"/>
      <c r="D46" s="57">
        <v>2</v>
      </c>
      <c r="E46" s="32">
        <f t="shared" si="11"/>
        <v>0.21527136789852244</v>
      </c>
      <c r="F46" s="35">
        <f>$E$46*F43</f>
        <v>3.7385193903001525E-2</v>
      </c>
      <c r="G46" s="35">
        <f>$E$46*G43</f>
        <v>6.5447442643402839E-2</v>
      </c>
      <c r="H46" s="33">
        <f>H43*E46</f>
        <v>5.7286953756010971E-2</v>
      </c>
      <c r="I46" s="34">
        <f t="shared" si="13"/>
        <v>3.3429318122477195E-2</v>
      </c>
      <c r="J46" s="34">
        <f t="shared" si="14"/>
        <v>1.4630547230177912E-2</v>
      </c>
      <c r="K46" s="34">
        <f t="shared" si="15"/>
        <v>5.1225193758419338E-3</v>
      </c>
      <c r="L46" s="34">
        <f t="shared" si="16"/>
        <v>1.4946014631263692E-3</v>
      </c>
      <c r="M46" s="34">
        <f t="shared" si="9"/>
        <v>3.7378374133316812E-4</v>
      </c>
      <c r="N46" s="63">
        <f t="shared" si="10"/>
        <v>8.1794379732958182E-5</v>
      </c>
    </row>
    <row r="47" spans="1:14" x14ac:dyDescent="0.25">
      <c r="A47" s="24"/>
      <c r="B47" s="24"/>
      <c r="C47" s="58"/>
      <c r="D47" s="57">
        <v>3</v>
      </c>
      <c r="E47" s="32">
        <f t="shared" si="11"/>
        <v>8.5326170730266382E-2</v>
      </c>
      <c r="F47" s="35">
        <f>$E$47*F43</f>
        <v>1.4818205825009378E-2</v>
      </c>
      <c r="G47" s="35">
        <f t="shared" ref="G47:H47" si="17">$E$47*G43</f>
        <v>2.5941116644377659E-2</v>
      </c>
      <c r="H47" s="35">
        <f t="shared" si="17"/>
        <v>2.2706579349216917E-2</v>
      </c>
      <c r="I47" s="33">
        <f>I43*E47</f>
        <v>1.3250232640596582E-2</v>
      </c>
      <c r="J47" s="34">
        <f t="shared" si="14"/>
        <v>5.7990460274673378E-3</v>
      </c>
      <c r="K47" s="34">
        <f t="shared" si="15"/>
        <v>2.0303906046540547E-3</v>
      </c>
      <c r="L47" s="34">
        <f t="shared" si="16"/>
        <v>5.9240864617231726E-4</v>
      </c>
      <c r="M47" s="34">
        <f t="shared" si="9"/>
        <v>1.4815502702721729E-4</v>
      </c>
      <c r="N47" s="63">
        <f t="shared" si="10"/>
        <v>3.2420480614777256E-5</v>
      </c>
    </row>
    <row r="48" spans="1:14" x14ac:dyDescent="0.25">
      <c r="A48" s="24"/>
      <c r="B48" s="24"/>
      <c r="C48" s="58"/>
      <c r="D48" s="57">
        <v>4</v>
      </c>
      <c r="E48" s="32">
        <f t="shared" si="11"/>
        <v>2.5365270876115443E-2</v>
      </c>
      <c r="F48" s="35">
        <f>$E$48*F43</f>
        <v>4.4050705830640195E-3</v>
      </c>
      <c r="G48" s="35">
        <f t="shared" ref="G48:I48" si="18">$E$48*G43</f>
        <v>7.7116252245003564E-3</v>
      </c>
      <c r="H48" s="35">
        <f t="shared" si="18"/>
        <v>6.7500806720088248E-3</v>
      </c>
      <c r="I48" s="35">
        <f t="shared" si="18"/>
        <v>3.9389525771963514E-3</v>
      </c>
      <c r="J48" s="33">
        <f>J43*E48</f>
        <v>1.7239068863733012E-3</v>
      </c>
      <c r="K48" s="34">
        <f t="shared" si="15"/>
        <v>6.0358278392893649E-4</v>
      </c>
      <c r="L48" s="34">
        <f t="shared" si="16"/>
        <v>1.7610781839742763E-4</v>
      </c>
      <c r="M48" s="34">
        <f t="shared" si="9"/>
        <v>4.4042670144935485E-5</v>
      </c>
      <c r="N48" s="63">
        <f t="shared" si="10"/>
        <v>9.6377730969236429E-6</v>
      </c>
    </row>
    <row r="49" spans="1:19" x14ac:dyDescent="0.25">
      <c r="A49" s="24"/>
      <c r="B49" s="24"/>
      <c r="C49" s="58"/>
      <c r="D49" s="57">
        <v>5</v>
      </c>
      <c r="E49" s="32">
        <f t="shared" si="11"/>
        <v>6.0323528981758336E-3</v>
      </c>
      <c r="F49" s="35">
        <f t="shared" si="12"/>
        <v>1.0476111384025105E-3</v>
      </c>
      <c r="G49" s="35">
        <f t="shared" si="12"/>
        <v>1.8193383507733471E-4</v>
      </c>
      <c r="H49" s="35">
        <f t="shared" si="12"/>
        <v>3.1595617049681707E-5</v>
      </c>
      <c r="I49" s="35">
        <f t="shared" si="12"/>
        <v>5.4870663080663181E-6</v>
      </c>
      <c r="J49" s="35">
        <f t="shared" si="12"/>
        <v>9.5291371020778469E-7</v>
      </c>
      <c r="K49" s="33">
        <f>K43*E49</f>
        <v>1.4354368118935543E-4</v>
      </c>
      <c r="L49" s="34">
        <f t="shared" si="16"/>
        <v>4.1881851524064559E-5</v>
      </c>
      <c r="M49" s="34">
        <f t="shared" si="9"/>
        <v>1.0474200342263068E-5</v>
      </c>
      <c r="N49" s="63">
        <f t="shared" si="10"/>
        <v>2.2920491863516031E-6</v>
      </c>
    </row>
    <row r="50" spans="1:19" x14ac:dyDescent="0.25">
      <c r="A50" s="24"/>
      <c r="B50" s="24"/>
      <c r="C50" s="58"/>
      <c r="D50" s="57">
        <v>6</v>
      </c>
      <c r="E50" s="32">
        <f t="shared" si="11"/>
        <v>1.1955086696378567E-3</v>
      </c>
      <c r="F50" s="35">
        <f>$E$50*F43</f>
        <v>2.076185229063964E-4</v>
      </c>
      <c r="G50" s="35">
        <f t="shared" ref="G50:K50" si="19">$E$50*G43</f>
        <v>3.6346210761617731E-4</v>
      </c>
      <c r="H50" s="35">
        <f t="shared" si="19"/>
        <v>3.1814286563524072E-4</v>
      </c>
      <c r="I50" s="35">
        <f t="shared" si="19"/>
        <v>1.8564958278307904E-4</v>
      </c>
      <c r="J50" s="35">
        <f t="shared" si="19"/>
        <v>8.1250684779728564E-5</v>
      </c>
      <c r="K50" s="35">
        <f t="shared" si="19"/>
        <v>2.8447890604261672E-5</v>
      </c>
      <c r="L50" s="33">
        <f>L43*E50</f>
        <v>8.3002631713813904E-6</v>
      </c>
      <c r="M50" s="34">
        <f t="shared" si="9"/>
        <v>2.0758064934307678E-6</v>
      </c>
      <c r="N50" s="63">
        <f t="shared" si="10"/>
        <v>4.542447565274828E-7</v>
      </c>
    </row>
    <row r="51" spans="1:19" x14ac:dyDescent="0.25">
      <c r="A51" s="24"/>
      <c r="B51" s="24"/>
      <c r="C51" s="58"/>
      <c r="D51" s="57">
        <v>7</v>
      </c>
      <c r="E51" s="32">
        <f t="shared" si="11"/>
        <v>2.0308223293929588E-4</v>
      </c>
      <c r="F51" s="35">
        <f>$E$51*F43</f>
        <v>3.5268362582566241E-5</v>
      </c>
      <c r="G51" s="35">
        <f t="shared" ref="G51:L51" si="20">$E$51*G43</f>
        <v>6.1741665517051642E-5</v>
      </c>
      <c r="H51" s="35">
        <f t="shared" si="20"/>
        <v>5.4043241331309175E-5</v>
      </c>
      <c r="I51" s="35">
        <f t="shared" si="20"/>
        <v>3.1536477127562006E-5</v>
      </c>
      <c r="J51" s="35">
        <f t="shared" si="20"/>
        <v>1.3802133695870636E-5</v>
      </c>
      <c r="K51" s="35">
        <f t="shared" si="20"/>
        <v>4.8324711422430108E-6</v>
      </c>
      <c r="L51" s="35">
        <f t="shared" si="20"/>
        <v>1.4099738643790402E-6</v>
      </c>
      <c r="M51" s="33">
        <f>M43*E51</f>
        <v>3.5261928963134062E-7</v>
      </c>
      <c r="N51" s="63">
        <f t="shared" si="10"/>
        <v>7.7163003330215978E-8</v>
      </c>
    </row>
    <row r="52" spans="1:19" ht="18" thickBot="1" x14ac:dyDescent="0.3">
      <c r="A52" s="24"/>
      <c r="B52" s="24"/>
      <c r="C52" s="58"/>
      <c r="D52" s="59">
        <v>8</v>
      </c>
      <c r="E52" s="60">
        <f t="shared" si="11"/>
        <v>3.0185556228204202E-5</v>
      </c>
      <c r="F52" s="61">
        <f>$E$52*F43</f>
        <v>5.242187494220476E-6</v>
      </c>
      <c r="G52" s="61">
        <f t="shared" ref="G52:L52" si="21">$E$52*G43</f>
        <v>9.177102738697121E-6</v>
      </c>
      <c r="H52" s="61">
        <f t="shared" si="21"/>
        <v>8.0328312149702842E-6</v>
      </c>
      <c r="I52" s="61">
        <f t="shared" si="21"/>
        <v>4.6874908247539739E-6</v>
      </c>
      <c r="J52" s="61">
        <f t="shared" si="21"/>
        <v>2.0515092665463749E-6</v>
      </c>
      <c r="K52" s="61">
        <f t="shared" si="21"/>
        <v>7.1828454549716029E-7</v>
      </c>
      <c r="L52" s="61">
        <f t="shared" si="21"/>
        <v>2.0957444059734124E-7</v>
      </c>
      <c r="M52" s="61">
        <f>$E$52*M43</f>
        <v>5.2412312196202305E-8</v>
      </c>
      <c r="N52" s="64">
        <f>N43*E52</f>
        <v>1.1469285825991362E-8</v>
      </c>
    </row>
    <row r="53" spans="1:19" ht="18" thickTop="1" x14ac:dyDescent="0.3"/>
    <row r="61" spans="1:19" x14ac:dyDescent="0.3">
      <c r="P61" s="212"/>
      <c r="Q61" s="212"/>
      <c r="R61" s="212"/>
      <c r="S61" s="212"/>
    </row>
    <row r="62" spans="1:19" x14ac:dyDescent="0.3">
      <c r="P62" s="212"/>
      <c r="Q62" s="212"/>
      <c r="R62" s="212"/>
      <c r="S62" s="212"/>
    </row>
    <row r="63" spans="1:19" x14ac:dyDescent="0.3">
      <c r="P63" s="212"/>
      <c r="Q63" s="212"/>
      <c r="R63" s="212"/>
      <c r="S63" s="212"/>
    </row>
    <row r="64" spans="1:19" x14ac:dyDescent="0.3">
      <c r="P64" s="212"/>
      <c r="Q64" s="212"/>
      <c r="R64" s="212"/>
      <c r="S64" s="212"/>
    </row>
    <row r="65" spans="16:19" x14ac:dyDescent="0.3">
      <c r="P65" s="212"/>
      <c r="Q65" s="212"/>
      <c r="R65" s="212"/>
      <c r="S65" s="212"/>
    </row>
    <row r="66" spans="16:19" x14ac:dyDescent="0.3">
      <c r="P66" s="219"/>
      <c r="Q66" s="219"/>
      <c r="R66" s="212"/>
      <c r="S66" s="212"/>
    </row>
    <row r="67" spans="16:19" x14ac:dyDescent="0.3">
      <c r="P67" s="219"/>
      <c r="Q67" s="219"/>
      <c r="R67" s="219"/>
      <c r="S67" s="219"/>
    </row>
    <row r="68" spans="16:19" x14ac:dyDescent="0.3">
      <c r="P68" s="219"/>
      <c r="Q68" s="219"/>
      <c r="R68" s="219"/>
      <c r="S68" s="219"/>
    </row>
    <row r="69" spans="16:19" x14ac:dyDescent="0.3">
      <c r="P69" s="219"/>
      <c r="Q69" s="219"/>
      <c r="R69" s="219"/>
      <c r="S69" s="219"/>
    </row>
    <row r="70" spans="16:19" x14ac:dyDescent="0.3">
      <c r="P70" s="219"/>
      <c r="Q70" s="219"/>
      <c r="R70" s="219"/>
      <c r="S70" s="219"/>
    </row>
  </sheetData>
  <autoFilter ref="Z2:AJ22" xr:uid="{B76D0141-C833-43F9-AA51-12E843620E04}">
    <sortState xmlns:xlrd2="http://schemas.microsoft.com/office/spreadsheetml/2017/richdata2" ref="Z3:AJ22">
      <sortCondition ref="AA2:AA22"/>
    </sortState>
  </autoFilter>
  <mergeCells count="54">
    <mergeCell ref="I19:J19"/>
    <mergeCell ref="K18:L18"/>
    <mergeCell ref="K19:L19"/>
    <mergeCell ref="P69:Q69"/>
    <mergeCell ref="P63:Q63"/>
    <mergeCell ref="P61:Q61"/>
    <mergeCell ref="R69:S69"/>
    <mergeCell ref="P70:Q70"/>
    <mergeCell ref="R70:S70"/>
    <mergeCell ref="I8:J8"/>
    <mergeCell ref="K8:L8"/>
    <mergeCell ref="I9:J9"/>
    <mergeCell ref="K9:L9"/>
    <mergeCell ref="I10:J10"/>
    <mergeCell ref="K10:L10"/>
    <mergeCell ref="I11:J11"/>
    <mergeCell ref="K11:L11"/>
    <mergeCell ref="I12:J12"/>
    <mergeCell ref="K12:L12"/>
    <mergeCell ref="I13:J13"/>
    <mergeCell ref="K13:L13"/>
    <mergeCell ref="P66:Q66"/>
    <mergeCell ref="R66:S66"/>
    <mergeCell ref="P67:Q67"/>
    <mergeCell ref="R67:S67"/>
    <mergeCell ref="P68:Q68"/>
    <mergeCell ref="R68:S68"/>
    <mergeCell ref="R63:S63"/>
    <mergeCell ref="P64:Q64"/>
    <mergeCell ref="R64:S64"/>
    <mergeCell ref="P65:Q65"/>
    <mergeCell ref="R65:S65"/>
    <mergeCell ref="R61:S61"/>
    <mergeCell ref="P62:Q62"/>
    <mergeCell ref="R62:S62"/>
    <mergeCell ref="A5:B5"/>
    <mergeCell ref="C5:D5"/>
    <mergeCell ref="A11:C11"/>
    <mergeCell ref="A19:C19"/>
    <mergeCell ref="I17:J17"/>
    <mergeCell ref="K17:L17"/>
    <mergeCell ref="I14:J14"/>
    <mergeCell ref="K14:L14"/>
    <mergeCell ref="I15:J15"/>
    <mergeCell ref="K15:L15"/>
    <mergeCell ref="I16:J16"/>
    <mergeCell ref="K16:L16"/>
    <mergeCell ref="I18:J18"/>
    <mergeCell ref="A1:B1"/>
    <mergeCell ref="C1:D1"/>
    <mergeCell ref="A2:B2"/>
    <mergeCell ref="C2:D2"/>
    <mergeCell ref="A4:B4"/>
    <mergeCell ref="C4:D4"/>
  </mergeCells>
  <dataValidations count="2">
    <dataValidation type="list" allowBlank="1" showInputMessage="1" showErrorMessage="1" sqref="A2:B2" xr:uid="{A26B46F2-BB2A-493F-9778-C3CC6461BD85}">
      <formula1>$O$3:$O$22</formula1>
    </dataValidation>
    <dataValidation type="list" allowBlank="1" showInputMessage="1" showErrorMessage="1" sqref="C2:D2" xr:uid="{D03EE960-0A1F-4F55-B53E-3E01907D2B25}">
      <formula1>$AA$3:$AA$22</formula1>
    </dataValidation>
  </dataValidations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PL Goals Model</vt:lpstr>
      <vt:lpstr>PL Tables</vt:lpstr>
      <vt:lpstr>PL xG Model</vt:lpstr>
      <vt:lpstr>La Liga Goals Model</vt:lpstr>
      <vt:lpstr>La Liga Tables</vt:lpstr>
      <vt:lpstr>La Liga xG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</dc:creator>
  <cp:lastModifiedBy>Karan Shah</cp:lastModifiedBy>
  <dcterms:created xsi:type="dcterms:W3CDTF">2015-06-05T18:17:20Z</dcterms:created>
  <dcterms:modified xsi:type="dcterms:W3CDTF">2023-05-23T18:02:24Z</dcterms:modified>
</cp:coreProperties>
</file>