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zacharykelly/Desktop/"/>
    </mc:Choice>
  </mc:AlternateContent>
  <bookViews>
    <workbookView xWindow="80" yWindow="460" windowWidth="28720" windowHeight="17540" tabRatio="500"/>
  </bookViews>
  <sheets>
    <sheet name="Optimal Ship Schedule" sheetId="1" r:id="rId1"/>
    <sheet name="Sensitivity Report 1" sheetId="6" r:id="rId2"/>
    <sheet name="Q4 Overtime" sheetId="4" r:id="rId3"/>
    <sheet name="Sensitivity Report 2" sheetId="5" r:id="rId4"/>
    <sheet name="STS1" sheetId="10" r:id="rId5"/>
    <sheet name="STS2" sheetId="9" r:id="rId6"/>
  </sheets>
  <externalReferences>
    <externalReference r:id="rId7"/>
  </externalReferences>
  <definedNames>
    <definedName name="C_apacity">'[1]Optimal Ship Schedule'!$M$16:$M$20</definedName>
    <definedName name="Capacity">'Optimal Ship Schedule'!$M$16:$M$20</definedName>
    <definedName name="De_mand">'Q4 Overtime'!$C$35:$J$35</definedName>
    <definedName name="Demand">'Optimal Ship Schedule'!$C$24:$J$24</definedName>
    <definedName name="March_Total_Capacity">'Optimal Ship Schedule'!$M$24</definedName>
    <definedName name="Max_Capacity">'Q4 Overtime'!$M$16:$M$20</definedName>
    <definedName name="Missed_Sale_Cost">'Q4 Overtime'!$M$37</definedName>
    <definedName name="Optimal_Ship_Qty2">'Q4 Overtime'!$M$23</definedName>
    <definedName name="OT_Production_Cost">'Q4 Overtime'!$M$36</definedName>
    <definedName name="OT_Production_Qty">#REF!</definedName>
    <definedName name="OT_Qty_Received">'Q4 Overtime'!$C$25:$J$29</definedName>
    <definedName name="OutputAddresses" localSheetId="4">[1]STS_1!$B$4</definedName>
    <definedName name="Qty_Received">'Optimal Ship Schedule'!$C$22:$J$22</definedName>
    <definedName name="Qty_Shipped">#REF!</definedName>
    <definedName name="Reg_Qty_Received">'Q4 Overtime'!$C$16:$J$20</definedName>
    <definedName name="Reg_Shipped_Qty">'Q4 Overtime'!$K$22</definedName>
    <definedName name="Ship_Qty">'Optimal Ship Schedule'!$C$16:$J$20</definedName>
    <definedName name="Shipped_Qty">'Q4 Overtime'!$K$16:$K$20</definedName>
    <definedName name="Shipping_Qty">#REF!</definedName>
    <definedName name="solver_adj" localSheetId="0" hidden="1">'Optimal Ship Schedule'!$C$16:$J$20</definedName>
    <definedName name="solver_adj" localSheetId="2" hidden="1">'Q4 Overtime'!$C$16:$J$20,'Q4 Overtime'!$C$25:$J$29</definedName>
    <definedName name="solver_cvg" localSheetId="0" hidden="1">0.0001</definedName>
    <definedName name="solver_cvg" localSheetId="2" hidden="1">0.0001</definedName>
    <definedName name="solver_drv" localSheetId="0" hidden="1">1</definedName>
    <definedName name="solver_drv" localSheetId="2" hidden="1">1</definedName>
    <definedName name="solver_eng" localSheetId="0" hidden="1">2</definedName>
    <definedName name="solver_eng" localSheetId="2" hidden="1">2</definedName>
    <definedName name="solver_itr" localSheetId="0" hidden="1">2147483647</definedName>
    <definedName name="solver_itr" localSheetId="2" hidden="1">2147483647</definedName>
    <definedName name="solver_lhs1" localSheetId="0" hidden="1">'Optimal Ship Schedule'!$C$22:$J$22</definedName>
    <definedName name="solver_lhs1" localSheetId="2" hidden="1">'Q4 Overtime'!$K$22</definedName>
    <definedName name="solver_lhs2" localSheetId="0" hidden="1">'Optimal Ship Schedule'!$K$22</definedName>
    <definedName name="solver_lhs2" localSheetId="2" hidden="1">'Q4 Overtime'!$K$16:$K$20</definedName>
    <definedName name="solver_lhs3" localSheetId="0" hidden="1">'Optimal Ship Schedule'!$K$16:$K$20</definedName>
    <definedName name="solver_lhs3" localSheetId="2" hidden="1">'Q4 Overtime'!$C$33:$J$33</definedName>
    <definedName name="solver_lhs4" localSheetId="0" hidden="1">'Optimal Ship Schedule'!$K$16:$K$20</definedName>
    <definedName name="solver_lhs4" localSheetId="2" hidden="1">'Q4 Overtime'!$K$16:$K$20</definedName>
    <definedName name="solver_lhs5" localSheetId="0" hidden="1">'Optimal Ship Schedule'!$K$16:$K$20</definedName>
    <definedName name="solver_lhs5" localSheetId="2" hidden="1">'Q4 Overtime'!$C$33:$J$33</definedName>
    <definedName name="solver_lin" localSheetId="0" hidden="1">1</definedName>
    <definedName name="solver_lin" localSheetId="2" hidden="1">1</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1</definedName>
    <definedName name="solver_neg" localSheetId="2" hidden="1">1</definedName>
    <definedName name="solver_nod" localSheetId="0" hidden="1">2147483647</definedName>
    <definedName name="solver_nod" localSheetId="2" hidden="1">2147483647</definedName>
    <definedName name="solver_num" localSheetId="0" hidden="1">3</definedName>
    <definedName name="solver_num" localSheetId="2" hidden="1">3</definedName>
    <definedName name="solver_opt" localSheetId="0" hidden="1">'Optimal Ship Schedule'!$D$27</definedName>
    <definedName name="solver_opt" localSheetId="2" hidden="1">'Q4 Overtime'!$P$8</definedName>
    <definedName name="solver_pre" localSheetId="0" hidden="1">0.000001</definedName>
    <definedName name="solver_pre" localSheetId="2" hidden="1">0.000001</definedName>
    <definedName name="solver_rbv" localSheetId="0" hidden="1">1</definedName>
    <definedName name="solver_rbv" localSheetId="2" hidden="1">1</definedName>
    <definedName name="solver_rel1" localSheetId="0" hidden="1">1</definedName>
    <definedName name="solver_rel1" localSheetId="2" hidden="1">2</definedName>
    <definedName name="solver_rel2" localSheetId="0" hidden="1">2</definedName>
    <definedName name="solver_rel2" localSheetId="2" hidden="1">1</definedName>
    <definedName name="solver_rel3" localSheetId="0" hidden="1">1</definedName>
    <definedName name="solver_rel3" localSheetId="2" hidden="1">1</definedName>
    <definedName name="solver_rel4" localSheetId="0" hidden="1">1</definedName>
    <definedName name="solver_rel4" localSheetId="2" hidden="1">1</definedName>
    <definedName name="solver_rel5" localSheetId="0" hidden="1">1</definedName>
    <definedName name="solver_rel5" localSheetId="2" hidden="1">1</definedName>
    <definedName name="solver_rhs1" localSheetId="0" hidden="1">Demand</definedName>
    <definedName name="solver_rhs1" localSheetId="2" hidden="1">Optimal_Ship_Qty2</definedName>
    <definedName name="solver_rhs2" localSheetId="0" hidden="1">'Optimal Ship Schedule'!$F$31</definedName>
    <definedName name="solver_rhs2" localSheetId="2" hidden="1">Max_Capacity</definedName>
    <definedName name="solver_rhs3" localSheetId="0" hidden="1">Capacity</definedName>
    <definedName name="solver_rhs3" localSheetId="2" hidden="1">De_mand</definedName>
    <definedName name="solver_rhs4" localSheetId="0" hidden="1">Capacity</definedName>
    <definedName name="solver_rhs4" localSheetId="2" hidden="1">Max_Capacity</definedName>
    <definedName name="solver_rhs5" localSheetId="0" hidden="1">Capacity</definedName>
    <definedName name="solver_rhs5" localSheetId="2" hidden="1">De_mand</definedName>
    <definedName name="solver_rlx" localSheetId="0" hidden="1">2</definedName>
    <definedName name="solver_rlx" localSheetId="2" hidden="1">1</definedName>
    <definedName name="solver_rsd" localSheetId="0" hidden="1">0</definedName>
    <definedName name="solver_rsd" localSheetId="2" hidden="1">0</definedName>
    <definedName name="solver_scl" localSheetId="0" hidden="1">1</definedName>
    <definedName name="solver_scl" localSheetId="2" hidden="1">2</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2147483647</definedName>
    <definedName name="solver_tim" localSheetId="2" hidden="1">2147483647</definedName>
    <definedName name="solver_tol" localSheetId="0" hidden="1">0.01</definedName>
    <definedName name="solver_tol" localSheetId="2" hidden="1">0.01</definedName>
    <definedName name="solver_typ" localSheetId="0" hidden="1">2</definedName>
    <definedName name="solver_typ" localSheetId="2" hidden="1">2</definedName>
    <definedName name="solver_val" localSheetId="0" hidden="1">0</definedName>
    <definedName name="solver_val" localSheetId="2" hidden="1">0</definedName>
    <definedName name="solver_ver" localSheetId="0" hidden="1">2</definedName>
    <definedName name="solver_ver" localSheetId="2" hidden="1">2</definedName>
    <definedName name="Total_Capacity">#REF!</definedName>
    <definedName name="Total_Cost">'Optimal Ship Schedule'!$D$27</definedName>
    <definedName name="Total_Profit">'Optimal Ship Schedule'!$P$23</definedName>
    <definedName name="Total_Rec_d">'Optimal Ship Schedule'!$C$22:$J$22</definedName>
    <definedName name="Total_Received">'Q4 Overtime'!$C$33:$J$33</definedName>
    <definedName name="Total_Recvd">'Optimal Ship Schedule'!$K$22</definedName>
    <definedName name="Total_Shipped">'Optimal Ship Schedule'!$K$16:$K$20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2" i="1" l="1"/>
  <c r="C22" i="4"/>
  <c r="C31" i="4"/>
  <c r="C33" i="4"/>
  <c r="D22" i="4"/>
  <c r="D31" i="4"/>
  <c r="D33" i="4"/>
  <c r="E22" i="4"/>
  <c r="E31" i="4"/>
  <c r="E33" i="4"/>
  <c r="F22" i="4"/>
  <c r="F31" i="4"/>
  <c r="F33" i="4"/>
  <c r="G22" i="4"/>
  <c r="G31" i="4"/>
  <c r="G33" i="4"/>
  <c r="H22" i="4"/>
  <c r="H31" i="4"/>
  <c r="H33" i="4"/>
  <c r="I22" i="4"/>
  <c r="I31" i="4"/>
  <c r="I33" i="4"/>
  <c r="J22" i="4"/>
  <c r="J31" i="4"/>
  <c r="J33" i="4"/>
  <c r="K33" i="4"/>
  <c r="M37" i="4"/>
  <c r="M35" i="4"/>
  <c r="K28" i="4"/>
  <c r="M28" i="4"/>
  <c r="P5" i="4"/>
  <c r="P4" i="4"/>
  <c r="K19" i="4"/>
  <c r="M22" i="4"/>
  <c r="M23" i="4"/>
  <c r="K22" i="4"/>
  <c r="K35" i="4"/>
  <c r="D22" i="1"/>
  <c r="E22" i="1"/>
  <c r="F22" i="1"/>
  <c r="G22" i="1"/>
  <c r="H22" i="1"/>
  <c r="I22" i="1"/>
  <c r="J22" i="1"/>
  <c r="K22" i="1"/>
  <c r="M24" i="1"/>
  <c r="F29" i="1"/>
  <c r="F31" i="1"/>
  <c r="D27" i="1"/>
  <c r="K25" i="4"/>
  <c r="M25" i="4"/>
  <c r="K26" i="4"/>
  <c r="M26" i="4"/>
  <c r="K27" i="4"/>
  <c r="M27" i="4"/>
  <c r="K29" i="4"/>
  <c r="M29" i="4"/>
  <c r="M36" i="4"/>
  <c r="P6" i="4"/>
  <c r="P7" i="4"/>
  <c r="P8" i="4"/>
  <c r="K16" i="4"/>
  <c r="K20" i="4"/>
  <c r="K18" i="4"/>
  <c r="K17" i="4"/>
  <c r="K24" i="1"/>
  <c r="K17" i="1"/>
  <c r="K18" i="1"/>
  <c r="K19" i="1"/>
  <c r="K20" i="1"/>
  <c r="K16" i="1"/>
  <c r="F27" i="1"/>
</calcChain>
</file>

<file path=xl/comments1.xml><?xml version="1.0" encoding="utf-8"?>
<comments xmlns="http://schemas.openxmlformats.org/spreadsheetml/2006/main">
  <authors>
    <author>Bansal</author>
  </authors>
  <commentList>
    <comment ref="B5" authorId="0">
      <text>
        <r>
          <rPr>
            <sz val="9"/>
            <color indexed="81"/>
            <rFont val="Tahoma"/>
            <family val="2"/>
          </rPr>
          <t>Solver found a solution. All constraints and optimality conditions are satisfied.</t>
        </r>
      </text>
    </comment>
    <comment ref="B6" authorId="0">
      <text>
        <r>
          <rPr>
            <sz val="9"/>
            <color indexed="81"/>
            <rFont val="Tahoma"/>
            <family val="2"/>
          </rPr>
          <t>Solver found a solution. All constraints and optimality conditions are satisfied.</t>
        </r>
      </text>
    </comment>
    <comment ref="B7" authorId="0">
      <text>
        <r>
          <rPr>
            <sz val="9"/>
            <color indexed="81"/>
            <rFont val="Tahoma"/>
            <family val="2"/>
          </rPr>
          <t>Solver found a solution. All constraints and optimality conditions are satisfied.</t>
        </r>
      </text>
    </comment>
    <comment ref="B8" authorId="0">
      <text>
        <r>
          <rPr>
            <sz val="9"/>
            <color indexed="81"/>
            <rFont val="Tahoma"/>
            <family val="2"/>
          </rPr>
          <t>Solver found a solution. All constraints and optimality conditions are satisfied.</t>
        </r>
      </text>
    </comment>
    <comment ref="B9" authorId="0">
      <text>
        <r>
          <rPr>
            <sz val="9"/>
            <color indexed="81"/>
            <rFont val="Tahoma"/>
            <family val="2"/>
          </rPr>
          <t>Solver found a solution. All constraints and optimality conditions are satisfied.</t>
        </r>
      </text>
    </comment>
    <comment ref="B10" authorId="0">
      <text>
        <r>
          <rPr>
            <sz val="9"/>
            <color indexed="81"/>
            <rFont val="Tahoma"/>
            <family val="2"/>
          </rPr>
          <t>Solver found a solution. All constraints and optimality conditions are satisfied.</t>
        </r>
      </text>
    </comment>
    <comment ref="B11" authorId="0">
      <text>
        <r>
          <rPr>
            <sz val="9"/>
            <color indexed="81"/>
            <rFont val="Tahoma"/>
            <family val="2"/>
          </rPr>
          <t>Solver found a solution. All constraints and optimality conditions are satisfied.</t>
        </r>
      </text>
    </comment>
    <comment ref="B12" authorId="0">
      <text>
        <r>
          <rPr>
            <sz val="9"/>
            <color indexed="81"/>
            <rFont val="Tahoma"/>
            <family val="2"/>
          </rPr>
          <t>Solver found a solution. All constraints and optimality conditions are satisfied.</t>
        </r>
      </text>
    </comment>
    <comment ref="B13" authorId="0">
      <text>
        <r>
          <rPr>
            <sz val="9"/>
            <color indexed="81"/>
            <rFont val="Tahoma"/>
            <family val="2"/>
          </rPr>
          <t>Solver found a solution. All constraints and optimality conditions are satisfied.</t>
        </r>
      </text>
    </comment>
    <comment ref="B14" authorId="0">
      <text>
        <r>
          <rPr>
            <sz val="9"/>
            <color indexed="81"/>
            <rFont val="Tahoma"/>
            <family val="2"/>
          </rPr>
          <t>Solver found a solution. All constraints and optimality conditions are satisfied.</t>
        </r>
      </text>
    </comment>
    <comment ref="B15" author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<sst xmlns="http://schemas.openxmlformats.org/spreadsheetml/2006/main" count="600" uniqueCount="260">
  <si>
    <t>Mill</t>
  </si>
  <si>
    <t>Bahamas</t>
  </si>
  <si>
    <t>Hong Kong</t>
  </si>
  <si>
    <t>Korea</t>
  </si>
  <si>
    <t>Nigeria</t>
  </si>
  <si>
    <t>Venezuela</t>
  </si>
  <si>
    <t>Distribution Center</t>
  </si>
  <si>
    <t>Los Angeles</t>
  </si>
  <si>
    <t>Chicago</t>
  </si>
  <si>
    <t>London</t>
  </si>
  <si>
    <t>Mexico City</t>
  </si>
  <si>
    <t>Manila</t>
  </si>
  <si>
    <t>Rome</t>
  </si>
  <si>
    <t>Tokyo</t>
  </si>
  <si>
    <t>New York</t>
  </si>
  <si>
    <t>Shipping Cost Data (Dollars Per Bolt)</t>
  </si>
  <si>
    <t>March Total Demand</t>
  </si>
  <si>
    <t>March Total Capacity</t>
  </si>
  <si>
    <t>Total Shipped</t>
  </si>
  <si>
    <t>Demand</t>
  </si>
  <si>
    <t>Capacity</t>
  </si>
  <si>
    <t>&lt;=</t>
  </si>
  <si>
    <t>Objective to Minimize</t>
  </si>
  <si>
    <t>Total Cost</t>
  </si>
  <si>
    <t>OT Cost</t>
  </si>
  <si>
    <t>Missed Opportunity Cost</t>
  </si>
  <si>
    <t>Polyester Demand</t>
  </si>
  <si>
    <t>Shipping Plan and Constraints</t>
  </si>
  <si>
    <t>Mill (Overtime)</t>
  </si>
  <si>
    <t>Shipped Qty</t>
  </si>
  <si>
    <t>OT Cost Per</t>
  </si>
  <si>
    <t>OT Qty Shipped</t>
  </si>
  <si>
    <t>Regular Shipping Cost</t>
  </si>
  <si>
    <t>Overtime Shipping Cost</t>
  </si>
  <si>
    <t>Overtime Production Cost</t>
  </si>
  <si>
    <t>Objective: Minimize Total Cost</t>
  </si>
  <si>
    <t>Regular Received</t>
  </si>
  <si>
    <t>Total Received</t>
  </si>
  <si>
    <t>Overtime Received</t>
  </si>
  <si>
    <t># Missed Sales</t>
  </si>
  <si>
    <t>Optimal Ship Qty</t>
  </si>
  <si>
    <t>Missed Opp Cost</t>
  </si>
  <si>
    <t>Decision Variable</t>
  </si>
  <si>
    <t>Inputs</t>
  </si>
  <si>
    <t>Output</t>
  </si>
  <si>
    <t>INDEX</t>
  </si>
  <si>
    <t>Microsoft Excel 15.31 Sensitivity Report</t>
  </si>
  <si>
    <t>Worksheet: [Case 5.1 International Textile Company - SCM518 Case2 FINAL copy.xlsx]Q4 Overtime</t>
  </si>
  <si>
    <t>Report Created: 10/31/17 5:05:02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</si>
  <si>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</si>
  <si>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</si>
  <si>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</si>
  <si>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</si>
  <si>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</si>
  <si>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</si>
  <si>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</si>
  <si>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</si>
  <si>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</si>
  <si>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</si>
  <si>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</si>
  <si>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</si>
  <si>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</si>
  <si>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</si>
  <si>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</si>
  <si>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</si>
  <si>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</si>
  <si>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$C$16</t>
  </si>
  <si>
    <t>Bahamas Los Angeles</t>
  </si>
  <si>
    <t>$D$16</t>
  </si>
  <si>
    <t>Bahamas Chicago</t>
  </si>
  <si>
    <t>$E$16</t>
  </si>
  <si>
    <t>Bahamas London</t>
  </si>
  <si>
    <t>$F$16</t>
  </si>
  <si>
    <t>Bahamas Mexico City</t>
  </si>
  <si>
    <t>$G$16</t>
  </si>
  <si>
    <t>Bahamas Manila</t>
  </si>
  <si>
    <t>$H$16</t>
  </si>
  <si>
    <t>Bahamas Rome</t>
  </si>
  <si>
    <t>$I$16</t>
  </si>
  <si>
    <t>Bahamas Tokyo</t>
  </si>
  <si>
    <t>$J$16</t>
  </si>
  <si>
    <t>Bahamas New York</t>
  </si>
  <si>
    <t>$C$17</t>
  </si>
  <si>
    <t>Hong Kong Los Angeles</t>
  </si>
  <si>
    <t>$D$17</t>
  </si>
  <si>
    <t>Hong Kong Chicago</t>
  </si>
  <si>
    <t>$E$17</t>
  </si>
  <si>
    <t>Hong Kong London</t>
  </si>
  <si>
    <t>$F$17</t>
  </si>
  <si>
    <t>Hong Kong Mexico City</t>
  </si>
  <si>
    <t>$G$17</t>
  </si>
  <si>
    <t>Hong Kong Manila</t>
  </si>
  <si>
    <t>$H$17</t>
  </si>
  <si>
    <t>Hong Kong Rome</t>
  </si>
  <si>
    <t>$I$17</t>
  </si>
  <si>
    <t>Hong Kong Tokyo</t>
  </si>
  <si>
    <t>$J$17</t>
  </si>
  <si>
    <t>Hong Kong New York</t>
  </si>
  <si>
    <t>$C$18</t>
  </si>
  <si>
    <t>Korea Los Angeles</t>
  </si>
  <si>
    <t>$D$18</t>
  </si>
  <si>
    <t>Korea Chicago</t>
  </si>
  <si>
    <t>$E$18</t>
  </si>
  <si>
    <t>Korea London</t>
  </si>
  <si>
    <t>$F$18</t>
  </si>
  <si>
    <t>Korea Mexico City</t>
  </si>
  <si>
    <t>$G$18</t>
  </si>
  <si>
    <t>Korea Manila</t>
  </si>
  <si>
    <t>$H$18</t>
  </si>
  <si>
    <t>Korea Rome</t>
  </si>
  <si>
    <t>$I$18</t>
  </si>
  <si>
    <t>Korea Tokyo</t>
  </si>
  <si>
    <t>$J$18</t>
  </si>
  <si>
    <t>Korea New York</t>
  </si>
  <si>
    <t>$C$19</t>
  </si>
  <si>
    <t>Nigeria Los Angeles</t>
  </si>
  <si>
    <t>$D$19</t>
  </si>
  <si>
    <t>Nigeria Chicago</t>
  </si>
  <si>
    <t>$E$19</t>
  </si>
  <si>
    <t>Nigeria London</t>
  </si>
  <si>
    <t>$F$19</t>
  </si>
  <si>
    <t>Nigeria Mexico City</t>
  </si>
  <si>
    <t>$G$19</t>
  </si>
  <si>
    <t>Nigeria Manila</t>
  </si>
  <si>
    <t>$H$19</t>
  </si>
  <si>
    <t>Nigeria Rome</t>
  </si>
  <si>
    <t>$I$19</t>
  </si>
  <si>
    <t>Nigeria Tokyo</t>
  </si>
  <si>
    <t>$J$19</t>
  </si>
  <si>
    <t>Nigeria New York</t>
  </si>
  <si>
    <t>$C$20</t>
  </si>
  <si>
    <t>Venezuela Los Angeles</t>
  </si>
  <si>
    <t>$D$20</t>
  </si>
  <si>
    <t>Venezuela Chicago</t>
  </si>
  <si>
    <t>$E$20</t>
  </si>
  <si>
    <t>Venezuela London</t>
  </si>
  <si>
    <t>$F$20</t>
  </si>
  <si>
    <t>Venezuela Mexico City</t>
  </si>
  <si>
    <t>$G$20</t>
  </si>
  <si>
    <t>Venezuela Manila</t>
  </si>
  <si>
    <t>$H$20</t>
  </si>
  <si>
    <t>Venezuela Rome</t>
  </si>
  <si>
    <t>$I$20</t>
  </si>
  <si>
    <t>Venezuela Tokyo</t>
  </si>
  <si>
    <t>$J$20</t>
  </si>
  <si>
    <t>Venezuela New York</t>
  </si>
  <si>
    <t>$C$25</t>
  </si>
  <si>
    <t>$D$25</t>
  </si>
  <si>
    <t>$E$25</t>
  </si>
  <si>
    <t>$F$25</t>
  </si>
  <si>
    <t>$G$25</t>
  </si>
  <si>
    <t>$H$25</t>
  </si>
  <si>
    <t>$I$25</t>
  </si>
  <si>
    <t>$J$25</t>
  </si>
  <si>
    <t>$C$26</t>
  </si>
  <si>
    <t>$D$26</t>
  </si>
  <si>
    <t>$E$26</t>
  </si>
  <si>
    <t>$F$26</t>
  </si>
  <si>
    <t>$G$26</t>
  </si>
  <si>
    <t>$H$26</t>
  </si>
  <si>
    <t>$I$26</t>
  </si>
  <si>
    <t>$J$26</t>
  </si>
  <si>
    <t>$C$27</t>
  </si>
  <si>
    <t>$D$27</t>
  </si>
  <si>
    <t>$E$27</t>
  </si>
  <si>
    <t>$F$27</t>
  </si>
  <si>
    <t>$G$27</t>
  </si>
  <si>
    <t>$H$27</t>
  </si>
  <si>
    <t>$I$27</t>
  </si>
  <si>
    <t>$J$27</t>
  </si>
  <si>
    <t>$C$28</t>
  </si>
  <si>
    <t>$D$28</t>
  </si>
  <si>
    <t>$E$28</t>
  </si>
  <si>
    <t>$F$28</t>
  </si>
  <si>
    <t>$G$28</t>
  </si>
  <si>
    <t>$H$28</t>
  </si>
  <si>
    <t>$I$28</t>
  </si>
  <si>
    <t>$J$28</t>
  </si>
  <si>
    <t>$C$29</t>
  </si>
  <si>
    <t>$D$29</t>
  </si>
  <si>
    <t>$E$29</t>
  </si>
  <si>
    <t>$F$29</t>
  </si>
  <si>
    <t>$G$29</t>
  </si>
  <si>
    <t>$H$29</t>
  </si>
  <si>
    <t>$I$29</t>
  </si>
  <si>
    <t>$J$29</t>
  </si>
  <si>
    <t>$K$22</t>
  </si>
  <si>
    <t>Reg_Shipped_Qty</t>
  </si>
  <si>
    <t>$K$16</t>
  </si>
  <si>
    <t>Bahamas Shipped Qty</t>
  </si>
  <si>
    <t>$K$17</t>
  </si>
  <si>
    <t>Hong Kong Shipped Qty</t>
  </si>
  <si>
    <t>$K$18</t>
  </si>
  <si>
    <t>Korea Shipped Qty</t>
  </si>
  <si>
    <t>$K$19</t>
  </si>
  <si>
    <t>Nigeria Shipped Qty</t>
  </si>
  <si>
    <t>$K$20</t>
  </si>
  <si>
    <t>Venezuela Shipped Qty</t>
  </si>
  <si>
    <t>$C$33</t>
  </si>
  <si>
    <t>Total Received Los Angeles</t>
  </si>
  <si>
    <t>$D$33</t>
  </si>
  <si>
    <t>Total Received Chicago</t>
  </si>
  <si>
    <t>$E$33</t>
  </si>
  <si>
    <t>Total Received London</t>
  </si>
  <si>
    <t>$F$33</t>
  </si>
  <si>
    <t>Total Received Mexico City</t>
  </si>
  <si>
    <t>$G$33</t>
  </si>
  <si>
    <t>Total Received Manila</t>
  </si>
  <si>
    <t>$H$33</t>
  </si>
  <si>
    <t>Total Received Rome</t>
  </si>
  <si>
    <t>$I$33</t>
  </si>
  <si>
    <t>Total Received Tokyo</t>
  </si>
  <si>
    <t>$J$33</t>
  </si>
  <si>
    <t>Total Received New York</t>
  </si>
  <si>
    <t>Worksheet: [Case 5.1 International Textile Company - SCM518 Case2 FINAL copy.xlsx]Optimal Ship Schedule</t>
  </si>
  <si>
    <t>Report Created: 10/31/17 5:05:56 PM</t>
  </si>
  <si>
    <t>$C$22</t>
  </si>
  <si>
    <t>$D$22</t>
  </si>
  <si>
    <t>$E$22</t>
  </si>
  <si>
    <t>$F$22</t>
  </si>
  <si>
    <t>$G$22</t>
  </si>
  <si>
    <t>$H$22</t>
  </si>
  <si>
    <t>$I$22</t>
  </si>
  <si>
    <t>$J$22</t>
  </si>
  <si>
    <t>Total_Recvd</t>
  </si>
  <si>
    <t>Bahamas Total Shipped</t>
  </si>
  <si>
    <t>Hong Kong Total Shipped</t>
  </si>
  <si>
    <t>Korea Total Shipped</t>
  </si>
  <si>
    <t>Nigeria Total Shipped</t>
  </si>
  <si>
    <t>Venezuela Total Shipped</t>
  </si>
  <si>
    <t>Oneway analysis for Solver model in Q4 Overtime worksheet</t>
  </si>
  <si>
    <t>Input (cell $M$33) values along side, output cell(s) along top</t>
  </si>
  <si>
    <t>Data for chart</t>
  </si>
  <si>
    <t>$P$18</t>
  </si>
  <si>
    <t>Twoway analysis for Solver model in Q4 Overtime worksheet</t>
  </si>
  <si>
    <t>Output and Input1 value for chart</t>
  </si>
  <si>
    <t>Output and Input2 value for chart</t>
  </si>
  <si>
    <t>Input1 (cell $M$19) values along side, Input2 (cell $L$28) values along top, output cell in corner</t>
  </si>
  <si>
    <t>Input1 value</t>
  </si>
  <si>
    <t>Input2 value</t>
  </si>
  <si>
    <t>Sensitivity of $P$18 to Input2</t>
  </si>
  <si>
    <t>Sensitivity of $P$18 to Input1</t>
  </si>
  <si>
    <t>₹4</t>
  </si>
  <si>
    <t>₹5</t>
  </si>
  <si>
    <t>₹6</t>
  </si>
  <si>
    <t>₹7</t>
  </si>
  <si>
    <t>₹8</t>
  </si>
  <si>
    <t>₹9</t>
  </si>
  <si>
    <t>₹10</t>
  </si>
  <si>
    <t>₹11</t>
  </si>
  <si>
    <t>₹12</t>
  </si>
  <si>
    <t>₹13</t>
  </si>
  <si>
    <t>₹14</t>
  </si>
  <si>
    <t>₹45,000</t>
  </si>
  <si>
    <t>OutputValues_1</t>
  </si>
  <si>
    <t>₹44,000</t>
  </si>
  <si>
    <t>₹43,000</t>
  </si>
  <si>
    <t>₹42,300</t>
  </si>
  <si>
    <t>₹42,100</t>
  </si>
  <si>
    <t>Sensitivity of $P$18 to 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</si>
</sst>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quot;₹&quot;#,##0"/>
  </numFmts>
  <fonts count="15"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FF0000"/>
      <name val="Calibri"/>
      <scheme val="minor"/>
    </font>
    <font>
      <b/>
      <sz val="12"/>
      <color theme="9"/>
      <name val="Calibri"/>
      <scheme val="minor"/>
    </font>
    <font>
      <sz val="12"/>
      <name val="Calibri"/>
      <scheme val="minor"/>
    </font>
    <font>
      <sz val="12"/>
      <name val="Calibri (Body)"/>
    </font>
    <font>
      <b/>
      <sz val="12"/>
      <color indexed="18"/>
      <name val="Calibri"/>
      <family val="2"/>
      <scheme val="minor"/>
    </font>
    <font>
      <sz val="12"/>
      <color rgb="FFFFFFFF"/>
      <name val="Calibri"/>
      <family val="2"/>
      <scheme val="minor"/>
    </font>
    <font>
      <sz val="9"/>
      <color indexed="81"/>
      <name val="Tahoma"/>
      <family val="2"/>
    </font>
    <font>
      <b/>
      <sz val="12"/>
      <color rgb="FF00000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E9D2EF"/>
        <bgColor indexed="64"/>
      </patternFill>
    </fill>
    <fill>
      <patternFill patternType="solid">
        <fgColor theme="9" tint="0.59999389629810485"/>
        <bgColor indexed="64"/>
      </patternFill>
    </fill>
    <fill>
      <patternFill patternType="solid">
        <fgColor rgb="FFC6E0B4"/>
        <bgColor rgb="FF000000"/>
      </patternFill>
    </fill>
    <fill>
      <patternFill patternType="solid">
        <fgColor rgb="FFDBDBDB"/>
        <bgColor rgb="FF000000"/>
      </patternFill>
    </fill>
  </fills>
  <borders count="3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bottom style="double">
        <color auto="1"/>
      </bottom>
      <diagonal/>
    </border>
    <border>
      <left style="medium">
        <color auto="1"/>
      </left>
      <right/>
      <top style="medium">
        <color auto="1"/>
      </top>
      <bottom style="double">
        <color auto="1"/>
      </bottom>
      <diagonal/>
    </border>
    <border>
      <left/>
      <right style="medium">
        <color auto="1"/>
      </right>
      <top style="medium">
        <color auto="1"/>
      </top>
      <bottom style="double">
        <color auto="1"/>
      </bottom>
      <diagonal/>
    </border>
    <border>
      <left style="medium">
        <color auto="1"/>
      </left>
      <right/>
      <top/>
      <bottom style="double">
        <color auto="1"/>
      </bottom>
      <diagonal/>
    </border>
    <border>
      <left style="medium">
        <color auto="1"/>
      </left>
      <right/>
      <top style="double">
        <color auto="1"/>
      </top>
      <bottom style="medium">
        <color auto="1"/>
      </bottom>
      <diagonal/>
    </border>
    <border>
      <left/>
      <right style="medium">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double">
        <color auto="1"/>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8">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8">
    <xf numFmtId="0" fontId="0" fillId="0" borderId="0" xfId="0"/>
    <xf numFmtId="0" fontId="2" fillId="0" borderId="0" xfId="0" applyFont="1"/>
    <xf numFmtId="0" fontId="0" fillId="0" borderId="0" xfId="0" applyBorder="1"/>
    <xf numFmtId="0" fontId="0" fillId="0" borderId="5" xfId="0" applyBorder="1"/>
    <xf numFmtId="0" fontId="0" fillId="0" borderId="7" xfId="0" applyBorder="1"/>
    <xf numFmtId="0" fontId="0" fillId="0" borderId="8" xfId="0" applyBorder="1"/>
    <xf numFmtId="0" fontId="0" fillId="0" borderId="7" xfId="0" applyFill="1" applyBorder="1"/>
    <xf numFmtId="0" fontId="0" fillId="0" borderId="5" xfId="0" applyBorder="1" applyAlignment="1">
      <alignment horizontal="center"/>
    </xf>
    <xf numFmtId="0" fontId="0" fillId="0" borderId="8" xfId="0" applyBorder="1" applyAlignment="1">
      <alignment horizontal="center"/>
    </xf>
    <xf numFmtId="0" fontId="2" fillId="2" borderId="5" xfId="0" applyFont="1" applyFill="1" applyBorder="1" applyAlignment="1">
      <alignment horizontal="center"/>
    </xf>
    <xf numFmtId="0" fontId="0" fillId="0" borderId="0" xfId="0" applyBorder="1" applyAlignment="1">
      <alignment horizontal="center"/>
    </xf>
    <xf numFmtId="0" fontId="6" fillId="0" borderId="7" xfId="0" applyFont="1" applyBorder="1" applyAlignment="1">
      <alignment horizontal="center"/>
    </xf>
    <xf numFmtId="0" fontId="3" fillId="0" borderId="6" xfId="0" applyFont="1" applyFill="1" applyBorder="1"/>
    <xf numFmtId="164" fontId="0" fillId="0" borderId="5" xfId="0" applyNumberFormat="1" applyBorder="1" applyAlignment="1">
      <alignment horizontal="center"/>
    </xf>
    <xf numFmtId="164" fontId="0" fillId="0" borderId="0" xfId="0" applyNumberFormat="1" applyBorder="1" applyAlignment="1">
      <alignment horizontal="center"/>
    </xf>
    <xf numFmtId="164" fontId="0" fillId="4" borderId="3" xfId="0" applyNumberFormat="1" applyFill="1" applyBorder="1" applyAlignment="1">
      <alignment horizontal="center"/>
    </xf>
    <xf numFmtId="164" fontId="0" fillId="4" borderId="8" xfId="1" applyNumberFormat="1" applyFont="1" applyFill="1" applyBorder="1" applyAlignment="1">
      <alignment horizontal="center"/>
    </xf>
    <xf numFmtId="0" fontId="0" fillId="0" borderId="0" xfId="0" applyFill="1" applyBorder="1" applyAlignment="1">
      <alignment horizontal="center"/>
    </xf>
    <xf numFmtId="0" fontId="9" fillId="0" borderId="0" xfId="0" applyFont="1" applyFill="1" applyBorder="1" applyAlignment="1"/>
    <xf numFmtId="0" fontId="9" fillId="0" borderId="0" xfId="0" applyFont="1" applyFill="1" applyBorder="1" applyAlignment="1">
      <alignment horizontal="center"/>
    </xf>
    <xf numFmtId="0" fontId="9" fillId="0" borderId="0" xfId="0" applyFont="1" applyFill="1" applyBorder="1"/>
    <xf numFmtId="0" fontId="10" fillId="0" borderId="0" xfId="0" applyFont="1" applyFill="1" applyBorder="1" applyAlignment="1"/>
    <xf numFmtId="0" fontId="7" fillId="0" borderId="0" xfId="0" applyFont="1" applyBorder="1"/>
    <xf numFmtId="0" fontId="0" fillId="0" borderId="5" xfId="0" applyBorder="1" applyAlignment="1">
      <alignment horizontal="center"/>
    </xf>
    <xf numFmtId="0" fontId="0" fillId="0" borderId="13" xfId="0" applyBorder="1" applyAlignment="1"/>
    <xf numFmtId="0" fontId="0" fillId="0" borderId="14" xfId="0" applyBorder="1" applyAlignment="1"/>
    <xf numFmtId="0" fontId="2" fillId="6" borderId="0" xfId="0" applyFont="1" applyFill="1" applyBorder="1" applyAlignment="1">
      <alignment horizontal="center"/>
    </xf>
    <xf numFmtId="0" fontId="2" fillId="6" borderId="5" xfId="0" applyFont="1" applyFill="1" applyBorder="1" applyAlignment="1">
      <alignment horizontal="center"/>
    </xf>
    <xf numFmtId="0" fontId="0" fillId="3" borderId="0" xfId="0" applyFill="1" applyBorder="1"/>
    <xf numFmtId="0" fontId="0" fillId="4" borderId="0" xfId="0" applyFill="1" applyBorder="1"/>
    <xf numFmtId="0" fontId="0" fillId="4" borderId="1" xfId="0" applyFill="1" applyBorder="1"/>
    <xf numFmtId="0" fontId="0" fillId="4" borderId="2"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3" borderId="19" xfId="0" applyFill="1" applyBorder="1"/>
    <xf numFmtId="0" fontId="0" fillId="3" borderId="20" xfId="0" applyFill="1" applyBorder="1"/>
    <xf numFmtId="0" fontId="0" fillId="3" borderId="5" xfId="0" applyFill="1" applyBorder="1"/>
    <xf numFmtId="0" fontId="2" fillId="3" borderId="1" xfId="0" applyFont="1" applyFill="1" applyBorder="1"/>
    <xf numFmtId="0" fontId="0" fillId="3" borderId="2" xfId="0" applyFill="1" applyBorder="1"/>
    <xf numFmtId="0" fontId="2" fillId="3" borderId="2" xfId="0" applyFont="1" applyFill="1" applyBorder="1" applyAlignment="1">
      <alignment horizontal="center"/>
    </xf>
    <xf numFmtId="0" fontId="0" fillId="3" borderId="3" xfId="0" applyFill="1" applyBorder="1"/>
    <xf numFmtId="0" fontId="0" fillId="3" borderId="6" xfId="0" applyFill="1" applyBorder="1"/>
    <xf numFmtId="0" fontId="0" fillId="3" borderId="7" xfId="0" applyFill="1" applyBorder="1"/>
    <xf numFmtId="0" fontId="2" fillId="3" borderId="7" xfId="0" applyFont="1" applyFill="1" applyBorder="1"/>
    <xf numFmtId="0" fontId="2" fillId="3" borderId="8" xfId="0" applyFont="1" applyFill="1" applyBorder="1"/>
    <xf numFmtId="0" fontId="9" fillId="4" borderId="22" xfId="0" applyFont="1" applyFill="1" applyBorder="1" applyAlignment="1">
      <alignment horizontal="center"/>
    </xf>
    <xf numFmtId="0" fontId="9" fillId="0" borderId="22" xfId="0" applyFont="1" applyFill="1" applyBorder="1" applyAlignment="1">
      <alignment horizontal="center"/>
    </xf>
    <xf numFmtId="0" fontId="0" fillId="3" borderId="8" xfId="0" applyFill="1" applyBorder="1"/>
    <xf numFmtId="0" fontId="0" fillId="3" borderId="7"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xf numFmtId="0" fontId="2" fillId="3" borderId="19" xfId="0" applyFont="1" applyFill="1" applyBorder="1"/>
    <xf numFmtId="0" fontId="2" fillId="3" borderId="20" xfId="0" applyFont="1" applyFill="1" applyBorder="1"/>
    <xf numFmtId="0" fontId="0" fillId="2" borderId="17" xfId="0"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0" borderId="2" xfId="0" applyBorder="1"/>
    <xf numFmtId="0" fontId="8" fillId="0" borderId="2" xfId="0" applyFont="1" applyBorder="1"/>
    <xf numFmtId="0" fontId="0" fillId="0" borderId="3" xfId="0" applyBorder="1"/>
    <xf numFmtId="0" fontId="0" fillId="7" borderId="0" xfId="0" applyFill="1" applyBorder="1"/>
    <xf numFmtId="0" fontId="0" fillId="7" borderId="5" xfId="0" applyFill="1" applyBorder="1"/>
    <xf numFmtId="0" fontId="0" fillId="7" borderId="7" xfId="0" applyFill="1" applyBorder="1"/>
    <xf numFmtId="0" fontId="0" fillId="7" borderId="8" xfId="0" applyFill="1" applyBorder="1"/>
    <xf numFmtId="0" fontId="0" fillId="7" borderId="22" xfId="0" applyFill="1" applyBorder="1"/>
    <xf numFmtId="164" fontId="0" fillId="7" borderId="8" xfId="1" applyNumberFormat="1" applyFont="1"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8" fillId="4" borderId="8" xfId="0" applyFont="1" applyFill="1" applyBorder="1" applyAlignment="1">
      <alignment horizontal="center"/>
    </xf>
    <xf numFmtId="0" fontId="0" fillId="3" borderId="16" xfId="0" applyFill="1" applyBorder="1"/>
    <xf numFmtId="0" fontId="0" fillId="3" borderId="17" xfId="0" applyFill="1" applyBorder="1"/>
    <xf numFmtId="0" fontId="2" fillId="3" borderId="17" xfId="0" applyFont="1" applyFill="1" applyBorder="1"/>
    <xf numFmtId="0" fontId="0" fillId="3" borderId="18" xfId="0" applyFill="1" applyBorder="1"/>
    <xf numFmtId="164" fontId="0" fillId="8" borderId="5" xfId="0" applyNumberFormat="1" applyFill="1" applyBorder="1"/>
    <xf numFmtId="164" fontId="0" fillId="8" borderId="9" xfId="0" applyNumberFormat="1" applyFill="1" applyBorder="1"/>
    <xf numFmtId="0" fontId="9" fillId="9" borderId="22" xfId="0" applyFont="1" applyFill="1" applyBorder="1"/>
    <xf numFmtId="164" fontId="0" fillId="9" borderId="8" xfId="1" applyNumberFormat="1" applyFont="1" applyFill="1" applyBorder="1"/>
    <xf numFmtId="0" fontId="2" fillId="10" borderId="20" xfId="0" applyFont="1" applyFill="1" applyBorder="1"/>
    <xf numFmtId="0" fontId="0" fillId="10" borderId="20" xfId="0" applyFont="1" applyFill="1" applyBorder="1"/>
    <xf numFmtId="0" fontId="0" fillId="10" borderId="20" xfId="0" applyFill="1" applyBorder="1"/>
    <xf numFmtId="0" fontId="2" fillId="10" borderId="21" xfId="0" applyFont="1" applyFill="1" applyBorder="1"/>
    <xf numFmtId="0" fontId="0" fillId="10" borderId="21" xfId="0" applyFill="1" applyBorder="1"/>
    <xf numFmtId="0" fontId="0" fillId="10" borderId="15" xfId="0" applyFont="1" applyFill="1" applyBorder="1"/>
    <xf numFmtId="0" fontId="0" fillId="10" borderId="19" xfId="0" applyFont="1" applyFill="1" applyBorder="1"/>
    <xf numFmtId="0" fontId="0" fillId="10" borderId="21" xfId="0" applyFont="1" applyFill="1" applyBorder="1"/>
    <xf numFmtId="164" fontId="0" fillId="9" borderId="8" xfId="0" applyNumberFormat="1" applyFill="1" applyBorder="1"/>
    <xf numFmtId="0" fontId="0" fillId="10" borderId="23" xfId="0" applyFont="1" applyFill="1" applyBorder="1"/>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9" fillId="0" borderId="22" xfId="0" applyFont="1" applyFill="1" applyBorder="1" applyAlignment="1">
      <alignment horizontal="center"/>
    </xf>
    <xf numFmtId="0" fontId="2" fillId="3" borderId="12" xfId="0" applyFont="1" applyFill="1" applyBorder="1" applyAlignment="1">
      <alignment horizontal="center"/>
    </xf>
    <xf numFmtId="0" fontId="2" fillId="3" borderId="9"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4" borderId="6" xfId="0" applyFont="1" applyFill="1" applyBorder="1" applyAlignment="1">
      <alignment horizontal="right"/>
    </xf>
    <xf numFmtId="0" fontId="2" fillId="4" borderId="7" xfId="0" applyFont="1" applyFill="1" applyBorder="1" applyAlignment="1">
      <alignment horizontal="right"/>
    </xf>
    <xf numFmtId="164" fontId="2" fillId="4" borderId="1" xfId="0" applyNumberFormat="1" applyFont="1" applyFill="1" applyBorder="1" applyAlignment="1">
      <alignment horizontal="right"/>
    </xf>
    <xf numFmtId="164" fontId="2" fillId="4" borderId="2" xfId="0" applyNumberFormat="1" applyFont="1" applyFill="1" applyBorder="1" applyAlignment="1">
      <alignment horizontal="right"/>
    </xf>
    <xf numFmtId="0" fontId="2" fillId="5" borderId="16" xfId="0" applyFont="1" applyFill="1" applyBorder="1" applyAlignment="1">
      <alignment horizontal="center"/>
    </xf>
    <xf numFmtId="0" fontId="2" fillId="5" borderId="18" xfId="0" applyFont="1" applyFill="1" applyBorder="1" applyAlignment="1">
      <alignment horizontal="center"/>
    </xf>
    <xf numFmtId="0" fontId="2" fillId="3" borderId="2" xfId="0" applyFont="1" applyFill="1" applyBorder="1" applyAlignment="1">
      <alignment horizontal="center"/>
    </xf>
    <xf numFmtId="0" fontId="0" fillId="0" borderId="26" xfId="0" applyFill="1" applyBorder="1" applyAlignment="1"/>
    <xf numFmtId="0" fontId="0" fillId="0" borderId="27" xfId="0" applyFill="1" applyBorder="1" applyAlignment="1"/>
    <xf numFmtId="0" fontId="11" fillId="0" borderId="24" xfId="0" applyFont="1" applyFill="1" applyBorder="1" applyAlignment="1">
      <alignment horizontal="center"/>
    </xf>
    <xf numFmtId="0" fontId="11" fillId="0" borderId="25" xfId="0" applyFont="1" applyFill="1" applyBorder="1" applyAlignment="1">
      <alignment horizontal="center"/>
    </xf>
    <xf numFmtId="0" fontId="12" fillId="0" borderId="0" xfId="0" applyFont="1"/>
    <xf numFmtId="0" fontId="0" fillId="0" borderId="0" xfId="0" applyAlignment="1">
      <alignment horizontal="right" textRotation="90"/>
    </xf>
    <xf numFmtId="0" fontId="0" fillId="11" borderId="0" xfId="0" applyFill="1" applyAlignment="1">
      <alignment horizontal="right" textRotation="90"/>
    </xf>
    <xf numFmtId="164" fontId="0" fillId="0" borderId="0" xfId="0" applyNumberFormat="1"/>
    <xf numFmtId="164" fontId="0" fillId="0" borderId="28" xfId="0" applyNumberFormat="1" applyBorder="1"/>
    <xf numFmtId="164" fontId="0" fillId="0" borderId="29" xfId="0" applyNumberFormat="1" applyBorder="1"/>
    <xf numFmtId="164" fontId="0" fillId="0" borderId="30" xfId="0" applyNumberFormat="1" applyBorder="1"/>
    <xf numFmtId="0" fontId="14" fillId="0" borderId="0" xfId="0" applyFont="1"/>
    <xf numFmtId="0" fontId="6" fillId="0" borderId="0" xfId="0" applyFont="1"/>
    <xf numFmtId="0" fontId="6" fillId="0" borderId="0" xfId="0" applyFont="1" applyAlignment="1">
      <alignment horizontal="right"/>
    </xf>
    <xf numFmtId="165" fontId="6" fillId="0" borderId="0" xfId="0" applyNumberFormat="1" applyFont="1"/>
    <xf numFmtId="0" fontId="6" fillId="12" borderId="0" xfId="0" applyFont="1" applyFill="1" applyAlignment="1">
      <alignment horizontal="right" textRotation="90"/>
    </xf>
    <xf numFmtId="0" fontId="6" fillId="13" borderId="0" xfId="0" applyFont="1" applyFill="1"/>
    <xf numFmtId="165" fontId="6" fillId="0" borderId="31" xfId="0" applyNumberFormat="1" applyFont="1" applyBorder="1"/>
    <xf numFmtId="165" fontId="6" fillId="0" borderId="32" xfId="0" applyNumberFormat="1" applyFont="1" applyBorder="1"/>
    <xf numFmtId="165" fontId="6" fillId="0" borderId="33" xfId="0" applyNumberFormat="1" applyFont="1" applyBorder="1"/>
    <xf numFmtId="165" fontId="6" fillId="0" borderId="34" xfId="0" applyNumberFormat="1" applyFont="1" applyBorder="1"/>
    <xf numFmtId="165" fontId="6" fillId="0" borderId="35" xfId="0" applyNumberFormat="1" applyFont="1" applyBorder="1"/>
    <xf numFmtId="165" fontId="6" fillId="0" borderId="36" xfId="0" applyNumberFormat="1" applyFont="1" applyBorder="1"/>
    <xf numFmtId="165" fontId="6" fillId="0" borderId="37" xfId="0" applyNumberFormat="1" applyFont="1" applyBorder="1"/>
    <xf numFmtId="165" fontId="6" fillId="0" borderId="38" xfId="0" applyNumberFormat="1" applyFont="1" applyBorder="1"/>
  </cellXfs>
  <cellStyles count="48">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Normal" xfId="0" builtinId="0"/>
  </cellStyles>
  <dxfs count="0"/>
  <tableStyles count="0" defaultTableStyle="TableStyleMedium9" defaultPivotStyle="PivotStyleMedium7"/>
  <colors>
    <mruColors>
      <color rgb="FFE9D2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[1]STS_1!$K$1</c:f>
          <c:strCache>
            <c:ptCount val="1"/>
            <c:pt idx="0">
              <c:v>Sensitivity of $P$18 to Input</c:v>
            </c:pt>
          </c:strCache>
        </c:strRef>
      </c:tx>
      <c:layout/>
      <c:overlay val="0"/>
      <c:txPr>
        <a:bodyPr/>
        <a:lstStyle/>
        <a:p>
          <a:pPr>
            <a:defRPr sz="1400"/>
          </a:pPr>
          <a:endParaRPr lang="en-US"/>
        </a:p>
      </c:txPr>
    </c:title>
    <c:autoTitleDeleted val="0"/>
    <c:plotArea>
      <c:layout/>
      <c:lineChart>
        <c:grouping val="standard"/>
        <c:varyColors val="0"/>
        <c:ser>
          <c:idx val="0"/>
          <c:order val="0"/>
          <c:cat>
            <c:numRef>
              <c:f>[1]STS_1!$A$5:$A$15</c:f>
              <c:numCache>
                <c:formatCode>"$"#,##0</c:formatCode>
                <c:ptCount val="11"/>
                <c:pt idx="0">
                  <c:v>0.0</c:v>
                </c:pt>
                <c:pt idx="1">
                  <c:v>4.0</c:v>
                </c:pt>
                <c:pt idx="2">
                  <c:v>8.0</c:v>
                </c:pt>
                <c:pt idx="3">
                  <c:v>12.0</c:v>
                </c:pt>
                <c:pt idx="4">
                  <c:v>16.0</c:v>
                </c:pt>
                <c:pt idx="5">
                  <c:v>20.0</c:v>
                </c:pt>
                <c:pt idx="6">
                  <c:v>24.0</c:v>
                </c:pt>
                <c:pt idx="7">
                  <c:v>28.0</c:v>
                </c:pt>
                <c:pt idx="8">
                  <c:v>32.0</c:v>
                </c:pt>
                <c:pt idx="9">
                  <c:v>36.0</c:v>
                </c:pt>
                <c:pt idx="10">
                  <c:v>40.0</c:v>
                </c:pt>
              </c:numCache>
            </c:numRef>
          </c:cat>
          <c:val>
            <c:numRef>
              <c:f>[1]STS_1!$K$5:$K$15</c:f>
              <c:numCache>
                <c:formatCode>General</c:formatCode>
                <c:ptCount val="11"/>
                <c:pt idx="0">
                  <c:v>40300.0</c:v>
                </c:pt>
                <c:pt idx="1">
                  <c:v>44300.0</c:v>
                </c:pt>
                <c:pt idx="2">
                  <c:v>48300.0</c:v>
                </c:pt>
                <c:pt idx="3">
                  <c:v>52000.0</c:v>
                </c:pt>
                <c:pt idx="4">
                  <c:v>52000.0</c:v>
                </c:pt>
                <c:pt idx="5">
                  <c:v>52000.0</c:v>
                </c:pt>
                <c:pt idx="6">
                  <c:v>52000.0</c:v>
                </c:pt>
                <c:pt idx="7">
                  <c:v>52000.0</c:v>
                </c:pt>
                <c:pt idx="8">
                  <c:v>52000.0</c:v>
                </c:pt>
                <c:pt idx="9">
                  <c:v>52000.0</c:v>
                </c:pt>
                <c:pt idx="10">
                  <c:v>52000.0</c:v>
                </c:pt>
              </c:numCache>
            </c:numRef>
          </c:val>
          <c:smooth val="0"/>
          <c:extLst xmlns:c16r2="http://schemas.microsoft.com/office/drawing/2015/06/chart">
            <c:ext xmlns:c16="http://schemas.microsoft.com/office/drawing/2014/chart" uri="{C3380CC4-5D6E-409C-BE32-E72D297353CC}">
              <c16:uniqueId val="{00000001-6F35-481C-A60A-8E6F13EF3F1E}"/>
            </c:ext>
          </c:extLst>
        </c:ser>
        <c:dLbls>
          <c:showLegendKey val="0"/>
          <c:showVal val="0"/>
          <c:showCatName val="0"/>
          <c:showSerName val="0"/>
          <c:showPercent val="0"/>
          <c:showBubbleSize val="0"/>
        </c:dLbls>
        <c:marker val="1"/>
        <c:smooth val="0"/>
        <c:axId val="-995019232"/>
        <c:axId val="-995015840"/>
      </c:lineChart>
      <c:catAx>
        <c:axId val="-995019232"/>
        <c:scaling>
          <c:orientation val="minMax"/>
        </c:scaling>
        <c:delete val="0"/>
        <c:axPos val="b"/>
        <c:title>
          <c:tx>
            <c:rich>
              <a:bodyPr/>
              <a:lstStyle/>
              <a:p>
                <a:pPr>
                  <a:defRPr/>
                </a:pPr>
                <a:r>
                  <a:rPr lang="en-IN"/>
                  <a:t>Input ($M$33)</a:t>
                </a:r>
              </a:p>
            </c:rich>
          </c:tx>
          <c:layout/>
          <c:overlay val="0"/>
        </c:title>
        <c:numFmt formatCode="&quot;$&quot;#,##0" sourceLinked="1"/>
        <c:majorTickMark val="out"/>
        <c:minorTickMark val="none"/>
        <c:tickLblPos val="nextTo"/>
        <c:crossAx val="-995015840"/>
        <c:crosses val="autoZero"/>
        <c:auto val="1"/>
        <c:lblAlgn val="ctr"/>
        <c:lblOffset val="100"/>
        <c:noMultiLvlLbl val="0"/>
      </c:catAx>
      <c:valAx>
        <c:axId val="-995015840"/>
        <c:scaling>
          <c:orientation val="minMax"/>
        </c:scaling>
        <c:delete val="0"/>
        <c:axPos val="l"/>
        <c:majorGridlines/>
        <c:numFmt formatCode="General" sourceLinked="1"/>
        <c:majorTickMark val="out"/>
        <c:minorTickMark val="none"/>
        <c:tickLblPos val="nextTo"/>
        <c:crossAx val="-995019232"/>
        <c:crosses val="autoZero"/>
        <c:crossBetween val="between"/>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[1]STS_2!$N$1</c:f>
          <c:strCache>
            <c:ptCount val="1"/>
            <c:pt idx="0">
              <c:v>Sensitivity of $P$18 to Input2</c:v>
            </c:pt>
          </c:strCache>
        </c:strRef>
      </c:tx>
      <c:layout/>
      <c:overlay val="0"/>
      <c:txPr>
        <a:bodyPr/>
        <a:lstStyle/>
        <a:p>
          <a:pPr>
            <a:defRPr sz="1400"/>
          </a:pPr>
          <a:endParaRPr lang="en-US"/>
        </a:p>
      </c:txPr>
    </c:title>
    <c:autoTitleDeleted val="0"/>
    <c:plotArea>
      <c:layout/>
      <c:lineChart>
        <c:grouping val="standard"/>
        <c:varyColors val="0"/>
        <c:ser>
          <c:idx val="0"/>
          <c:order val="0"/>
          <c:cat>
            <c:numRef>
              <c:f>[1]STS_2!$B$4:$L$4</c:f>
              <c:numCache>
                <c:formatCode>"₹"#,##0</c:formatCode>
                <c:ptCount val="11"/>
                <c:pt idx="0">
                  <c:v>4.0</c:v>
                </c:pt>
                <c:pt idx="1">
                  <c:v>5.0</c:v>
                </c:pt>
                <c:pt idx="2">
                  <c:v>6.0</c:v>
                </c:pt>
                <c:pt idx="3">
                  <c:v>7.0</c:v>
                </c:pt>
                <c:pt idx="4">
                  <c:v>8.0</c:v>
                </c:pt>
                <c:pt idx="5">
                  <c:v>9.0</c:v>
                </c:pt>
                <c:pt idx="6">
                  <c:v>10.0</c:v>
                </c:pt>
                <c:pt idx="7">
                  <c:v>11.0</c:v>
                </c:pt>
                <c:pt idx="8">
                  <c:v>12.0</c:v>
                </c:pt>
                <c:pt idx="9">
                  <c:v>13.0</c:v>
                </c:pt>
                <c:pt idx="10">
                  <c:v>14.0</c:v>
                </c:pt>
              </c:numCache>
            </c:numRef>
          </c:cat>
          <c:val>
            <c:numRef>
              <c:f>[1]STS_2!$N$5:$N$15</c:f>
              <c:numCache>
                <c:formatCode>General</c:formatCode>
                <c:ptCount val="11"/>
                <c:pt idx="0">
                  <c:v>45000.0</c:v>
                </c:pt>
                <c:pt idx="1">
                  <c:v>45000.0</c:v>
                </c:pt>
                <c:pt idx="2">
                  <c:v>45000.0</c:v>
                </c:pt>
                <c:pt idx="3">
                  <c:v>45000.0</c:v>
                </c:pt>
                <c:pt idx="4">
                  <c:v>45000.0</c:v>
                </c:pt>
                <c:pt idx="5">
                  <c:v>45000.0</c:v>
                </c:pt>
                <c:pt idx="6">
                  <c:v>45000.0</c:v>
                </c:pt>
                <c:pt idx="7">
                  <c:v>45000.0</c:v>
                </c:pt>
                <c:pt idx="8">
                  <c:v>45000.0</c:v>
                </c:pt>
                <c:pt idx="9">
                  <c:v>45000.0</c:v>
                </c:pt>
                <c:pt idx="10">
                  <c:v>45000.0</c:v>
                </c:pt>
              </c:numCache>
            </c:numRef>
          </c:val>
          <c:smooth val="0"/>
          <c:extLst xmlns:c16r2="http://schemas.microsoft.com/office/drawing/2015/06/chart">
            <c:ext xmlns:c16="http://schemas.microsoft.com/office/drawing/2014/chart" uri="{C3380CC4-5D6E-409C-BE32-E72D297353CC}">
              <c16:uniqueId val="{00000001-D473-4F06-A5BB-0DDB7ED420B6}"/>
            </c:ext>
          </c:extLst>
        </c:ser>
        <c:dLbls>
          <c:showLegendKey val="0"/>
          <c:showVal val="0"/>
          <c:showCatName val="0"/>
          <c:showSerName val="0"/>
          <c:showPercent val="0"/>
          <c:showBubbleSize val="0"/>
        </c:dLbls>
        <c:marker val="1"/>
        <c:smooth val="0"/>
        <c:axId val="-997193504"/>
        <c:axId val="-1034354288"/>
      </c:lineChart>
      <c:catAx>
        <c:axId val="-997193504"/>
        <c:scaling>
          <c:orientation val="minMax"/>
        </c:scaling>
        <c:delete val="0"/>
        <c:axPos val="b"/>
        <c:title>
          <c:tx>
            <c:rich>
              <a:bodyPr/>
              <a:lstStyle/>
              <a:p>
                <a:pPr>
                  <a:defRPr/>
                </a:pPr>
                <a:r>
                  <a:rPr lang="en-IN"/>
                  <a:t>Input2 ($L$28)</a:t>
                </a:r>
              </a:p>
            </c:rich>
          </c:tx>
          <c:layout/>
          <c:overlay val="0"/>
        </c:title>
        <c:numFmt formatCode="&quot;₹&quot;#,##0" sourceLinked="1"/>
        <c:majorTickMark val="out"/>
        <c:minorTickMark val="none"/>
        <c:tickLblPos val="nextTo"/>
        <c:crossAx val="-1034354288"/>
        <c:crosses val="autoZero"/>
        <c:auto val="1"/>
        <c:lblAlgn val="ctr"/>
        <c:lblOffset val="100"/>
        <c:noMultiLvlLbl val="0"/>
      </c:catAx>
      <c:valAx>
        <c:axId val="-1034354288"/>
        <c:scaling>
          <c:orientation val="minMax"/>
        </c:scaling>
        <c:delete val="0"/>
        <c:axPos val="l"/>
        <c:majorGridlines/>
        <c:numFmt formatCode="General" sourceLinked="1"/>
        <c:majorTickMark val="out"/>
        <c:minorTickMark val="none"/>
        <c:tickLblPos val="nextTo"/>
        <c:crossAx val="-997193504"/>
        <c:crosses val="autoZero"/>
        <c:crossBetween val="between"/>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[1]STS_2!$R$1</c:f>
          <c:strCache>
            <c:ptCount val="1"/>
            <c:pt idx="0">
              <c:v>Sensitivity of $P$18 to Input1</c:v>
            </c:pt>
          </c:strCache>
        </c:strRef>
      </c:tx>
      <c:layout/>
      <c:overlay val="0"/>
      <c:txPr>
        <a:bodyPr/>
        <a:lstStyle/>
        <a:p>
          <a:pPr>
            <a:defRPr sz="1400"/>
          </a:pPr>
          <a:endParaRPr lang="en-US"/>
        </a:p>
      </c:txPr>
    </c:title>
    <c:autoTitleDeleted val="0"/>
    <c:plotArea>
      <c:layout/>
      <c:lineChart>
        <c:grouping val="standard"/>
        <c:varyColors val="0"/>
        <c:ser>
          <c:idx val="0"/>
          <c:order val="0"/>
          <c:cat>
            <c:numRef>
              <c:f>[1]STS_2!$A$5:$A$10</c:f>
              <c:numCache>
                <c:formatCode>General</c:formatCode>
                <c:ptCount val="6"/>
                <c:pt idx="0">
                  <c:v>2000.0</c:v>
                </c:pt>
                <c:pt idx="1">
                  <c:v>2500.0</c:v>
                </c:pt>
                <c:pt idx="2">
                  <c:v>3000.0</c:v>
                </c:pt>
                <c:pt idx="3">
                  <c:v>3500.0</c:v>
                </c:pt>
                <c:pt idx="4">
                  <c:v>4000.0</c:v>
                </c:pt>
                <c:pt idx="5">
                  <c:v>4500.0</c:v>
                </c:pt>
              </c:numCache>
            </c:numRef>
          </c:cat>
          <c:val>
            <c:numRef>
              <c:f>[1]STS_2!$R$5:$R$10</c:f>
              <c:numCache>
                <c:formatCode>General</c:formatCode>
                <c:ptCount val="6"/>
                <c:pt idx="0">
                  <c:v>45000.0</c:v>
                </c:pt>
                <c:pt idx="1">
                  <c:v>44000.0</c:v>
                </c:pt>
                <c:pt idx="2">
                  <c:v>43000.0</c:v>
                </c:pt>
                <c:pt idx="3">
                  <c:v>42300.0</c:v>
                </c:pt>
                <c:pt idx="4">
                  <c:v>42100.0</c:v>
                </c:pt>
                <c:pt idx="5">
                  <c:v>42100.0</c:v>
                </c:pt>
              </c:numCache>
            </c:numRef>
          </c:val>
          <c:smooth val="0"/>
          <c:extLst xmlns:c16r2="http://schemas.microsoft.com/office/drawing/2015/06/chart">
            <c:ext xmlns:c16="http://schemas.microsoft.com/office/drawing/2014/chart" uri="{C3380CC4-5D6E-409C-BE32-E72D297353CC}">
              <c16:uniqueId val="{00000001-8B5D-4871-97FE-FA609E289068}"/>
            </c:ext>
          </c:extLst>
        </c:ser>
        <c:dLbls>
          <c:showLegendKey val="0"/>
          <c:showVal val="0"/>
          <c:showCatName val="0"/>
          <c:showSerName val="0"/>
          <c:showPercent val="0"/>
          <c:showBubbleSize val="0"/>
        </c:dLbls>
        <c:marker val="1"/>
        <c:smooth val="0"/>
        <c:axId val="-943752672"/>
        <c:axId val="-1034703744"/>
      </c:lineChart>
      <c:catAx>
        <c:axId val="-943752672"/>
        <c:scaling>
          <c:orientation val="minMax"/>
        </c:scaling>
        <c:delete val="0"/>
        <c:axPos val="b"/>
        <c:title>
          <c:tx>
            <c:rich>
              <a:bodyPr/>
              <a:lstStyle/>
              <a:p>
                <a:pPr>
                  <a:defRPr/>
                </a:pPr>
                <a:r>
                  <a:rPr lang="en-IN"/>
                  <a:t>Input1 ($M$19)</a:t>
                </a:r>
              </a:p>
            </c:rich>
          </c:tx>
          <c:layout/>
          <c:overlay val="0"/>
        </c:title>
        <c:numFmt formatCode="General" sourceLinked="1"/>
        <c:majorTickMark val="out"/>
        <c:minorTickMark val="none"/>
        <c:tickLblPos val="nextTo"/>
        <c:crossAx val="-1034703744"/>
        <c:crosses val="autoZero"/>
        <c:auto val="1"/>
        <c:lblAlgn val="ctr"/>
        <c:lblOffset val="100"/>
        <c:noMultiLvlLbl val="0"/>
      </c:catAx>
      <c:valAx>
        <c:axId val="-1034703744"/>
        <c:scaling>
          <c:orientation val="minMax"/>
        </c:scaling>
        <c:delete val="0"/>
        <c:axPos val="l"/>
        <c:majorGridlines/>
        <c:numFmt formatCode="General" sourceLinked="1"/>
        <c:majorTickMark val="out"/>
        <c:minorTickMark val="none"/>
        <c:tickLblPos val="nextTo"/>
        <c:crossAx val="-943752672"/>
        <c:crosses val="autoZero"/>
        <c:crossBetween val="between"/>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50800</xdr:colOff>
      <xdr:row>46</xdr:row>
      <xdr:rowOff>50800</xdr:rowOff>
    </xdr:from>
    <xdr:to>
      <xdr:col>7</xdr:col>
      <xdr:colOff>88900</xdr:colOff>
      <xdr:row>51</xdr:row>
      <xdr:rowOff>25400</xdr:rowOff>
    </xdr:to>
    <xdr:sp macro="" textlink="">
      <xdr:nvSpPr>
        <xdr:cNvPr id="2" name="TextBox 1"/>
        <xdr:cNvSpPr txBox="1"/>
      </xdr:nvSpPr>
      <xdr:spPr>
        <a:xfrm>
          <a:off x="876300" y="8902700"/>
          <a:ext cx="49911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b="1"/>
            <a:t>- </a:t>
          </a:r>
          <a:r>
            <a:rPr lang="en-US" sz="1100" b="0"/>
            <a:t>The</a:t>
          </a:r>
          <a:r>
            <a:rPr lang="en-US" sz="1100" b="0" baseline="0"/>
            <a:t> most costly customers are shorted when there is insufficient capacity</a:t>
          </a:r>
        </a:p>
        <a:p>
          <a:endParaRPr lang="en-US" sz="1100" b="0" baseline="0"/>
        </a:p>
        <a:p>
          <a:r>
            <a:rPr lang="en-US" sz="1100" b="0" baseline="0"/>
            <a:t>-The least efficient plants will operate at less than full capacity when demand is less than max total capacity</a:t>
          </a:r>
          <a:endParaRPr lang="en-US" sz="1100" b="1"/>
        </a:p>
      </xdr:txBody>
    </xdr:sp>
    <xdr:clientData/>
  </xdr:twoCellAnchor>
  <xdr:twoCellAnchor>
    <xdr:from>
      <xdr:col>1</xdr:col>
      <xdr:colOff>50800</xdr:colOff>
      <xdr:row>33</xdr:row>
      <xdr:rowOff>38100</xdr:rowOff>
    </xdr:from>
    <xdr:to>
      <xdr:col>7</xdr:col>
      <xdr:colOff>50800</xdr:colOff>
      <xdr:row>45</xdr:row>
      <xdr:rowOff>152400</xdr:rowOff>
    </xdr:to>
    <xdr:sp macro="" textlink="">
      <xdr:nvSpPr>
        <xdr:cNvPr id="3" name="TextBox 2"/>
        <xdr:cNvSpPr txBox="1"/>
      </xdr:nvSpPr>
      <xdr:spPr>
        <a:xfrm>
          <a:off x="876300" y="6248400"/>
          <a:ext cx="49530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Problems</a:t>
          </a:r>
          <a:endParaRPr lang="en-US" sz="1100" b="0"/>
        </a:p>
        <a:p>
          <a:r>
            <a:rPr lang="en-US" sz="1100" b="0"/>
            <a:t>1) Find optimal March shipment</a:t>
          </a:r>
          <a:r>
            <a:rPr lang="en-US" sz="1100" b="0" baseline="0"/>
            <a:t> schedule and its total transportation cost. (for Polyester)</a:t>
          </a:r>
        </a:p>
        <a:p>
          <a:endParaRPr lang="en-US" sz="1100" b="0" baseline="0"/>
        </a:p>
        <a:p>
          <a:r>
            <a:rPr lang="en-US" sz="1100" b="0"/>
            <a:t>2)A</a:t>
          </a:r>
          <a:r>
            <a:rPr lang="en-US" sz="1100" b="0" baseline="0"/>
            <a:t> big New York customer may cut back, reducing polyester demand by 10% in both NY and Chicago. Find contingent optimal schedule and total costs.</a:t>
          </a:r>
        </a:p>
        <a:p>
          <a:endParaRPr lang="en-US" sz="1100" b="0" baseline="0"/>
        </a:p>
        <a:p>
          <a:r>
            <a:rPr lang="en-US" sz="1100" b="0" baseline="0"/>
            <a:t>3)Int'l Textile loses a profit of $20 per bolt of Polyester it fails to supply. Using Overtime Production table, determine new production schedules to maximize profit. Which locations involve overtime production? What are the overtime quantities?</a:t>
          </a:r>
        </a:p>
        <a:p>
          <a:endParaRPr lang="en-US" sz="1100" b="0" baseline="0"/>
        </a:p>
        <a:p>
          <a:r>
            <a:rPr lang="en-US" sz="1100" b="0"/>
            <a:t>4)Without any further</a:t>
          </a:r>
          <a:r>
            <a:rPr lang="en-US" sz="1100" b="0" baseline="0"/>
            <a:t> calculations, offer Lao other suggestions for reducing costs of transportation.</a:t>
          </a:r>
          <a:endParaRPr lang="en-US" sz="1100" b="0"/>
        </a:p>
      </xdr:txBody>
    </xdr:sp>
    <xdr:clientData/>
  </xdr:twoCellAnchor>
  <xdr:twoCellAnchor>
    <xdr:from>
      <xdr:col>7</xdr:col>
      <xdr:colOff>304800</xdr:colOff>
      <xdr:row>33</xdr:row>
      <xdr:rowOff>38100</xdr:rowOff>
    </xdr:from>
    <xdr:to>
      <xdr:col>11</xdr:col>
      <xdr:colOff>368300</xdr:colOff>
      <xdr:row>45</xdr:row>
      <xdr:rowOff>0</xdr:rowOff>
    </xdr:to>
    <xdr:sp macro="" textlink="">
      <xdr:nvSpPr>
        <xdr:cNvPr id="4" name="TextBox 3"/>
        <xdr:cNvSpPr txBox="1"/>
      </xdr:nvSpPr>
      <xdr:spPr>
        <a:xfrm>
          <a:off x="6083300" y="6248400"/>
          <a:ext cx="34544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Conclusions</a:t>
          </a:r>
        </a:p>
        <a:p>
          <a:r>
            <a:rPr lang="en-US" sz="1100"/>
            <a:t>-International textile</a:t>
          </a:r>
          <a:r>
            <a:rPr lang="en-US" sz="1100" baseline="0"/>
            <a:t> company's Total Cost for the month of March is minimized to $40,300. They were able to supply 11,000 bolts of Polyester out of 12,000 total demand.</a:t>
          </a:r>
          <a:endParaRPr lang="en-US" sz="1100"/>
        </a:p>
        <a:p>
          <a:endParaRPr lang="en-US" sz="1100"/>
        </a:p>
        <a:p>
          <a:r>
            <a:rPr lang="en-US" sz="1100"/>
            <a:t>- Note that all cities received shipments</a:t>
          </a:r>
          <a:r>
            <a:rPr lang="en-US" sz="1100" baseline="0"/>
            <a:t> equal to total demand, except for London and Rome. </a:t>
          </a:r>
        </a:p>
        <a:p>
          <a:endParaRPr lang="en-US" sz="1100" baseline="0"/>
        </a:p>
        <a:p>
          <a:r>
            <a:rPr lang="en-US" sz="1100" baseline="0"/>
            <a:t>-With solver set up to minimize total cost while still shipping as much polyester as Capacity allows, we can infer that London and Rome would have been most costly to supply.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393700</xdr:colOff>
      <xdr:row>10</xdr:row>
      <xdr:rowOff>0</xdr:rowOff>
    </xdr:from>
    <xdr:to>
      <xdr:col>17</xdr:col>
      <xdr:colOff>139700</xdr:colOff>
      <xdr:row>36</xdr:row>
      <xdr:rowOff>127000</xdr:rowOff>
    </xdr:to>
    <xdr:sp macro="" textlink="">
      <xdr:nvSpPr>
        <xdr:cNvPr id="4" name="TextBox 3"/>
        <xdr:cNvSpPr txBox="1"/>
      </xdr:nvSpPr>
      <xdr:spPr>
        <a:xfrm>
          <a:off x="12865100" y="2146300"/>
          <a:ext cx="4318000" cy="553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Conclusion</a:t>
          </a:r>
          <a:r>
            <a:rPr lang="en-US" sz="1100" b="1" baseline="0"/>
            <a:t> - Pt.3</a:t>
          </a:r>
          <a:endParaRPr lang="en-US" sz="1100" b="1"/>
        </a:p>
        <a:p>
          <a:endParaRPr lang="en-US" sz="1100"/>
        </a:p>
        <a:p>
          <a:r>
            <a:rPr lang="en-US" sz="1100"/>
            <a:t>-This</a:t>
          </a:r>
          <a:r>
            <a:rPr lang="en-US" sz="1100" baseline="0"/>
            <a:t> model was set up to minimize Total Cost, which is comprised of Regular Shipping Costs, Overtime Shipping Costs, Overtime Production Costs, and Missed Sale Costs ($20 for each bolt of Polyester that production is short of demand).</a:t>
          </a:r>
        </a:p>
        <a:p>
          <a:endParaRPr lang="en-US" sz="1100" baseline="0"/>
        </a:p>
        <a:p>
          <a:r>
            <a:rPr lang="en-US" sz="1100" baseline="0"/>
            <a:t>-With solver set to minimize Total Cost, having both Overtime Costs and Missed Sale Costs built into it, excel is able to decide whether Overtime Production saves money or if it is worth taking the $20/bolt loss.</a:t>
          </a:r>
        </a:p>
        <a:p>
          <a:endParaRPr lang="en-US" sz="1100" baseline="0"/>
        </a:p>
        <a:p>
          <a:r>
            <a:rPr lang="en-US" sz="1100" baseline="0"/>
            <a:t>-In this scenario, it was less expensive to pay Overtime Production costs and fulfill every cities demand, than lose $20 in profits for each bolt of polyester that wasn't supplied. Given the original model, we know that normal capacity falls 1,000 bolts short of demand. This would mean $20,000 in lost profits and Total Cost of $60,300 if no overtime production was done. Optimal solution provides a total cost of $52,000, saving $8,300 in comparison to using zero OT production.</a:t>
          </a:r>
        </a:p>
        <a:p>
          <a:endParaRPr lang="en-US" sz="1100" baseline="0"/>
        </a:p>
        <a:p>
          <a:r>
            <a:rPr lang="en-US" sz="1100" baseline="0"/>
            <a:t>-In this case, Venezuela was the only mill to run overtime and they provided 1,000 additional bolts of Polyester to satisfy the demands in excess of regular capacity. These 1,000 bolts went to London and Rome. Analyzing the shipping cost chart, you can see Venezuela has the 2nd cheapest Shipping Costs to these cities. The Bahamas mill has lowest shipping cost to London and Rome, but it is offset by a Overtime Production cost of $10/bolt in comparison to Venezuela's $6/bolt.</a:t>
          </a:r>
        </a:p>
        <a:p>
          <a:endParaRPr lang="en-US" sz="1100" baseline="0"/>
        </a:p>
        <a:p>
          <a:r>
            <a:rPr lang="en-US" sz="1100" baseline="0"/>
            <a:t>-Since we don't know the profit margins for the bolts of Polyester delivered, we can't calculate Net Profit. Therefore the $20 in lost profit for each unit of demand not-met is accounted for as a Cost to International Textile Company. (Opportunity Cost)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450850</xdr:colOff>
      <xdr:row>17</xdr:row>
      <xdr:rowOff>0</xdr:rowOff>
    </xdr:from>
    <xdr:to>
      <xdr:col>10</xdr:col>
      <xdr:colOff>311150</xdr:colOff>
      <xdr:row>35</xdr:row>
      <xdr:rowOff>184150</xdr:rowOff>
    </xdr:to>
    <xdr:graphicFrame macro="">
      <xdr:nvGraphicFramePr>
        <xdr:cNvPr id="2" name="STS_1_Chart">
          <a:extLst>
            <a:ext uri="{FF2B5EF4-FFF2-40B4-BE49-F238E27FC236}">
              <a16:creationId xmlns:a16="http://schemas.microsoft.com/office/drawing/2014/main" xmlns="" id="{3126EC26-846E-4466-881F-70D1F8B96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2</xdr:row>
      <xdr:rowOff>171450</xdr:rowOff>
    </xdr:from>
    <xdr:to>
      <xdr:col>15</xdr:col>
      <xdr:colOff>228600</xdr:colOff>
      <xdr:row>5</xdr:row>
      <xdr:rowOff>85725</xdr:rowOff>
    </xdr:to>
    <xdr:sp macro="" textlink="">
      <xdr:nvSpPr>
        <xdr:cNvPr id="3" name="TextBox 2">
          <a:extLst>
            <a:ext uri="{FF2B5EF4-FFF2-40B4-BE49-F238E27FC236}">
              <a16:creationId xmlns:a16="http://schemas.microsoft.com/office/drawing/2014/main" xmlns="" id="{AC0DEE6A-7D4D-443E-97B6-CC3DB5A7C5B2}"/>
            </a:ext>
          </a:extLst>
        </xdr:cNvPr>
        <xdr:cNvSpPr txBox="1"/>
      </xdr:nvSpPr>
      <xdr:spPr>
        <a:xfrm>
          <a:off x="7937500" y="577850"/>
          <a:ext cx="2387600" cy="803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381000</xdr:colOff>
      <xdr:row>15</xdr:row>
      <xdr:rowOff>50800</xdr:rowOff>
    </xdr:from>
    <xdr:to>
      <xdr:col>18</xdr:col>
      <xdr:colOff>215900</xdr:colOff>
      <xdr:row>29</xdr:row>
      <xdr:rowOff>107950</xdr:rowOff>
    </xdr:to>
    <xdr:graphicFrame macro="">
      <xdr:nvGraphicFramePr>
        <xdr:cNvPr id="2" name="STS_2_Chart1">
          <a:extLst>
            <a:ext uri="{FF2B5EF4-FFF2-40B4-BE49-F238E27FC236}">
              <a16:creationId xmlns="" xmlns:a16="http://schemas.microsoft.com/office/drawing/2014/main" xmlns:lc="http://schemas.openxmlformats.org/drawingml/2006/lockedCanvas" id="{D1420012-6028-4AD8-961F-7D8056F5B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381000</xdr:colOff>
      <xdr:row>15</xdr:row>
      <xdr:rowOff>50800</xdr:rowOff>
    </xdr:from>
    <xdr:to>
      <xdr:col>26</xdr:col>
      <xdr:colOff>215900</xdr:colOff>
      <xdr:row>29</xdr:row>
      <xdr:rowOff>107950</xdr:rowOff>
    </xdr:to>
    <xdr:graphicFrame macro="">
      <xdr:nvGraphicFramePr>
        <xdr:cNvPr id="3" name="STS_2_Chart2">
          <a:extLst>
            <a:ext uri="{FF2B5EF4-FFF2-40B4-BE49-F238E27FC236}">
              <a16:creationId xmlns="" xmlns:a16="http://schemas.microsoft.com/office/drawing/2014/main" xmlns:lc="http://schemas.openxmlformats.org/drawingml/2006/lockedCanvas" id="{894EFE8D-6217-472E-BF35-43CB134E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368300</xdr:colOff>
      <xdr:row>2</xdr:row>
      <xdr:rowOff>165100</xdr:rowOff>
    </xdr:from>
    <xdr:to>
      <xdr:col>24</xdr:col>
      <xdr:colOff>723900</xdr:colOff>
      <xdr:row>8</xdr:row>
      <xdr:rowOff>12700</xdr:rowOff>
    </xdr:to>
    <xdr:sp macro="" textlink="">
      <xdr:nvSpPr>
        <xdr:cNvPr id="4" name="TextBox 3">
          <a:extLst>
            <a:ext uri="{FF2B5EF4-FFF2-40B4-BE49-F238E27FC236}">
              <a16:creationId xmlns="" xmlns:a16="http://schemas.microsoft.com/office/drawing/2014/main" xmlns:lc="http://schemas.openxmlformats.org/drawingml/2006/lockedCanvas" id="{EA2C5C01-8A44-404C-BF2E-B75983367B29}"/>
            </a:ext>
          </a:extLst>
        </xdr:cNvPr>
        <xdr:cNvSpPr txBox="1"/>
      </xdr:nvSpPr>
      <xdr:spPr>
        <a:xfrm>
          <a:off x="13614400" y="577850"/>
          <a:ext cx="36576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1100"/>
            <a:t>By making appropriate selections in cells $N$4, $O$4, $R$4, and $S$4, you can chart any row (in left chart) or column (in right chart) of any table to the left.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acharykelly/Downloads/Case%205.1%20International%20Textile%20Company%20-%20SCM518%20Case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 Report 1"/>
      <sheetName val="Sensitivity Report 1"/>
      <sheetName val="Limits Report 1"/>
      <sheetName val="Optimal Ship Schedule"/>
      <sheetName val="Answer Report 2"/>
      <sheetName val="Sensitivity Report 2"/>
      <sheetName val="Limits Report 2"/>
      <sheetName val="Q4 Overtime"/>
      <sheetName val="Q4 Overtime_STS"/>
      <sheetName val="STS_1"/>
      <sheetName val="STS_2"/>
    </sheetNames>
    <sheetDataSet>
      <sheetData sheetId="0"/>
      <sheetData sheetId="1"/>
      <sheetData sheetId="2"/>
      <sheetData sheetId="3">
        <row r="16">
          <cell r="M16">
            <v>3000</v>
          </cell>
        </row>
        <row r="17">
          <cell r="M17">
            <v>2500</v>
          </cell>
        </row>
        <row r="18">
          <cell r="M18">
            <v>3500</v>
          </cell>
        </row>
        <row r="19">
          <cell r="M19">
            <v>0</v>
          </cell>
        </row>
        <row r="20">
          <cell r="M20">
            <v>2000</v>
          </cell>
        </row>
      </sheetData>
      <sheetData sheetId="4"/>
      <sheetData sheetId="5"/>
      <sheetData sheetId="6"/>
      <sheetData sheetId="7"/>
      <sheetData sheetId="8"/>
      <sheetData sheetId="9">
        <row r="1">
          <cell r="K1" t="str">
            <v>Sensitivity of $P$18 to Input</v>
          </cell>
        </row>
        <row r="4">
          <cell r="B4" t="str">
            <v>$P$18</v>
          </cell>
        </row>
        <row r="5">
          <cell r="A5">
            <v>0</v>
          </cell>
          <cell r="K5">
            <v>40300</v>
          </cell>
        </row>
        <row r="6">
          <cell r="A6">
            <v>4</v>
          </cell>
          <cell r="K6">
            <v>44300</v>
          </cell>
        </row>
        <row r="7">
          <cell r="A7">
            <v>8</v>
          </cell>
          <cell r="K7">
            <v>48300</v>
          </cell>
        </row>
        <row r="8">
          <cell r="A8">
            <v>12</v>
          </cell>
          <cell r="K8">
            <v>52000</v>
          </cell>
        </row>
        <row r="9">
          <cell r="A9">
            <v>16</v>
          </cell>
          <cell r="K9">
            <v>52000</v>
          </cell>
        </row>
        <row r="10">
          <cell r="A10">
            <v>20</v>
          </cell>
          <cell r="K10">
            <v>52000</v>
          </cell>
        </row>
        <row r="11">
          <cell r="A11">
            <v>24</v>
          </cell>
          <cell r="K11">
            <v>52000</v>
          </cell>
        </row>
        <row r="12">
          <cell r="A12">
            <v>28</v>
          </cell>
          <cell r="K12">
            <v>52000</v>
          </cell>
        </row>
        <row r="13">
          <cell r="A13">
            <v>32</v>
          </cell>
          <cell r="K13">
            <v>52000</v>
          </cell>
        </row>
        <row r="14">
          <cell r="A14">
            <v>36</v>
          </cell>
          <cell r="K14">
            <v>52000</v>
          </cell>
        </row>
        <row r="15">
          <cell r="A15">
            <v>40</v>
          </cell>
          <cell r="K15">
            <v>52000</v>
          </cell>
        </row>
      </sheetData>
      <sheetData sheetId="10">
        <row r="1">
          <cell r="N1" t="str">
            <v>Sensitivity of $P$18 to Input2</v>
          </cell>
          <cell r="R1" t="str">
            <v>Sensitivity of $P$18 to Input1</v>
          </cell>
        </row>
        <row r="4">
          <cell r="B4">
            <v>4</v>
          </cell>
          <cell r="C4">
            <v>5</v>
          </cell>
          <cell r="D4">
            <v>6</v>
          </cell>
          <cell r="E4">
            <v>7</v>
          </cell>
          <cell r="F4">
            <v>8</v>
          </cell>
          <cell r="G4">
            <v>9</v>
          </cell>
          <cell r="H4">
            <v>10</v>
          </cell>
          <cell r="I4">
            <v>11</v>
          </cell>
          <cell r="J4">
            <v>12</v>
          </cell>
          <cell r="K4">
            <v>13</v>
          </cell>
          <cell r="L4">
            <v>14</v>
          </cell>
        </row>
        <row r="5">
          <cell r="A5">
            <v>2000</v>
          </cell>
          <cell r="N5">
            <v>45000</v>
          </cell>
          <cell r="R5">
            <v>45000</v>
          </cell>
        </row>
        <row r="6">
          <cell r="A6">
            <v>2500</v>
          </cell>
          <cell r="N6">
            <v>45000</v>
          </cell>
          <cell r="R6">
            <v>44000</v>
          </cell>
        </row>
        <row r="7">
          <cell r="A7">
            <v>3000</v>
          </cell>
          <cell r="N7">
            <v>45000</v>
          </cell>
          <cell r="R7">
            <v>43000</v>
          </cell>
        </row>
        <row r="8">
          <cell r="A8">
            <v>3500</v>
          </cell>
          <cell r="N8">
            <v>45000</v>
          </cell>
          <cell r="R8">
            <v>42300</v>
          </cell>
        </row>
        <row r="9">
          <cell r="A9">
            <v>4000</v>
          </cell>
          <cell r="N9">
            <v>45000</v>
          </cell>
          <cell r="R9">
            <v>42100</v>
          </cell>
        </row>
        <row r="10">
          <cell r="A10">
            <v>4500</v>
          </cell>
          <cell r="N10">
            <v>45000</v>
          </cell>
          <cell r="R10">
            <v>42100</v>
          </cell>
        </row>
        <row r="11">
          <cell r="N11">
            <v>45000</v>
          </cell>
        </row>
        <row r="12">
          <cell r="N12">
            <v>45000</v>
          </cell>
        </row>
        <row r="13">
          <cell r="N13">
            <v>45000</v>
          </cell>
        </row>
        <row r="14">
          <cell r="N14">
            <v>45000</v>
          </cell>
        </row>
        <row r="15">
          <cell r="N15">
            <v>45000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2"/>
  <sheetViews>
    <sheetView showGridLines="0" tabSelected="1" workbookViewId="0"/>
  </sheetViews>
  <sheetFormatPr baseColWidth="10" defaultRowHeight="16" x14ac:dyDescent="0.2"/>
  <cols>
    <col min="2" max="2" width="13.83203125" customWidth="1"/>
    <col min="3" max="3" width="10.83203125" customWidth="1"/>
    <col min="11" max="11" width="12" customWidth="1"/>
    <col min="13" max="13" width="13.83203125" customWidth="1"/>
    <col min="16" max="16" width="19.83203125" customWidth="1"/>
  </cols>
  <sheetData>
    <row r="1" spans="2:16" ht="17" thickBot="1" x14ac:dyDescent="0.25"/>
    <row r="2" spans="2:16" ht="17" thickBot="1" x14ac:dyDescent="0.25">
      <c r="B2" s="92" t="s">
        <v>15</v>
      </c>
      <c r="C2" s="93"/>
      <c r="D2" s="93"/>
      <c r="E2" s="93"/>
      <c r="F2" s="93"/>
      <c r="G2" s="93"/>
      <c r="H2" s="93"/>
      <c r="I2" s="93"/>
      <c r="J2" s="94"/>
      <c r="L2" s="21"/>
      <c r="M2" s="21"/>
      <c r="O2" s="99" t="s">
        <v>45</v>
      </c>
      <c r="P2" s="99"/>
    </row>
    <row r="3" spans="2:16" ht="17" thickBot="1" x14ac:dyDescent="0.25">
      <c r="B3" s="38"/>
      <c r="C3" s="74"/>
      <c r="D3" s="75"/>
      <c r="E3" s="75"/>
      <c r="F3" s="76" t="s">
        <v>6</v>
      </c>
      <c r="G3" s="75"/>
      <c r="H3" s="75"/>
      <c r="I3" s="75"/>
      <c r="J3" s="77"/>
      <c r="L3" s="20"/>
      <c r="M3" s="20"/>
      <c r="O3" s="48"/>
      <c r="P3" s="49" t="s">
        <v>42</v>
      </c>
    </row>
    <row r="4" spans="2:16" x14ac:dyDescent="0.2">
      <c r="B4" s="82" t="s">
        <v>0</v>
      </c>
      <c r="C4" s="28" t="s">
        <v>7</v>
      </c>
      <c r="D4" s="28" t="s">
        <v>8</v>
      </c>
      <c r="E4" s="28" t="s">
        <v>9</v>
      </c>
      <c r="F4" s="28" t="s">
        <v>10</v>
      </c>
      <c r="G4" s="28" t="s">
        <v>11</v>
      </c>
      <c r="H4" s="28" t="s">
        <v>12</v>
      </c>
      <c r="I4" s="28" t="s">
        <v>13</v>
      </c>
      <c r="J4" s="39" t="s">
        <v>14</v>
      </c>
      <c r="L4" s="20"/>
      <c r="M4" s="19"/>
      <c r="O4" s="68"/>
      <c r="P4" s="49" t="s">
        <v>43</v>
      </c>
    </row>
    <row r="5" spans="2:16" x14ac:dyDescent="0.2">
      <c r="B5" s="83" t="s">
        <v>1</v>
      </c>
      <c r="C5" s="64">
        <v>2</v>
      </c>
      <c r="D5" s="64">
        <v>2</v>
      </c>
      <c r="E5" s="64">
        <v>3</v>
      </c>
      <c r="F5" s="64">
        <v>3</v>
      </c>
      <c r="G5" s="64">
        <v>7</v>
      </c>
      <c r="H5" s="64">
        <v>4</v>
      </c>
      <c r="I5" s="64">
        <v>7</v>
      </c>
      <c r="J5" s="65">
        <v>1</v>
      </c>
      <c r="L5" s="20"/>
      <c r="M5" s="19"/>
      <c r="O5" s="80"/>
      <c r="P5" s="49" t="s">
        <v>44</v>
      </c>
    </row>
    <row r="6" spans="2:16" x14ac:dyDescent="0.2">
      <c r="B6" s="84" t="s">
        <v>2</v>
      </c>
      <c r="C6" s="64">
        <v>6</v>
      </c>
      <c r="D6" s="64">
        <v>7</v>
      </c>
      <c r="E6" s="64">
        <v>8</v>
      </c>
      <c r="F6" s="64">
        <v>10</v>
      </c>
      <c r="G6" s="64">
        <v>2</v>
      </c>
      <c r="H6" s="64">
        <v>9</v>
      </c>
      <c r="I6" s="64">
        <v>4</v>
      </c>
      <c r="J6" s="65">
        <v>8</v>
      </c>
      <c r="L6" s="20"/>
      <c r="M6" s="19"/>
      <c r="O6" s="20"/>
      <c r="P6" s="19"/>
    </row>
    <row r="7" spans="2:16" x14ac:dyDescent="0.2">
      <c r="B7" s="84" t="s">
        <v>3</v>
      </c>
      <c r="C7" s="64">
        <v>5</v>
      </c>
      <c r="D7" s="64">
        <v>6</v>
      </c>
      <c r="E7" s="64">
        <v>8</v>
      </c>
      <c r="F7" s="64">
        <v>11</v>
      </c>
      <c r="G7" s="64">
        <v>4</v>
      </c>
      <c r="H7" s="64">
        <v>9</v>
      </c>
      <c r="I7" s="64">
        <v>1</v>
      </c>
      <c r="J7" s="65">
        <v>7</v>
      </c>
      <c r="L7" s="20"/>
      <c r="M7" s="19"/>
      <c r="O7" s="20"/>
      <c r="P7" s="19"/>
    </row>
    <row r="8" spans="2:16" x14ac:dyDescent="0.2">
      <c r="B8" s="84" t="s">
        <v>4</v>
      </c>
      <c r="C8" s="64">
        <v>14</v>
      </c>
      <c r="D8" s="64">
        <v>12</v>
      </c>
      <c r="E8" s="64">
        <v>6</v>
      </c>
      <c r="F8" s="64">
        <v>9</v>
      </c>
      <c r="G8" s="64">
        <v>11</v>
      </c>
      <c r="H8" s="64">
        <v>7</v>
      </c>
      <c r="I8" s="64">
        <v>5</v>
      </c>
      <c r="J8" s="65">
        <v>10</v>
      </c>
      <c r="L8" s="20"/>
      <c r="M8" s="19"/>
      <c r="O8" s="20"/>
      <c r="P8" s="19"/>
    </row>
    <row r="9" spans="2:16" ht="17" thickBot="1" x14ac:dyDescent="0.25">
      <c r="B9" s="86" t="s">
        <v>5</v>
      </c>
      <c r="C9" s="66">
        <v>4</v>
      </c>
      <c r="D9" s="66">
        <v>3</v>
      </c>
      <c r="E9" s="66">
        <v>5</v>
      </c>
      <c r="F9" s="66">
        <v>1</v>
      </c>
      <c r="G9" s="66">
        <v>9</v>
      </c>
      <c r="H9" s="66">
        <v>6</v>
      </c>
      <c r="I9" s="66">
        <v>11</v>
      </c>
      <c r="J9" s="67">
        <v>4</v>
      </c>
    </row>
    <row r="10" spans="2:16" ht="17" thickBot="1" x14ac:dyDescent="0.25">
      <c r="B10" s="85" t="s">
        <v>19</v>
      </c>
      <c r="C10" s="66">
        <v>1000</v>
      </c>
      <c r="D10" s="66">
        <v>2000</v>
      </c>
      <c r="E10" s="66">
        <v>3000</v>
      </c>
      <c r="F10" s="66">
        <v>1500</v>
      </c>
      <c r="G10" s="66">
        <v>400</v>
      </c>
      <c r="H10" s="66">
        <v>700</v>
      </c>
      <c r="I10" s="66">
        <v>900</v>
      </c>
      <c r="J10" s="67">
        <v>2500</v>
      </c>
      <c r="L10" s="1"/>
    </row>
    <row r="12" spans="2:16" ht="17" thickBot="1" x14ac:dyDescent="0.25">
      <c r="B12" s="18"/>
      <c r="C12" s="18"/>
      <c r="D12" s="18"/>
      <c r="E12" s="18"/>
      <c r="F12" s="18"/>
      <c r="G12" s="18"/>
      <c r="H12" s="18"/>
      <c r="I12" s="18"/>
      <c r="J12" s="18"/>
    </row>
    <row r="13" spans="2:16" ht="17" thickBot="1" x14ac:dyDescent="0.25">
      <c r="B13" s="92" t="s">
        <v>27</v>
      </c>
      <c r="C13" s="93"/>
      <c r="D13" s="93"/>
      <c r="E13" s="93"/>
      <c r="F13" s="93"/>
      <c r="G13" s="93"/>
      <c r="H13" s="93"/>
      <c r="I13" s="93"/>
      <c r="J13" s="93"/>
      <c r="K13" s="93"/>
      <c r="L13" s="93"/>
      <c r="M13" s="94"/>
    </row>
    <row r="14" spans="2:16" x14ac:dyDescent="0.2">
      <c r="B14" s="37"/>
      <c r="C14" s="40"/>
      <c r="D14" s="41"/>
      <c r="E14" s="41"/>
      <c r="F14" s="42" t="s">
        <v>6</v>
      </c>
      <c r="G14" s="42"/>
      <c r="H14" s="41"/>
      <c r="I14" s="41"/>
      <c r="J14" s="41"/>
      <c r="K14" s="41"/>
      <c r="L14" s="41"/>
      <c r="M14" s="43"/>
    </row>
    <row r="15" spans="2:16" ht="17" thickBot="1" x14ac:dyDescent="0.25">
      <c r="B15" s="82" t="s">
        <v>0</v>
      </c>
      <c r="C15" s="44" t="s">
        <v>7</v>
      </c>
      <c r="D15" s="45" t="s">
        <v>8</v>
      </c>
      <c r="E15" s="45" t="s">
        <v>9</v>
      </c>
      <c r="F15" s="45" t="s">
        <v>10</v>
      </c>
      <c r="G15" s="45" t="s">
        <v>11</v>
      </c>
      <c r="H15" s="45" t="s">
        <v>12</v>
      </c>
      <c r="I15" s="45" t="s">
        <v>13</v>
      </c>
      <c r="J15" s="45" t="s">
        <v>14</v>
      </c>
      <c r="K15" s="46" t="s">
        <v>18</v>
      </c>
      <c r="L15" s="46"/>
      <c r="M15" s="47" t="s">
        <v>20</v>
      </c>
    </row>
    <row r="16" spans="2:16" x14ac:dyDescent="0.2">
      <c r="B16" s="83" t="s">
        <v>1</v>
      </c>
      <c r="C16" s="29">
        <v>0</v>
      </c>
      <c r="D16" s="29">
        <v>0</v>
      </c>
      <c r="E16" s="29">
        <v>500</v>
      </c>
      <c r="F16" s="29">
        <v>0</v>
      </c>
      <c r="G16" s="29">
        <v>0</v>
      </c>
      <c r="H16" s="29">
        <v>0</v>
      </c>
      <c r="I16" s="29">
        <v>0</v>
      </c>
      <c r="J16" s="33">
        <v>2500</v>
      </c>
      <c r="K16" s="2">
        <f>SUM(C16:J16)</f>
        <v>3000</v>
      </c>
      <c r="L16" s="10" t="s">
        <v>21</v>
      </c>
      <c r="M16" s="3">
        <v>3000</v>
      </c>
    </row>
    <row r="17" spans="2:15" x14ac:dyDescent="0.2">
      <c r="B17" s="84" t="s">
        <v>2</v>
      </c>
      <c r="C17" s="29">
        <v>0</v>
      </c>
      <c r="D17" s="29">
        <v>0</v>
      </c>
      <c r="E17" s="29">
        <v>2100</v>
      </c>
      <c r="F17" s="29">
        <v>0</v>
      </c>
      <c r="G17" s="29">
        <v>400</v>
      </c>
      <c r="H17" s="29">
        <v>0</v>
      </c>
      <c r="I17" s="29">
        <v>0</v>
      </c>
      <c r="J17" s="33">
        <v>0</v>
      </c>
      <c r="K17" s="2">
        <f t="shared" ref="K17:K20" si="0">SUM(C17:J17)</f>
        <v>2500</v>
      </c>
      <c r="L17" s="10" t="s">
        <v>21</v>
      </c>
      <c r="M17" s="3">
        <v>2500</v>
      </c>
    </row>
    <row r="18" spans="2:15" x14ac:dyDescent="0.2">
      <c r="B18" s="84" t="s">
        <v>3</v>
      </c>
      <c r="C18" s="29">
        <v>1000</v>
      </c>
      <c r="D18" s="29">
        <v>1600</v>
      </c>
      <c r="E18" s="29">
        <v>0</v>
      </c>
      <c r="F18" s="29">
        <v>0</v>
      </c>
      <c r="G18" s="29">
        <v>0</v>
      </c>
      <c r="H18" s="29">
        <v>0</v>
      </c>
      <c r="I18" s="29">
        <v>900</v>
      </c>
      <c r="J18" s="33">
        <v>0</v>
      </c>
      <c r="K18" s="2">
        <f t="shared" si="0"/>
        <v>3500</v>
      </c>
      <c r="L18" s="10" t="s">
        <v>21</v>
      </c>
      <c r="M18" s="3">
        <v>3500</v>
      </c>
    </row>
    <row r="19" spans="2:15" x14ac:dyDescent="0.2">
      <c r="B19" s="84" t="s">
        <v>4</v>
      </c>
      <c r="C19" s="29">
        <v>0</v>
      </c>
      <c r="D19" s="29">
        <v>0</v>
      </c>
      <c r="E19" s="29">
        <v>0</v>
      </c>
      <c r="F19" s="29">
        <v>0</v>
      </c>
      <c r="G19" s="29">
        <v>0</v>
      </c>
      <c r="H19" s="29">
        <v>0</v>
      </c>
      <c r="I19" s="29">
        <v>0</v>
      </c>
      <c r="J19" s="33">
        <v>0</v>
      </c>
      <c r="K19" s="2">
        <f t="shared" si="0"/>
        <v>0</v>
      </c>
      <c r="L19" s="10" t="s">
        <v>21</v>
      </c>
      <c r="M19" s="3">
        <v>0</v>
      </c>
    </row>
    <row r="20" spans="2:15" ht="17" thickBot="1" x14ac:dyDescent="0.25">
      <c r="B20" s="84" t="s">
        <v>5</v>
      </c>
      <c r="C20" s="35">
        <v>0</v>
      </c>
      <c r="D20" s="35">
        <v>400</v>
      </c>
      <c r="E20" s="35">
        <v>100</v>
      </c>
      <c r="F20" s="35">
        <v>1500</v>
      </c>
      <c r="G20" s="35">
        <v>0</v>
      </c>
      <c r="H20" s="35">
        <v>0</v>
      </c>
      <c r="I20" s="35">
        <v>0</v>
      </c>
      <c r="J20" s="36">
        <v>0</v>
      </c>
      <c r="K20" s="2">
        <f t="shared" si="0"/>
        <v>2000</v>
      </c>
      <c r="L20" s="10" t="s">
        <v>21</v>
      </c>
      <c r="M20" s="3">
        <v>2000</v>
      </c>
    </row>
    <row r="21" spans="2:15" x14ac:dyDescent="0.2">
      <c r="B21" s="82"/>
      <c r="C21" s="2"/>
      <c r="D21" s="2"/>
      <c r="E21" s="2"/>
      <c r="F21" s="2"/>
      <c r="G21" s="2"/>
      <c r="H21" s="2"/>
      <c r="I21" s="2"/>
      <c r="J21" s="2"/>
      <c r="K21" s="2"/>
      <c r="L21" s="2"/>
      <c r="M21" s="3"/>
    </row>
    <row r="22" spans="2:15" x14ac:dyDescent="0.2">
      <c r="B22" s="82" t="s">
        <v>37</v>
      </c>
      <c r="C22" s="2">
        <f>SUM(C16:C20)</f>
        <v>1000</v>
      </c>
      <c r="D22" s="2">
        <f t="shared" ref="D22:J22" si="1">SUM(D16:D20)</f>
        <v>2000</v>
      </c>
      <c r="E22" s="22">
        <f t="shared" si="1"/>
        <v>2700</v>
      </c>
      <c r="F22" s="2">
        <f t="shared" si="1"/>
        <v>1500</v>
      </c>
      <c r="G22" s="2">
        <f t="shared" si="1"/>
        <v>400</v>
      </c>
      <c r="H22" s="22">
        <f t="shared" si="1"/>
        <v>0</v>
      </c>
      <c r="I22" s="2">
        <f t="shared" si="1"/>
        <v>900</v>
      </c>
      <c r="J22" s="2">
        <f t="shared" si="1"/>
        <v>2500</v>
      </c>
      <c r="K22" s="2">
        <f>SUM(C22:J22)</f>
        <v>11000</v>
      </c>
      <c r="L22" s="2"/>
      <c r="M22" s="3"/>
      <c r="O22" s="1"/>
    </row>
    <row r="23" spans="2:15" x14ac:dyDescent="0.2">
      <c r="B23" s="82"/>
      <c r="C23" s="10" t="s">
        <v>21</v>
      </c>
      <c r="D23" s="10" t="s">
        <v>21</v>
      </c>
      <c r="E23" s="10" t="s">
        <v>21</v>
      </c>
      <c r="F23" s="10" t="s">
        <v>21</v>
      </c>
      <c r="G23" s="10" t="s">
        <v>21</v>
      </c>
      <c r="H23" s="10" t="s">
        <v>21</v>
      </c>
      <c r="I23" s="10" t="s">
        <v>21</v>
      </c>
      <c r="J23" s="10" t="s">
        <v>21</v>
      </c>
      <c r="K23" s="10" t="s">
        <v>21</v>
      </c>
      <c r="L23" s="2"/>
      <c r="M23" s="3"/>
    </row>
    <row r="24" spans="2:15" ht="17" thickBot="1" x14ac:dyDescent="0.25">
      <c r="B24" s="85" t="s">
        <v>19</v>
      </c>
      <c r="C24" s="4">
        <v>1000</v>
      </c>
      <c r="D24" s="4">
        <v>2000</v>
      </c>
      <c r="E24" s="4">
        <v>3000</v>
      </c>
      <c r="F24" s="4">
        <v>1500</v>
      </c>
      <c r="G24" s="4">
        <v>400</v>
      </c>
      <c r="H24" s="4">
        <v>700</v>
      </c>
      <c r="I24" s="4">
        <v>900</v>
      </c>
      <c r="J24" s="4">
        <v>2500</v>
      </c>
      <c r="K24" s="4">
        <f>SUM(C24:J24)</f>
        <v>12000</v>
      </c>
      <c r="L24" s="11" t="s">
        <v>21</v>
      </c>
      <c r="M24" s="5">
        <f>SUM(M16:M20)</f>
        <v>11000</v>
      </c>
    </row>
    <row r="25" spans="2:15" ht="17" thickBot="1" x14ac:dyDescent="0.25"/>
    <row r="26" spans="2:15" ht="17" thickBot="1" x14ac:dyDescent="0.25">
      <c r="C26" s="104" t="s">
        <v>22</v>
      </c>
      <c r="D26" s="105"/>
      <c r="F26" s="97" t="s">
        <v>16</v>
      </c>
      <c r="G26" s="98"/>
    </row>
    <row r="27" spans="2:15" ht="18" thickTop="1" thickBot="1" x14ac:dyDescent="0.25">
      <c r="C27" s="12" t="s">
        <v>23</v>
      </c>
      <c r="D27" s="81">
        <f>SUMPRODUCT(C5:J9,C16:J20)</f>
        <v>40300</v>
      </c>
      <c r="F27" s="95">
        <f>SUM(C10:J10)</f>
        <v>12000</v>
      </c>
      <c r="G27" s="96"/>
    </row>
    <row r="28" spans="2:15" ht="17" thickBot="1" x14ac:dyDescent="0.25">
      <c r="F28" s="100" t="s">
        <v>17</v>
      </c>
      <c r="G28" s="101"/>
    </row>
    <row r="29" spans="2:15" ht="18" thickTop="1" thickBot="1" x14ac:dyDescent="0.25">
      <c r="F29" s="102">
        <f>M24</f>
        <v>11000</v>
      </c>
      <c r="G29" s="103"/>
    </row>
    <row r="30" spans="2:15" ht="17" thickBot="1" x14ac:dyDescent="0.25">
      <c r="F30" s="100" t="s">
        <v>40</v>
      </c>
      <c r="G30" s="101"/>
    </row>
    <row r="31" spans="2:15" ht="18" thickTop="1" thickBot="1" x14ac:dyDescent="0.25">
      <c r="F31" s="24">
        <f>MIN(F29,F27)</f>
        <v>11000</v>
      </c>
      <c r="G31" s="25"/>
    </row>
    <row r="32" spans="2:15" x14ac:dyDescent="0.2">
      <c r="F32" s="10"/>
      <c r="G32" s="10"/>
    </row>
  </sheetData>
  <mergeCells count="9">
    <mergeCell ref="F30:G30"/>
    <mergeCell ref="F29:G29"/>
    <mergeCell ref="F28:G28"/>
    <mergeCell ref="C26:D26"/>
    <mergeCell ref="B2:J2"/>
    <mergeCell ref="B13:M13"/>
    <mergeCell ref="F27:G27"/>
    <mergeCell ref="F26:G26"/>
    <mergeCell ref="O2:P2"/>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workbookViewId="0">
      <selection activeCell="L10" sqref="L10"/>
    </sheetView>
  </sheetViews>
  <sheetFormatPr baseColWidth="10" defaultRowHeight="16" x14ac:dyDescent="0.2"/>
  <cols>
    <col min="1" max="1" width="2.33203125" customWidth="1"/>
    <col min="2" max="2" width="6.33203125" bestFit="1" customWidth="1"/>
    <col min="3" max="3" width="23" bestFit="1" customWidth="1"/>
    <col min="4" max="4" width="6.1640625" bestFit="1" customWidth="1"/>
    <col min="5" max="5" width="8.33203125" bestFit="1" customWidth="1"/>
    <col min="6" max="6" width="10" bestFit="1" customWidth="1"/>
    <col min="7" max="8" width="9.33203125" customWidth="1"/>
  </cols>
  <sheetData>
    <row r="1" spans="1:8" x14ac:dyDescent="0.2">
      <c r="A1" s="1" t="s">
        <v>46</v>
      </c>
    </row>
    <row r="2" spans="1:8" x14ac:dyDescent="0.2">
      <c r="A2" s="1" t="s">
        <v>214</v>
      </c>
    </row>
    <row r="3" spans="1:8" x14ac:dyDescent="0.2">
      <c r="A3" s="1" t="s">
        <v>215</v>
      </c>
    </row>
    <row r="6" spans="1:8" ht="17" thickBot="1" x14ac:dyDescent="0.25">
      <c r="A6" t="s">
        <v>49</v>
      </c>
    </row>
    <row r="7" spans="1:8" x14ac:dyDescent="0.2">
      <c r="B7" s="115"/>
      <c r="C7" s="115"/>
      <c r="D7" s="115" t="s">
        <v>52</v>
      </c>
      <c r="E7" s="115" t="s">
        <v>54</v>
      </c>
      <c r="F7" s="115" t="s">
        <v>56</v>
      </c>
      <c r="G7" s="115" t="s">
        <v>58</v>
      </c>
      <c r="H7" s="115" t="s">
        <v>58</v>
      </c>
    </row>
    <row r="8" spans="1:8" ht="17" thickBot="1" x14ac:dyDescent="0.25">
      <c r="B8" s="116" t="s">
        <v>50</v>
      </c>
      <c r="C8" s="116" t="s">
        <v>51</v>
      </c>
      <c r="D8" s="116" t="s">
        <v>53</v>
      </c>
      <c r="E8" s="116" t="s">
        <v>55</v>
      </c>
      <c r="F8" s="116" t="s">
        <v>57</v>
      </c>
      <c r="G8" s="116" t="s">
        <v>59</v>
      </c>
      <c r="H8" s="116" t="s">
        <v>60</v>
      </c>
    </row>
    <row r="9" spans="1:8" x14ac:dyDescent="0.2">
      <c r="B9" s="113" t="s">
        <v>66</v>
      </c>
      <c r="C9" s="113" t="s">
        <v>67</v>
      </c>
      <c r="D9" s="113">
        <v>0</v>
      </c>
      <c r="E9" s="113">
        <v>2</v>
      </c>
      <c r="F9" s="113">
        <v>2</v>
      </c>
      <c r="G9" s="113">
        <v>1E+30</v>
      </c>
      <c r="H9" s="113">
        <v>2</v>
      </c>
    </row>
    <row r="10" spans="1:8" x14ac:dyDescent="0.2">
      <c r="B10" s="113" t="s">
        <v>68</v>
      </c>
      <c r="C10" s="113" t="s">
        <v>69</v>
      </c>
      <c r="D10" s="113">
        <v>0</v>
      </c>
      <c r="E10" s="113">
        <v>1</v>
      </c>
      <c r="F10" s="113">
        <v>2</v>
      </c>
      <c r="G10" s="113">
        <v>1E+30</v>
      </c>
      <c r="H10" s="113">
        <v>1</v>
      </c>
    </row>
    <row r="11" spans="1:8" x14ac:dyDescent="0.2">
      <c r="B11" s="113" t="s">
        <v>70</v>
      </c>
      <c r="C11" s="113" t="s">
        <v>71</v>
      </c>
      <c r="D11" s="113">
        <v>500</v>
      </c>
      <c r="E11" s="113">
        <v>0</v>
      </c>
      <c r="F11" s="113">
        <v>3</v>
      </c>
      <c r="G11" s="113">
        <v>1</v>
      </c>
      <c r="H11" s="113">
        <v>1</v>
      </c>
    </row>
    <row r="12" spans="1:8" x14ac:dyDescent="0.2">
      <c r="B12" s="113" t="s">
        <v>72</v>
      </c>
      <c r="C12" s="113" t="s">
        <v>73</v>
      </c>
      <c r="D12" s="113">
        <v>0</v>
      </c>
      <c r="E12" s="113">
        <v>4</v>
      </c>
      <c r="F12" s="113">
        <v>3</v>
      </c>
      <c r="G12" s="113">
        <v>1E+30</v>
      </c>
      <c r="H12" s="113">
        <v>4</v>
      </c>
    </row>
    <row r="13" spans="1:8" x14ac:dyDescent="0.2">
      <c r="B13" s="113" t="s">
        <v>74</v>
      </c>
      <c r="C13" s="113" t="s">
        <v>75</v>
      </c>
      <c r="D13" s="113">
        <v>0</v>
      </c>
      <c r="E13" s="113">
        <v>10</v>
      </c>
      <c r="F13" s="113">
        <v>7</v>
      </c>
      <c r="G13" s="113">
        <v>1E+30</v>
      </c>
      <c r="H13" s="113">
        <v>10</v>
      </c>
    </row>
    <row r="14" spans="1:8" x14ac:dyDescent="0.2">
      <c r="B14" s="113" t="s">
        <v>76</v>
      </c>
      <c r="C14" s="113" t="s">
        <v>77</v>
      </c>
      <c r="D14" s="113">
        <v>0</v>
      </c>
      <c r="E14" s="113">
        <v>1</v>
      </c>
      <c r="F14" s="113">
        <v>4</v>
      </c>
      <c r="G14" s="113">
        <v>1E+30</v>
      </c>
      <c r="H14" s="113">
        <v>1</v>
      </c>
    </row>
    <row r="15" spans="1:8" x14ac:dyDescent="0.2">
      <c r="B15" s="113" t="s">
        <v>78</v>
      </c>
      <c r="C15" s="113" t="s">
        <v>79</v>
      </c>
      <c r="D15" s="113">
        <v>0</v>
      </c>
      <c r="E15" s="113">
        <v>11</v>
      </c>
      <c r="F15" s="113">
        <v>7</v>
      </c>
      <c r="G15" s="113">
        <v>1E+30</v>
      </c>
      <c r="H15" s="113">
        <v>11</v>
      </c>
    </row>
    <row r="16" spans="1:8" x14ac:dyDescent="0.2">
      <c r="B16" s="113" t="s">
        <v>80</v>
      </c>
      <c r="C16" s="113" t="s">
        <v>81</v>
      </c>
      <c r="D16" s="113">
        <v>2500</v>
      </c>
      <c r="E16" s="113">
        <v>0</v>
      </c>
      <c r="F16" s="113">
        <v>1</v>
      </c>
      <c r="G16" s="113">
        <v>1</v>
      </c>
      <c r="H16" s="113">
        <v>1E+30</v>
      </c>
    </row>
    <row r="17" spans="2:8" x14ac:dyDescent="0.2">
      <c r="B17" s="113" t="s">
        <v>82</v>
      </c>
      <c r="C17" s="113" t="s">
        <v>83</v>
      </c>
      <c r="D17" s="113">
        <v>0</v>
      </c>
      <c r="E17" s="113">
        <v>1</v>
      </c>
      <c r="F17" s="113">
        <v>6</v>
      </c>
      <c r="G17" s="113">
        <v>1E+30</v>
      </c>
      <c r="H17" s="113">
        <v>1</v>
      </c>
    </row>
    <row r="18" spans="2:8" x14ac:dyDescent="0.2">
      <c r="B18" s="113" t="s">
        <v>84</v>
      </c>
      <c r="C18" s="113" t="s">
        <v>85</v>
      </c>
      <c r="D18" s="113">
        <v>0</v>
      </c>
      <c r="E18" s="113">
        <v>1</v>
      </c>
      <c r="F18" s="113">
        <v>7</v>
      </c>
      <c r="G18" s="113">
        <v>1E+30</v>
      </c>
      <c r="H18" s="113">
        <v>1</v>
      </c>
    </row>
    <row r="19" spans="2:8" x14ac:dyDescent="0.2">
      <c r="B19" s="113" t="s">
        <v>86</v>
      </c>
      <c r="C19" s="113" t="s">
        <v>87</v>
      </c>
      <c r="D19" s="113">
        <v>2100</v>
      </c>
      <c r="E19" s="113">
        <v>0</v>
      </c>
      <c r="F19" s="113">
        <v>8</v>
      </c>
      <c r="G19" s="113">
        <v>0</v>
      </c>
      <c r="H19" s="113">
        <v>2</v>
      </c>
    </row>
    <row r="20" spans="2:8" x14ac:dyDescent="0.2">
      <c r="B20" s="113" t="s">
        <v>88</v>
      </c>
      <c r="C20" s="113" t="s">
        <v>89</v>
      </c>
      <c r="D20" s="113">
        <v>0</v>
      </c>
      <c r="E20" s="113">
        <v>6</v>
      </c>
      <c r="F20" s="113">
        <v>10</v>
      </c>
      <c r="G20" s="113">
        <v>1E+30</v>
      </c>
      <c r="H20" s="113">
        <v>6</v>
      </c>
    </row>
    <row r="21" spans="2:8" x14ac:dyDescent="0.2">
      <c r="B21" s="113" t="s">
        <v>90</v>
      </c>
      <c r="C21" s="113" t="s">
        <v>91</v>
      </c>
      <c r="D21" s="113">
        <v>400</v>
      </c>
      <c r="E21" s="113">
        <v>0</v>
      </c>
      <c r="F21" s="113">
        <v>2</v>
      </c>
      <c r="G21" s="113">
        <v>2</v>
      </c>
      <c r="H21" s="113">
        <v>1E+30</v>
      </c>
    </row>
    <row r="22" spans="2:8" x14ac:dyDescent="0.2">
      <c r="B22" s="113" t="s">
        <v>92</v>
      </c>
      <c r="C22" s="113" t="s">
        <v>93</v>
      </c>
      <c r="D22" s="113">
        <v>0</v>
      </c>
      <c r="E22" s="113">
        <v>1</v>
      </c>
      <c r="F22" s="113">
        <v>9</v>
      </c>
      <c r="G22" s="113">
        <v>1E+30</v>
      </c>
      <c r="H22" s="113">
        <v>1</v>
      </c>
    </row>
    <row r="23" spans="2:8" x14ac:dyDescent="0.2">
      <c r="B23" s="113" t="s">
        <v>94</v>
      </c>
      <c r="C23" s="113" t="s">
        <v>95</v>
      </c>
      <c r="D23" s="113">
        <v>0</v>
      </c>
      <c r="E23" s="113">
        <v>3</v>
      </c>
      <c r="F23" s="113">
        <v>4</v>
      </c>
      <c r="G23" s="113">
        <v>1E+30</v>
      </c>
      <c r="H23" s="113">
        <v>3</v>
      </c>
    </row>
    <row r="24" spans="2:8" x14ac:dyDescent="0.2">
      <c r="B24" s="113" t="s">
        <v>96</v>
      </c>
      <c r="C24" s="113" t="s">
        <v>97</v>
      </c>
      <c r="D24" s="113">
        <v>0</v>
      </c>
      <c r="E24" s="113">
        <v>2</v>
      </c>
      <c r="F24" s="113">
        <v>8</v>
      </c>
      <c r="G24" s="113">
        <v>1E+30</v>
      </c>
      <c r="H24" s="113">
        <v>2</v>
      </c>
    </row>
    <row r="25" spans="2:8" x14ac:dyDescent="0.2">
      <c r="B25" s="113" t="s">
        <v>98</v>
      </c>
      <c r="C25" s="113" t="s">
        <v>99</v>
      </c>
      <c r="D25" s="113">
        <v>1000</v>
      </c>
      <c r="E25" s="113">
        <v>0</v>
      </c>
      <c r="F25" s="113">
        <v>5</v>
      </c>
      <c r="G25" s="113">
        <v>1</v>
      </c>
      <c r="H25" s="113">
        <v>1E+30</v>
      </c>
    </row>
    <row r="26" spans="2:8" x14ac:dyDescent="0.2">
      <c r="B26" s="113" t="s">
        <v>100</v>
      </c>
      <c r="C26" s="113" t="s">
        <v>101</v>
      </c>
      <c r="D26" s="113">
        <v>1600</v>
      </c>
      <c r="E26" s="113">
        <v>0</v>
      </c>
      <c r="F26" s="113">
        <v>6</v>
      </c>
      <c r="G26" s="113">
        <v>0</v>
      </c>
      <c r="H26" s="113">
        <v>0</v>
      </c>
    </row>
    <row r="27" spans="2:8" x14ac:dyDescent="0.2">
      <c r="B27" s="113" t="s">
        <v>102</v>
      </c>
      <c r="C27" s="113" t="s">
        <v>103</v>
      </c>
      <c r="D27" s="113">
        <v>0</v>
      </c>
      <c r="E27" s="113">
        <v>0</v>
      </c>
      <c r="F27" s="113">
        <v>8</v>
      </c>
      <c r="G27" s="113">
        <v>1E+30</v>
      </c>
      <c r="H27" s="113">
        <v>0</v>
      </c>
    </row>
    <row r="28" spans="2:8" x14ac:dyDescent="0.2">
      <c r="B28" s="113" t="s">
        <v>104</v>
      </c>
      <c r="C28" s="113" t="s">
        <v>105</v>
      </c>
      <c r="D28" s="113">
        <v>0</v>
      </c>
      <c r="E28" s="113">
        <v>7</v>
      </c>
      <c r="F28" s="113">
        <v>11</v>
      </c>
      <c r="G28" s="113">
        <v>1E+30</v>
      </c>
      <c r="H28" s="113">
        <v>7</v>
      </c>
    </row>
    <row r="29" spans="2:8" x14ac:dyDescent="0.2">
      <c r="B29" s="113" t="s">
        <v>106</v>
      </c>
      <c r="C29" s="113" t="s">
        <v>107</v>
      </c>
      <c r="D29" s="113">
        <v>0</v>
      </c>
      <c r="E29" s="113">
        <v>2</v>
      </c>
      <c r="F29" s="113">
        <v>4</v>
      </c>
      <c r="G29" s="113">
        <v>1E+30</v>
      </c>
      <c r="H29" s="113">
        <v>2</v>
      </c>
    </row>
    <row r="30" spans="2:8" x14ac:dyDescent="0.2">
      <c r="B30" s="113" t="s">
        <v>108</v>
      </c>
      <c r="C30" s="113" t="s">
        <v>109</v>
      </c>
      <c r="D30" s="113">
        <v>0</v>
      </c>
      <c r="E30" s="113">
        <v>1</v>
      </c>
      <c r="F30" s="113">
        <v>9</v>
      </c>
      <c r="G30" s="113">
        <v>1E+30</v>
      </c>
      <c r="H30" s="113">
        <v>1</v>
      </c>
    </row>
    <row r="31" spans="2:8" x14ac:dyDescent="0.2">
      <c r="B31" s="113" t="s">
        <v>110</v>
      </c>
      <c r="C31" s="113" t="s">
        <v>111</v>
      </c>
      <c r="D31" s="113">
        <v>900</v>
      </c>
      <c r="E31" s="113">
        <v>0</v>
      </c>
      <c r="F31" s="113">
        <v>1</v>
      </c>
      <c r="G31" s="113">
        <v>3</v>
      </c>
      <c r="H31" s="113">
        <v>1E+30</v>
      </c>
    </row>
    <row r="32" spans="2:8" x14ac:dyDescent="0.2">
      <c r="B32" s="113" t="s">
        <v>112</v>
      </c>
      <c r="C32" s="113" t="s">
        <v>113</v>
      </c>
      <c r="D32" s="113">
        <v>0</v>
      </c>
      <c r="E32" s="113">
        <v>1</v>
      </c>
      <c r="F32" s="113">
        <v>7</v>
      </c>
      <c r="G32" s="113">
        <v>1E+30</v>
      </c>
      <c r="H32" s="113">
        <v>1</v>
      </c>
    </row>
    <row r="33" spans="2:8" x14ac:dyDescent="0.2">
      <c r="B33" s="113" t="s">
        <v>114</v>
      </c>
      <c r="C33" s="113" t="s">
        <v>115</v>
      </c>
      <c r="D33" s="113">
        <v>0</v>
      </c>
      <c r="E33" s="113">
        <v>11</v>
      </c>
      <c r="F33" s="113">
        <v>14</v>
      </c>
      <c r="G33" s="113">
        <v>1E+30</v>
      </c>
      <c r="H33" s="113">
        <v>11</v>
      </c>
    </row>
    <row r="34" spans="2:8" x14ac:dyDescent="0.2">
      <c r="B34" s="113" t="s">
        <v>116</v>
      </c>
      <c r="C34" s="113" t="s">
        <v>117</v>
      </c>
      <c r="D34" s="113">
        <v>0</v>
      </c>
      <c r="E34" s="113">
        <v>8</v>
      </c>
      <c r="F34" s="113">
        <v>12</v>
      </c>
      <c r="G34" s="113">
        <v>1E+30</v>
      </c>
      <c r="H34" s="113">
        <v>8</v>
      </c>
    </row>
    <row r="35" spans="2:8" x14ac:dyDescent="0.2">
      <c r="B35" s="113" t="s">
        <v>118</v>
      </c>
      <c r="C35" s="113" t="s">
        <v>119</v>
      </c>
      <c r="D35" s="113">
        <v>0</v>
      </c>
      <c r="E35" s="113">
        <v>0</v>
      </c>
      <c r="F35" s="113">
        <v>6</v>
      </c>
      <c r="G35" s="113">
        <v>1</v>
      </c>
      <c r="H35" s="113">
        <v>1E+30</v>
      </c>
    </row>
    <row r="36" spans="2:8" x14ac:dyDescent="0.2">
      <c r="B36" s="113" t="s">
        <v>120</v>
      </c>
      <c r="C36" s="113" t="s">
        <v>121</v>
      </c>
      <c r="D36" s="113">
        <v>0</v>
      </c>
      <c r="E36" s="113">
        <v>7</v>
      </c>
      <c r="F36" s="113">
        <v>9</v>
      </c>
      <c r="G36" s="113">
        <v>1E+30</v>
      </c>
      <c r="H36" s="113">
        <v>7</v>
      </c>
    </row>
    <row r="37" spans="2:8" x14ac:dyDescent="0.2">
      <c r="B37" s="113" t="s">
        <v>122</v>
      </c>
      <c r="C37" s="113" t="s">
        <v>123</v>
      </c>
      <c r="D37" s="113">
        <v>0</v>
      </c>
      <c r="E37" s="113">
        <v>11</v>
      </c>
      <c r="F37" s="113">
        <v>11</v>
      </c>
      <c r="G37" s="113">
        <v>1E+30</v>
      </c>
      <c r="H37" s="113">
        <v>11</v>
      </c>
    </row>
    <row r="38" spans="2:8" x14ac:dyDescent="0.2">
      <c r="B38" s="113" t="s">
        <v>124</v>
      </c>
      <c r="C38" s="113" t="s">
        <v>125</v>
      </c>
      <c r="D38" s="113">
        <v>0</v>
      </c>
      <c r="E38" s="113">
        <v>1</v>
      </c>
      <c r="F38" s="113">
        <v>7</v>
      </c>
      <c r="G38" s="113">
        <v>1E+30</v>
      </c>
      <c r="H38" s="113">
        <v>1</v>
      </c>
    </row>
    <row r="39" spans="2:8" x14ac:dyDescent="0.2">
      <c r="B39" s="113" t="s">
        <v>126</v>
      </c>
      <c r="C39" s="113" t="s">
        <v>127</v>
      </c>
      <c r="D39" s="113">
        <v>0</v>
      </c>
      <c r="E39" s="113">
        <v>6</v>
      </c>
      <c r="F39" s="113">
        <v>5</v>
      </c>
      <c r="G39" s="113">
        <v>1E+30</v>
      </c>
      <c r="H39" s="113">
        <v>6</v>
      </c>
    </row>
    <row r="40" spans="2:8" x14ac:dyDescent="0.2">
      <c r="B40" s="113" t="s">
        <v>128</v>
      </c>
      <c r="C40" s="113" t="s">
        <v>129</v>
      </c>
      <c r="D40" s="113">
        <v>0</v>
      </c>
      <c r="E40" s="113">
        <v>6</v>
      </c>
      <c r="F40" s="113">
        <v>10</v>
      </c>
      <c r="G40" s="113">
        <v>1E+30</v>
      </c>
      <c r="H40" s="113">
        <v>6</v>
      </c>
    </row>
    <row r="41" spans="2:8" x14ac:dyDescent="0.2">
      <c r="B41" s="113" t="s">
        <v>130</v>
      </c>
      <c r="C41" s="113" t="s">
        <v>131</v>
      </c>
      <c r="D41" s="113">
        <v>0</v>
      </c>
      <c r="E41" s="113">
        <v>2</v>
      </c>
      <c r="F41" s="113">
        <v>4</v>
      </c>
      <c r="G41" s="113">
        <v>1E+30</v>
      </c>
      <c r="H41" s="113">
        <v>2</v>
      </c>
    </row>
    <row r="42" spans="2:8" x14ac:dyDescent="0.2">
      <c r="B42" s="113" t="s">
        <v>132</v>
      </c>
      <c r="C42" s="113" t="s">
        <v>133</v>
      </c>
      <c r="D42" s="113">
        <v>400</v>
      </c>
      <c r="E42" s="113">
        <v>0</v>
      </c>
      <c r="F42" s="113">
        <v>3</v>
      </c>
      <c r="G42" s="113">
        <v>0</v>
      </c>
      <c r="H42" s="113">
        <v>0</v>
      </c>
    </row>
    <row r="43" spans="2:8" x14ac:dyDescent="0.2">
      <c r="B43" s="113" t="s">
        <v>134</v>
      </c>
      <c r="C43" s="113" t="s">
        <v>135</v>
      </c>
      <c r="D43" s="113">
        <v>100</v>
      </c>
      <c r="E43" s="113">
        <v>0</v>
      </c>
      <c r="F43" s="113">
        <v>5</v>
      </c>
      <c r="G43" s="113">
        <v>0</v>
      </c>
      <c r="H43" s="113">
        <v>0</v>
      </c>
    </row>
    <row r="44" spans="2:8" x14ac:dyDescent="0.2">
      <c r="B44" s="113" t="s">
        <v>136</v>
      </c>
      <c r="C44" s="113" t="s">
        <v>137</v>
      </c>
      <c r="D44" s="113">
        <v>1500</v>
      </c>
      <c r="E44" s="113">
        <v>0</v>
      </c>
      <c r="F44" s="113">
        <v>1</v>
      </c>
      <c r="G44" s="113">
        <v>4</v>
      </c>
      <c r="H44" s="113">
        <v>1E+30</v>
      </c>
    </row>
    <row r="45" spans="2:8" x14ac:dyDescent="0.2">
      <c r="B45" s="113" t="s">
        <v>138</v>
      </c>
      <c r="C45" s="113" t="s">
        <v>139</v>
      </c>
      <c r="D45" s="113">
        <v>0</v>
      </c>
      <c r="E45" s="113">
        <v>10</v>
      </c>
      <c r="F45" s="113">
        <v>9</v>
      </c>
      <c r="G45" s="113">
        <v>1E+30</v>
      </c>
      <c r="H45" s="113">
        <v>10</v>
      </c>
    </row>
    <row r="46" spans="2:8" x14ac:dyDescent="0.2">
      <c r="B46" s="113" t="s">
        <v>140</v>
      </c>
      <c r="C46" s="113" t="s">
        <v>141</v>
      </c>
      <c r="D46" s="113">
        <v>0</v>
      </c>
      <c r="E46" s="113">
        <v>1</v>
      </c>
      <c r="F46" s="113">
        <v>6</v>
      </c>
      <c r="G46" s="113">
        <v>1E+30</v>
      </c>
      <c r="H46" s="113">
        <v>1</v>
      </c>
    </row>
    <row r="47" spans="2:8" x14ac:dyDescent="0.2">
      <c r="B47" s="113" t="s">
        <v>142</v>
      </c>
      <c r="C47" s="113" t="s">
        <v>143</v>
      </c>
      <c r="D47" s="113">
        <v>0</v>
      </c>
      <c r="E47" s="113">
        <v>13</v>
      </c>
      <c r="F47" s="113">
        <v>11</v>
      </c>
      <c r="G47" s="113">
        <v>1E+30</v>
      </c>
      <c r="H47" s="113">
        <v>13</v>
      </c>
    </row>
    <row r="48" spans="2:8" ht="17" thickBot="1" x14ac:dyDescent="0.25">
      <c r="B48" s="114" t="s">
        <v>144</v>
      </c>
      <c r="C48" s="114" t="s">
        <v>145</v>
      </c>
      <c r="D48" s="114">
        <v>0</v>
      </c>
      <c r="E48" s="114">
        <v>1</v>
      </c>
      <c r="F48" s="114">
        <v>4</v>
      </c>
      <c r="G48" s="114">
        <v>1E+30</v>
      </c>
      <c r="H48" s="114">
        <v>1</v>
      </c>
    </row>
    <row r="50" spans="1:8" ht="17" thickBot="1" x14ac:dyDescent="0.25">
      <c r="A50" t="s">
        <v>61</v>
      </c>
    </row>
    <row r="51" spans="1:8" x14ac:dyDescent="0.2">
      <c r="B51" s="115"/>
      <c r="C51" s="115"/>
      <c r="D51" s="115" t="s">
        <v>52</v>
      </c>
      <c r="E51" s="115" t="s">
        <v>62</v>
      </c>
      <c r="F51" s="115" t="s">
        <v>64</v>
      </c>
      <c r="G51" s="115" t="s">
        <v>58</v>
      </c>
      <c r="H51" s="115" t="s">
        <v>58</v>
      </c>
    </row>
    <row r="52" spans="1:8" ht="17" thickBot="1" x14ac:dyDescent="0.25">
      <c r="B52" s="116" t="s">
        <v>50</v>
      </c>
      <c r="C52" s="116" t="s">
        <v>51</v>
      </c>
      <c r="D52" s="116" t="s">
        <v>53</v>
      </c>
      <c r="E52" s="116" t="s">
        <v>63</v>
      </c>
      <c r="F52" s="116" t="s">
        <v>65</v>
      </c>
      <c r="G52" s="116" t="s">
        <v>59</v>
      </c>
      <c r="H52" s="116" t="s">
        <v>60</v>
      </c>
    </row>
    <row r="53" spans="1:8" x14ac:dyDescent="0.2">
      <c r="B53" s="113" t="s">
        <v>216</v>
      </c>
      <c r="C53" s="113" t="s">
        <v>199</v>
      </c>
      <c r="D53" s="113">
        <v>1000</v>
      </c>
      <c r="E53" s="113">
        <v>-3</v>
      </c>
      <c r="F53" s="113">
        <v>1000</v>
      </c>
      <c r="G53" s="113">
        <v>100</v>
      </c>
      <c r="H53" s="113">
        <v>300</v>
      </c>
    </row>
    <row r="54" spans="1:8" x14ac:dyDescent="0.2">
      <c r="B54" s="113" t="s">
        <v>217</v>
      </c>
      <c r="C54" s="113" t="s">
        <v>201</v>
      </c>
      <c r="D54" s="113">
        <v>2000</v>
      </c>
      <c r="E54" s="113">
        <v>-2</v>
      </c>
      <c r="F54" s="113">
        <v>2000</v>
      </c>
      <c r="G54" s="113">
        <v>100</v>
      </c>
      <c r="H54" s="113">
        <v>300</v>
      </c>
    </row>
    <row r="55" spans="1:8" x14ac:dyDescent="0.2">
      <c r="B55" s="113" t="s">
        <v>218</v>
      </c>
      <c r="C55" s="113" t="s">
        <v>203</v>
      </c>
      <c r="D55" s="113">
        <v>2700</v>
      </c>
      <c r="E55" s="113">
        <v>0</v>
      </c>
      <c r="F55" s="113">
        <v>3000</v>
      </c>
      <c r="G55" s="113">
        <v>1E+30</v>
      </c>
      <c r="H55" s="113">
        <v>300</v>
      </c>
    </row>
    <row r="56" spans="1:8" x14ac:dyDescent="0.2">
      <c r="B56" s="113" t="s">
        <v>219</v>
      </c>
      <c r="C56" s="113" t="s">
        <v>205</v>
      </c>
      <c r="D56" s="113">
        <v>1500</v>
      </c>
      <c r="E56" s="113">
        <v>-4</v>
      </c>
      <c r="F56" s="113">
        <v>1500</v>
      </c>
      <c r="G56" s="113">
        <v>100</v>
      </c>
      <c r="H56" s="113">
        <v>300</v>
      </c>
    </row>
    <row r="57" spans="1:8" x14ac:dyDescent="0.2">
      <c r="B57" s="113" t="s">
        <v>220</v>
      </c>
      <c r="C57" s="113" t="s">
        <v>207</v>
      </c>
      <c r="D57" s="113">
        <v>400</v>
      </c>
      <c r="E57" s="113">
        <v>-6</v>
      </c>
      <c r="F57" s="113">
        <v>400</v>
      </c>
      <c r="G57" s="113">
        <v>2100</v>
      </c>
      <c r="H57" s="113">
        <v>300</v>
      </c>
    </row>
    <row r="58" spans="1:8" x14ac:dyDescent="0.2">
      <c r="B58" s="113" t="s">
        <v>221</v>
      </c>
      <c r="C58" s="113" t="s">
        <v>209</v>
      </c>
      <c r="D58" s="113">
        <v>0</v>
      </c>
      <c r="E58" s="113">
        <v>0</v>
      </c>
      <c r="F58" s="113">
        <v>700</v>
      </c>
      <c r="G58" s="113">
        <v>1E+30</v>
      </c>
      <c r="H58" s="113">
        <v>700</v>
      </c>
    </row>
    <row r="59" spans="1:8" x14ac:dyDescent="0.2">
      <c r="B59" s="113" t="s">
        <v>222</v>
      </c>
      <c r="C59" s="113" t="s">
        <v>211</v>
      </c>
      <c r="D59" s="113">
        <v>900</v>
      </c>
      <c r="E59" s="113">
        <v>-7</v>
      </c>
      <c r="F59" s="113">
        <v>900</v>
      </c>
      <c r="G59" s="113">
        <v>100</v>
      </c>
      <c r="H59" s="113">
        <v>300</v>
      </c>
    </row>
    <row r="60" spans="1:8" x14ac:dyDescent="0.2">
      <c r="B60" s="113" t="s">
        <v>223</v>
      </c>
      <c r="C60" s="113" t="s">
        <v>213</v>
      </c>
      <c r="D60" s="113">
        <v>2500</v>
      </c>
      <c r="E60" s="113">
        <v>-2</v>
      </c>
      <c r="F60" s="113">
        <v>2500</v>
      </c>
      <c r="G60" s="113">
        <v>500</v>
      </c>
      <c r="H60" s="113">
        <v>300</v>
      </c>
    </row>
    <row r="61" spans="1:8" x14ac:dyDescent="0.2">
      <c r="B61" s="113" t="s">
        <v>186</v>
      </c>
      <c r="C61" s="113" t="s">
        <v>224</v>
      </c>
      <c r="D61" s="113">
        <v>11000</v>
      </c>
      <c r="E61" s="113">
        <v>8</v>
      </c>
      <c r="F61" s="113">
        <v>11000</v>
      </c>
      <c r="G61" s="113">
        <v>0</v>
      </c>
      <c r="H61" s="113">
        <v>100</v>
      </c>
    </row>
    <row r="62" spans="1:8" x14ac:dyDescent="0.2">
      <c r="B62" s="113" t="s">
        <v>188</v>
      </c>
      <c r="C62" s="113" t="s">
        <v>225</v>
      </c>
      <c r="D62" s="113">
        <v>3000</v>
      </c>
      <c r="E62" s="113">
        <v>-5</v>
      </c>
      <c r="F62" s="113">
        <v>3000</v>
      </c>
      <c r="G62" s="113">
        <v>100</v>
      </c>
      <c r="H62" s="113">
        <v>0</v>
      </c>
    </row>
    <row r="63" spans="1:8" x14ac:dyDescent="0.2">
      <c r="B63" s="113" t="s">
        <v>190</v>
      </c>
      <c r="C63" s="113" t="s">
        <v>226</v>
      </c>
      <c r="D63" s="113">
        <v>2500</v>
      </c>
      <c r="E63" s="113">
        <v>0</v>
      </c>
      <c r="F63" s="113">
        <v>2500</v>
      </c>
      <c r="G63" s="113">
        <v>100</v>
      </c>
      <c r="H63" s="113">
        <v>0</v>
      </c>
    </row>
    <row r="64" spans="1:8" x14ac:dyDescent="0.2">
      <c r="B64" s="113" t="s">
        <v>192</v>
      </c>
      <c r="C64" s="113" t="s">
        <v>227</v>
      </c>
      <c r="D64" s="113">
        <v>3500</v>
      </c>
      <c r="E64" s="113">
        <v>0</v>
      </c>
      <c r="F64" s="113">
        <v>3500</v>
      </c>
      <c r="G64" s="113">
        <v>1E+30</v>
      </c>
      <c r="H64" s="113">
        <v>0</v>
      </c>
    </row>
    <row r="65" spans="2:8" x14ac:dyDescent="0.2">
      <c r="B65" s="113" t="s">
        <v>194</v>
      </c>
      <c r="C65" s="113" t="s">
        <v>228</v>
      </c>
      <c r="D65" s="113">
        <v>0</v>
      </c>
      <c r="E65" s="113">
        <v>-2</v>
      </c>
      <c r="F65" s="113">
        <v>0</v>
      </c>
      <c r="G65" s="113">
        <v>100</v>
      </c>
      <c r="H65" s="113">
        <v>0</v>
      </c>
    </row>
    <row r="66" spans="2:8" ht="17" thickBot="1" x14ac:dyDescent="0.25">
      <c r="B66" s="114" t="s">
        <v>196</v>
      </c>
      <c r="C66" s="114" t="s">
        <v>229</v>
      </c>
      <c r="D66" s="114">
        <v>2000</v>
      </c>
      <c r="E66" s="114">
        <v>-3</v>
      </c>
      <c r="F66" s="114">
        <v>2000</v>
      </c>
      <c r="G66" s="114">
        <v>1600</v>
      </c>
      <c r="H66" s="11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7"/>
  <sheetViews>
    <sheetView showGridLines="0" workbookViewId="0">
      <selection activeCell="A18" sqref="A18"/>
    </sheetView>
  </sheetViews>
  <sheetFormatPr baseColWidth="10" defaultRowHeight="16" x14ac:dyDescent="0.2"/>
  <cols>
    <col min="2" max="2" width="18" customWidth="1"/>
    <col min="11" max="11" width="14.83203125" customWidth="1"/>
    <col min="12" max="12" width="15.6640625" customWidth="1"/>
    <col min="13" max="13" width="17.6640625" customWidth="1"/>
    <col min="15" max="15" width="23.33203125" bestFit="1" customWidth="1"/>
    <col min="16" max="16" width="15" customWidth="1"/>
  </cols>
  <sheetData>
    <row r="1" spans="2:16" ht="17" thickBot="1" x14ac:dyDescent="0.25"/>
    <row r="2" spans="2:16" ht="17" thickBot="1" x14ac:dyDescent="0.25">
      <c r="B2" s="92" t="s">
        <v>15</v>
      </c>
      <c r="C2" s="93"/>
      <c r="D2" s="93"/>
      <c r="E2" s="93"/>
      <c r="F2" s="93"/>
      <c r="G2" s="93"/>
      <c r="H2" s="93"/>
      <c r="I2" s="93"/>
      <c r="J2" s="94"/>
      <c r="O2" s="20"/>
      <c r="P2" s="20"/>
    </row>
    <row r="3" spans="2:16" ht="17" thickBot="1" x14ac:dyDescent="0.25">
      <c r="B3" s="37"/>
      <c r="C3" s="40"/>
      <c r="D3" s="41"/>
      <c r="E3" s="41"/>
      <c r="F3" s="112" t="s">
        <v>6</v>
      </c>
      <c r="G3" s="112"/>
      <c r="H3" s="41"/>
      <c r="I3" s="41"/>
      <c r="J3" s="43"/>
      <c r="L3" s="99" t="s">
        <v>45</v>
      </c>
      <c r="M3" s="99"/>
      <c r="O3" s="110" t="s">
        <v>35</v>
      </c>
      <c r="P3" s="111"/>
    </row>
    <row r="4" spans="2:16" ht="17" thickBot="1" x14ac:dyDescent="0.25">
      <c r="B4" s="82" t="s">
        <v>0</v>
      </c>
      <c r="C4" s="44" t="s">
        <v>7</v>
      </c>
      <c r="D4" s="45" t="s">
        <v>8</v>
      </c>
      <c r="E4" s="45" t="s">
        <v>9</v>
      </c>
      <c r="F4" s="45" t="s">
        <v>10</v>
      </c>
      <c r="G4" s="45" t="s">
        <v>11</v>
      </c>
      <c r="H4" s="45" t="s">
        <v>12</v>
      </c>
      <c r="I4" s="45" t="s">
        <v>13</v>
      </c>
      <c r="J4" s="50" t="s">
        <v>14</v>
      </c>
      <c r="L4" s="48"/>
      <c r="M4" s="49" t="s">
        <v>42</v>
      </c>
      <c r="O4" s="83" t="s">
        <v>32</v>
      </c>
      <c r="P4" s="78">
        <f>SUMPRODUCT(C5:J9,C16:J20)</f>
        <v>45000</v>
      </c>
    </row>
    <row r="5" spans="2:16" x14ac:dyDescent="0.2">
      <c r="B5" s="83" t="s">
        <v>1</v>
      </c>
      <c r="C5" s="64">
        <v>2</v>
      </c>
      <c r="D5" s="64">
        <v>2</v>
      </c>
      <c r="E5" s="64">
        <v>3</v>
      </c>
      <c r="F5" s="64">
        <v>3</v>
      </c>
      <c r="G5" s="64">
        <v>7</v>
      </c>
      <c r="H5" s="64">
        <v>4</v>
      </c>
      <c r="I5" s="64">
        <v>7</v>
      </c>
      <c r="J5" s="65">
        <v>1</v>
      </c>
      <c r="L5" s="68"/>
      <c r="M5" s="49" t="s">
        <v>43</v>
      </c>
      <c r="O5" s="83" t="s">
        <v>33</v>
      </c>
      <c r="P5" s="78">
        <f>SUMPRODUCT(C25:J29,C5:J9)</f>
        <v>1000</v>
      </c>
    </row>
    <row r="6" spans="2:16" x14ac:dyDescent="0.2">
      <c r="B6" s="84" t="s">
        <v>2</v>
      </c>
      <c r="C6" s="64">
        <v>6</v>
      </c>
      <c r="D6" s="64">
        <v>7</v>
      </c>
      <c r="E6" s="64">
        <v>8</v>
      </c>
      <c r="F6" s="64">
        <v>10</v>
      </c>
      <c r="G6" s="64">
        <v>2</v>
      </c>
      <c r="H6" s="64">
        <v>9</v>
      </c>
      <c r="I6" s="64">
        <v>4</v>
      </c>
      <c r="J6" s="65">
        <v>8</v>
      </c>
      <c r="L6" s="80"/>
      <c r="M6" s="49" t="s">
        <v>44</v>
      </c>
      <c r="O6" s="83" t="s">
        <v>34</v>
      </c>
      <c r="P6" s="78">
        <f>M36</f>
        <v>6000</v>
      </c>
    </row>
    <row r="7" spans="2:16" ht="17" thickBot="1" x14ac:dyDescent="0.25">
      <c r="B7" s="84" t="s">
        <v>3</v>
      </c>
      <c r="C7" s="64">
        <v>5</v>
      </c>
      <c r="D7" s="64">
        <v>6</v>
      </c>
      <c r="E7" s="64">
        <v>8</v>
      </c>
      <c r="F7" s="64">
        <v>11</v>
      </c>
      <c r="G7" s="64">
        <v>4</v>
      </c>
      <c r="H7" s="64">
        <v>9</v>
      </c>
      <c r="I7" s="64">
        <v>1</v>
      </c>
      <c r="J7" s="65">
        <v>7</v>
      </c>
      <c r="O7" s="91" t="s">
        <v>25</v>
      </c>
      <c r="P7" s="79">
        <f>M37</f>
        <v>0</v>
      </c>
    </row>
    <row r="8" spans="2:16" ht="18" thickTop="1" thickBot="1" x14ac:dyDescent="0.25">
      <c r="B8" s="84" t="s">
        <v>4</v>
      </c>
      <c r="C8" s="64">
        <v>14</v>
      </c>
      <c r="D8" s="64">
        <v>12</v>
      </c>
      <c r="E8" s="64">
        <v>6</v>
      </c>
      <c r="F8" s="64">
        <v>9</v>
      </c>
      <c r="G8" s="64">
        <v>11</v>
      </c>
      <c r="H8" s="64">
        <v>7</v>
      </c>
      <c r="I8" s="64">
        <v>5</v>
      </c>
      <c r="J8" s="65">
        <v>10</v>
      </c>
      <c r="L8" s="20"/>
      <c r="M8" s="19"/>
      <c r="O8" s="85" t="s">
        <v>23</v>
      </c>
      <c r="P8" s="90">
        <f>SUM(P4:P7)</f>
        <v>52000</v>
      </c>
    </row>
    <row r="9" spans="2:16" ht="17" thickBot="1" x14ac:dyDescent="0.25">
      <c r="B9" s="86" t="s">
        <v>5</v>
      </c>
      <c r="C9" s="66">
        <v>4</v>
      </c>
      <c r="D9" s="66">
        <v>3</v>
      </c>
      <c r="E9" s="66">
        <v>5</v>
      </c>
      <c r="F9" s="66">
        <v>1</v>
      </c>
      <c r="G9" s="66">
        <v>9</v>
      </c>
      <c r="H9" s="66">
        <v>6</v>
      </c>
      <c r="I9" s="66">
        <v>11</v>
      </c>
      <c r="J9" s="67">
        <v>4</v>
      </c>
    </row>
    <row r="10" spans="2:16" ht="17" thickBot="1" x14ac:dyDescent="0.25">
      <c r="B10" s="85" t="s">
        <v>26</v>
      </c>
      <c r="C10" s="4">
        <v>1000</v>
      </c>
      <c r="D10" s="4">
        <v>2000</v>
      </c>
      <c r="E10" s="4">
        <v>3000</v>
      </c>
      <c r="F10" s="6">
        <v>1500</v>
      </c>
      <c r="G10" s="6">
        <v>400</v>
      </c>
      <c r="H10" s="6">
        <v>700</v>
      </c>
      <c r="I10" s="6">
        <v>900</v>
      </c>
      <c r="J10" s="5">
        <v>2500</v>
      </c>
    </row>
    <row r="12" spans="2:16" ht="17" thickBot="1" x14ac:dyDescent="0.25"/>
    <row r="13" spans="2:16" ht="17" thickBot="1" x14ac:dyDescent="0.25">
      <c r="B13" s="92" t="s">
        <v>27</v>
      </c>
      <c r="C13" s="93"/>
      <c r="D13" s="93"/>
      <c r="E13" s="93"/>
      <c r="F13" s="93"/>
      <c r="G13" s="93"/>
      <c r="H13" s="93"/>
      <c r="I13" s="93"/>
      <c r="J13" s="93"/>
      <c r="K13" s="93"/>
      <c r="L13" s="93"/>
      <c r="M13" s="94"/>
    </row>
    <row r="14" spans="2:16" x14ac:dyDescent="0.2">
      <c r="B14" s="55"/>
      <c r="C14" s="54"/>
      <c r="D14" s="41"/>
      <c r="E14" s="41"/>
      <c r="F14" s="112" t="s">
        <v>6</v>
      </c>
      <c r="G14" s="112"/>
      <c r="H14" s="41"/>
      <c r="I14" s="41"/>
      <c r="J14" s="41"/>
      <c r="K14" s="41"/>
      <c r="L14" s="41"/>
      <c r="M14" s="43"/>
    </row>
    <row r="15" spans="2:16" ht="17" thickBot="1" x14ac:dyDescent="0.25">
      <c r="B15" s="56" t="s">
        <v>0</v>
      </c>
      <c r="C15" s="51" t="s">
        <v>7</v>
      </c>
      <c r="D15" s="51" t="s">
        <v>8</v>
      </c>
      <c r="E15" s="51" t="s">
        <v>9</v>
      </c>
      <c r="F15" s="51" t="s">
        <v>10</v>
      </c>
      <c r="G15" s="51" t="s">
        <v>11</v>
      </c>
      <c r="H15" s="51" t="s">
        <v>12</v>
      </c>
      <c r="I15" s="51" t="s">
        <v>13</v>
      </c>
      <c r="J15" s="51" t="s">
        <v>14</v>
      </c>
      <c r="K15" s="52" t="s">
        <v>29</v>
      </c>
      <c r="L15" s="46"/>
      <c r="M15" s="53" t="s">
        <v>20</v>
      </c>
    </row>
    <row r="16" spans="2:16" x14ac:dyDescent="0.2">
      <c r="B16" s="83" t="s">
        <v>1</v>
      </c>
      <c r="C16" s="30">
        <v>0</v>
      </c>
      <c r="D16" s="31">
        <v>0</v>
      </c>
      <c r="E16" s="31">
        <v>0</v>
      </c>
      <c r="F16" s="31">
        <v>0</v>
      </c>
      <c r="G16" s="31">
        <v>0</v>
      </c>
      <c r="H16" s="31">
        <v>500</v>
      </c>
      <c r="I16" s="31">
        <v>0</v>
      </c>
      <c r="J16" s="31">
        <v>2500</v>
      </c>
      <c r="K16" s="70">
        <f>SUM(C16:J16)</f>
        <v>3000</v>
      </c>
      <c r="L16" s="10" t="s">
        <v>21</v>
      </c>
      <c r="M16" s="7">
        <v>3000</v>
      </c>
    </row>
    <row r="17" spans="2:13" x14ac:dyDescent="0.2">
      <c r="B17" s="83" t="s">
        <v>2</v>
      </c>
      <c r="C17" s="32">
        <v>0</v>
      </c>
      <c r="D17" s="29">
        <v>0</v>
      </c>
      <c r="E17" s="29">
        <v>1900</v>
      </c>
      <c r="F17" s="29">
        <v>0</v>
      </c>
      <c r="G17" s="29">
        <v>400</v>
      </c>
      <c r="H17" s="29">
        <v>200</v>
      </c>
      <c r="I17" s="29">
        <v>0</v>
      </c>
      <c r="J17" s="29">
        <v>0</v>
      </c>
      <c r="K17" s="71">
        <f t="shared" ref="K17:K19" si="0">SUM(C17:J17)</f>
        <v>2500</v>
      </c>
      <c r="L17" s="10" t="s">
        <v>21</v>
      </c>
      <c r="M17" s="7">
        <v>2500</v>
      </c>
    </row>
    <row r="18" spans="2:13" x14ac:dyDescent="0.2">
      <c r="B18" s="83" t="s">
        <v>3</v>
      </c>
      <c r="C18" s="32">
        <v>1000</v>
      </c>
      <c r="D18" s="29">
        <v>500</v>
      </c>
      <c r="E18" s="29">
        <v>1100</v>
      </c>
      <c r="F18" s="29">
        <v>0</v>
      </c>
      <c r="G18" s="29">
        <v>0</v>
      </c>
      <c r="H18" s="29">
        <v>0</v>
      </c>
      <c r="I18" s="29">
        <v>900</v>
      </c>
      <c r="J18" s="29">
        <v>0</v>
      </c>
      <c r="K18" s="71">
        <f t="shared" si="0"/>
        <v>3500</v>
      </c>
      <c r="L18" s="10" t="s">
        <v>21</v>
      </c>
      <c r="M18" s="7">
        <v>3500</v>
      </c>
    </row>
    <row r="19" spans="2:13" x14ac:dyDescent="0.2">
      <c r="B19" s="83" t="s">
        <v>4</v>
      </c>
      <c r="C19" s="32">
        <v>0</v>
      </c>
      <c r="D19" s="29">
        <v>0</v>
      </c>
      <c r="E19" s="29">
        <v>0</v>
      </c>
      <c r="F19" s="29">
        <v>0</v>
      </c>
      <c r="G19" s="29">
        <v>0</v>
      </c>
      <c r="H19" s="29">
        <v>0</v>
      </c>
      <c r="I19" s="29">
        <v>0</v>
      </c>
      <c r="J19" s="29">
        <v>0</v>
      </c>
      <c r="K19" s="71">
        <f t="shared" si="0"/>
        <v>0</v>
      </c>
      <c r="L19" s="10" t="s">
        <v>21</v>
      </c>
      <c r="M19" s="23">
        <v>0</v>
      </c>
    </row>
    <row r="20" spans="2:13" ht="17" thickBot="1" x14ac:dyDescent="0.25">
      <c r="B20" s="83" t="s">
        <v>5</v>
      </c>
      <c r="C20" s="34">
        <v>0</v>
      </c>
      <c r="D20" s="35">
        <v>1500</v>
      </c>
      <c r="E20" s="35">
        <v>0</v>
      </c>
      <c r="F20" s="35">
        <v>500</v>
      </c>
      <c r="G20" s="35">
        <v>0</v>
      </c>
      <c r="H20" s="35">
        <v>0</v>
      </c>
      <c r="I20" s="35">
        <v>0</v>
      </c>
      <c r="J20" s="35">
        <v>0</v>
      </c>
      <c r="K20" s="72">
        <f>SUM(C20:J20)</f>
        <v>2000</v>
      </c>
      <c r="L20" s="10" t="s">
        <v>21</v>
      </c>
      <c r="M20" s="7">
        <v>2000</v>
      </c>
    </row>
    <row r="21" spans="2:13" x14ac:dyDescent="0.2">
      <c r="B21" s="83"/>
      <c r="C21" s="2"/>
      <c r="D21" s="2"/>
      <c r="E21" s="2"/>
      <c r="F21" s="2"/>
      <c r="G21" s="2"/>
      <c r="H21" s="2"/>
      <c r="I21" s="2"/>
      <c r="J21" s="2"/>
      <c r="K21" s="2"/>
      <c r="L21" s="10"/>
      <c r="M21" s="3"/>
    </row>
    <row r="22" spans="2:13" x14ac:dyDescent="0.2">
      <c r="B22" s="83" t="s">
        <v>36</v>
      </c>
      <c r="C22" s="2">
        <f>SUM(C16:C20)</f>
        <v>1000</v>
      </c>
      <c r="D22" s="2">
        <f t="shared" ref="D22:J22" si="1">SUM(D16:D20)</f>
        <v>2000</v>
      </c>
      <c r="E22" s="2">
        <f t="shared" si="1"/>
        <v>3000</v>
      </c>
      <c r="F22" s="2">
        <f t="shared" si="1"/>
        <v>500</v>
      </c>
      <c r="G22" s="2">
        <f t="shared" si="1"/>
        <v>400</v>
      </c>
      <c r="H22" s="2">
        <f t="shared" si="1"/>
        <v>700</v>
      </c>
      <c r="I22" s="2">
        <f t="shared" si="1"/>
        <v>900</v>
      </c>
      <c r="J22" s="2">
        <f t="shared" si="1"/>
        <v>2500</v>
      </c>
      <c r="K22" s="17">
        <f>SUM(C22:J22)</f>
        <v>11000</v>
      </c>
      <c r="L22" s="10" t="s">
        <v>21</v>
      </c>
      <c r="M22" s="23">
        <f>SUM(Max_Capacity)</f>
        <v>11000</v>
      </c>
    </row>
    <row r="23" spans="2:13" ht="17" thickBot="1" x14ac:dyDescent="0.25">
      <c r="B23" s="83"/>
      <c r="C23" s="2"/>
      <c r="D23" s="2"/>
      <c r="E23" s="2"/>
      <c r="F23" s="2"/>
      <c r="G23" s="2"/>
      <c r="H23" s="2"/>
      <c r="I23" s="2"/>
      <c r="J23" s="2"/>
      <c r="K23" s="2"/>
      <c r="L23" s="26" t="s">
        <v>40</v>
      </c>
      <c r="M23" s="27">
        <f>MIN(M22,K35)</f>
        <v>11000</v>
      </c>
    </row>
    <row r="24" spans="2:13" ht="17" thickBot="1" x14ac:dyDescent="0.25">
      <c r="B24" s="87" t="s">
        <v>28</v>
      </c>
      <c r="C24" s="57" t="s">
        <v>7</v>
      </c>
      <c r="D24" s="57" t="s">
        <v>8</v>
      </c>
      <c r="E24" s="57" t="s">
        <v>9</v>
      </c>
      <c r="F24" s="57" t="s">
        <v>10</v>
      </c>
      <c r="G24" s="57" t="s">
        <v>11</v>
      </c>
      <c r="H24" s="57" t="s">
        <v>12</v>
      </c>
      <c r="I24" s="57" t="s">
        <v>13</v>
      </c>
      <c r="J24" s="57" t="s">
        <v>14</v>
      </c>
      <c r="K24" s="58" t="s">
        <v>31</v>
      </c>
      <c r="L24" s="59" t="s">
        <v>30</v>
      </c>
      <c r="M24" s="60" t="s">
        <v>24</v>
      </c>
    </row>
    <row r="25" spans="2:13" x14ac:dyDescent="0.2">
      <c r="B25" s="83" t="s">
        <v>1</v>
      </c>
      <c r="C25" s="30">
        <v>0</v>
      </c>
      <c r="D25" s="31">
        <v>0</v>
      </c>
      <c r="E25" s="31">
        <v>0</v>
      </c>
      <c r="F25" s="31">
        <v>0</v>
      </c>
      <c r="G25" s="31">
        <v>0</v>
      </c>
      <c r="H25" s="31">
        <v>0</v>
      </c>
      <c r="I25" s="31">
        <v>0</v>
      </c>
      <c r="J25" s="31">
        <v>0</v>
      </c>
      <c r="K25" s="70">
        <f>SUM(C25:J25)</f>
        <v>0</v>
      </c>
      <c r="L25" s="14">
        <v>10</v>
      </c>
      <c r="M25" s="13">
        <f>L25*K25</f>
        <v>0</v>
      </c>
    </row>
    <row r="26" spans="2:13" x14ac:dyDescent="0.2">
      <c r="B26" s="83" t="s">
        <v>2</v>
      </c>
      <c r="C26" s="32">
        <v>0</v>
      </c>
      <c r="D26" s="29">
        <v>0</v>
      </c>
      <c r="E26" s="29">
        <v>0</v>
      </c>
      <c r="F26" s="29">
        <v>0</v>
      </c>
      <c r="G26" s="29">
        <v>0</v>
      </c>
      <c r="H26" s="29">
        <v>0</v>
      </c>
      <c r="I26" s="29">
        <v>0</v>
      </c>
      <c r="J26" s="29">
        <v>0</v>
      </c>
      <c r="K26" s="71">
        <f t="shared" ref="K26:K29" si="2">SUM(C26:J26)</f>
        <v>0</v>
      </c>
      <c r="L26" s="14">
        <v>12</v>
      </c>
      <c r="M26" s="13">
        <f t="shared" ref="M26:M29" si="3">L26*K26</f>
        <v>0</v>
      </c>
    </row>
    <row r="27" spans="2:13" x14ac:dyDescent="0.2">
      <c r="B27" s="83" t="s">
        <v>3</v>
      </c>
      <c r="C27" s="32">
        <v>0</v>
      </c>
      <c r="D27" s="29">
        <v>0</v>
      </c>
      <c r="E27" s="29">
        <v>0</v>
      </c>
      <c r="F27" s="29">
        <v>0</v>
      </c>
      <c r="G27" s="29">
        <v>0</v>
      </c>
      <c r="H27" s="29">
        <v>0</v>
      </c>
      <c r="I27" s="29">
        <v>0</v>
      </c>
      <c r="J27" s="29">
        <v>0</v>
      </c>
      <c r="K27" s="71">
        <f t="shared" si="2"/>
        <v>0</v>
      </c>
      <c r="L27" s="14">
        <v>8</v>
      </c>
      <c r="M27" s="13">
        <f t="shared" si="3"/>
        <v>0</v>
      </c>
    </row>
    <row r="28" spans="2:13" x14ac:dyDescent="0.2">
      <c r="B28" s="83" t="s">
        <v>4</v>
      </c>
      <c r="C28" s="32">
        <v>0</v>
      </c>
      <c r="D28" s="29">
        <v>0</v>
      </c>
      <c r="E28" s="29">
        <v>0</v>
      </c>
      <c r="F28" s="29">
        <v>0</v>
      </c>
      <c r="G28" s="29">
        <v>0</v>
      </c>
      <c r="H28" s="29">
        <v>0</v>
      </c>
      <c r="I28" s="29">
        <v>0</v>
      </c>
      <c r="J28" s="29">
        <v>0</v>
      </c>
      <c r="K28" s="71">
        <f t="shared" si="2"/>
        <v>0</v>
      </c>
      <c r="L28" s="14">
        <v>12</v>
      </c>
      <c r="M28" s="13">
        <f t="shared" si="3"/>
        <v>0</v>
      </c>
    </row>
    <row r="29" spans="2:13" ht="17" thickBot="1" x14ac:dyDescent="0.25">
      <c r="B29" s="83" t="s">
        <v>5</v>
      </c>
      <c r="C29" s="34">
        <v>0</v>
      </c>
      <c r="D29" s="35">
        <v>0</v>
      </c>
      <c r="E29" s="35">
        <v>0</v>
      </c>
      <c r="F29" s="35">
        <v>1000</v>
      </c>
      <c r="G29" s="35">
        <v>0</v>
      </c>
      <c r="H29" s="35">
        <v>0</v>
      </c>
      <c r="I29" s="35">
        <v>0</v>
      </c>
      <c r="J29" s="35">
        <v>0</v>
      </c>
      <c r="K29" s="73">
        <f t="shared" si="2"/>
        <v>1000</v>
      </c>
      <c r="L29" s="14">
        <v>6</v>
      </c>
      <c r="M29" s="13">
        <f t="shared" si="3"/>
        <v>6000</v>
      </c>
    </row>
    <row r="30" spans="2:13" ht="17" thickBot="1" x14ac:dyDescent="0.25">
      <c r="B30" s="83"/>
      <c r="C30" s="2"/>
      <c r="D30" s="2"/>
      <c r="E30" s="2"/>
      <c r="F30" s="2"/>
      <c r="G30" s="2"/>
      <c r="H30" s="2"/>
      <c r="I30" s="2"/>
      <c r="J30" s="2"/>
      <c r="K30" s="2"/>
      <c r="L30" s="14"/>
      <c r="M30" s="13"/>
    </row>
    <row r="31" spans="2:13" x14ac:dyDescent="0.2">
      <c r="B31" s="88" t="s">
        <v>38</v>
      </c>
      <c r="C31" s="61">
        <f>SUM(C25:C29)</f>
        <v>0</v>
      </c>
      <c r="D31" s="61">
        <f t="shared" ref="D31:J31" si="4">SUM(D25:D29)</f>
        <v>0</v>
      </c>
      <c r="E31" s="62">
        <f t="shared" si="4"/>
        <v>0</v>
      </c>
      <c r="F31" s="61">
        <f t="shared" si="4"/>
        <v>1000</v>
      </c>
      <c r="G31" s="61">
        <f t="shared" si="4"/>
        <v>0</v>
      </c>
      <c r="H31" s="62">
        <f t="shared" si="4"/>
        <v>0</v>
      </c>
      <c r="I31" s="61">
        <f t="shared" si="4"/>
        <v>0</v>
      </c>
      <c r="J31" s="61">
        <f t="shared" si="4"/>
        <v>0</v>
      </c>
      <c r="K31" s="61"/>
      <c r="L31" s="61"/>
      <c r="M31" s="63"/>
    </row>
    <row r="32" spans="2:13" x14ac:dyDescent="0.2">
      <c r="B32" s="83"/>
      <c r="C32" s="2"/>
      <c r="D32" s="2"/>
      <c r="E32" s="2"/>
      <c r="F32" s="2"/>
      <c r="G32" s="2"/>
      <c r="H32" s="2"/>
      <c r="I32" s="2"/>
      <c r="J32" s="2"/>
      <c r="K32" s="2"/>
      <c r="L32" s="2"/>
      <c r="M32" s="9" t="s">
        <v>41</v>
      </c>
    </row>
    <row r="33" spans="2:13" ht="17" thickBot="1" x14ac:dyDescent="0.25">
      <c r="B33" s="83" t="s">
        <v>37</v>
      </c>
      <c r="C33" s="2">
        <f t="shared" ref="C33:I33" si="5">SUM(C22,C31)</f>
        <v>1000</v>
      </c>
      <c r="D33" s="2">
        <f t="shared" si="5"/>
        <v>2000</v>
      </c>
      <c r="E33" s="2">
        <f t="shared" si="5"/>
        <v>3000</v>
      </c>
      <c r="F33" s="2">
        <f t="shared" si="5"/>
        <v>1500</v>
      </c>
      <c r="G33" s="2">
        <f t="shared" si="5"/>
        <v>400</v>
      </c>
      <c r="H33" s="2">
        <f t="shared" si="5"/>
        <v>700</v>
      </c>
      <c r="I33" s="2">
        <f t="shared" si="5"/>
        <v>900</v>
      </c>
      <c r="J33" s="2">
        <f>SUM(J22,J31)</f>
        <v>2500</v>
      </c>
      <c r="K33" s="2">
        <f>SUM(C33:J33)</f>
        <v>12000</v>
      </c>
      <c r="L33" s="2"/>
      <c r="M33" s="69">
        <v>20</v>
      </c>
    </row>
    <row r="34" spans="2:13" x14ac:dyDescent="0.2">
      <c r="B34" s="83"/>
      <c r="C34" s="10" t="s">
        <v>21</v>
      </c>
      <c r="D34" s="10" t="s">
        <v>21</v>
      </c>
      <c r="E34" s="10" t="s">
        <v>21</v>
      </c>
      <c r="F34" s="10" t="s">
        <v>21</v>
      </c>
      <c r="G34" s="10" t="s">
        <v>21</v>
      </c>
      <c r="H34" s="10" t="s">
        <v>21</v>
      </c>
      <c r="I34" s="10" t="s">
        <v>21</v>
      </c>
      <c r="J34" s="10" t="s">
        <v>21</v>
      </c>
      <c r="K34" s="10" t="s">
        <v>21</v>
      </c>
      <c r="L34" s="2"/>
      <c r="M34" s="9" t="s">
        <v>39</v>
      </c>
    </row>
    <row r="35" spans="2:13" ht="17" thickBot="1" x14ac:dyDescent="0.25">
      <c r="B35" s="89" t="s">
        <v>19</v>
      </c>
      <c r="C35" s="4">
        <v>1000</v>
      </c>
      <c r="D35" s="4">
        <v>2000</v>
      </c>
      <c r="E35" s="4">
        <v>3000</v>
      </c>
      <c r="F35" s="4">
        <v>1500</v>
      </c>
      <c r="G35" s="4">
        <v>400</v>
      </c>
      <c r="H35" s="4">
        <v>700</v>
      </c>
      <c r="I35" s="4">
        <v>900</v>
      </c>
      <c r="J35" s="4">
        <v>2500</v>
      </c>
      <c r="K35" s="4">
        <f>SUM(C35:J35)</f>
        <v>12000</v>
      </c>
      <c r="L35" s="11"/>
      <c r="M35" s="8">
        <f>K35-K33</f>
        <v>0</v>
      </c>
    </row>
    <row r="36" spans="2:13" x14ac:dyDescent="0.2">
      <c r="K36" s="108" t="s">
        <v>34</v>
      </c>
      <c r="L36" s="109"/>
      <c r="M36" s="15">
        <f>SUM(M25:M29)</f>
        <v>6000</v>
      </c>
    </row>
    <row r="37" spans="2:13" ht="17" thickBot="1" x14ac:dyDescent="0.25">
      <c r="K37" s="106" t="s">
        <v>25</v>
      </c>
      <c r="L37" s="107"/>
      <c r="M37" s="16">
        <f>IF(K33&lt;K35,(K35-K33)*M33,0)</f>
        <v>0</v>
      </c>
    </row>
  </sheetData>
  <mergeCells count="8">
    <mergeCell ref="K37:L37"/>
    <mergeCell ref="K36:L36"/>
    <mergeCell ref="O3:P3"/>
    <mergeCell ref="B2:J2"/>
    <mergeCell ref="F3:G3"/>
    <mergeCell ref="F14:G14"/>
    <mergeCell ref="B13:M13"/>
    <mergeCell ref="L3:M3"/>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showGridLines="0" workbookViewId="0">
      <selection activeCell="J22" sqref="J22"/>
    </sheetView>
  </sheetViews>
  <sheetFormatPr baseColWidth="10" defaultRowHeight="16" x14ac:dyDescent="0.2"/>
  <cols>
    <col min="1" max="1" width="2.33203125" customWidth="1"/>
    <col min="2" max="2" width="6.33203125" bestFit="1" customWidth="1"/>
    <col min="3" max="3" width="23" bestFit="1" customWidth="1"/>
    <col min="4" max="4" width="6.1640625" bestFit="1" customWidth="1"/>
    <col min="5" max="5" width="8.33203125" bestFit="1" customWidth="1"/>
    <col min="6" max="6" width="10" bestFit="1" customWidth="1"/>
    <col min="7" max="8" width="9.33203125" customWidth="1"/>
  </cols>
  <sheetData>
    <row r="1" spans="1:8" x14ac:dyDescent="0.2">
      <c r="A1" s="1" t="s">
        <v>46</v>
      </c>
    </row>
    <row r="2" spans="1:8" x14ac:dyDescent="0.2">
      <c r="A2" s="1" t="s">
        <v>47</v>
      </c>
    </row>
    <row r="3" spans="1:8" x14ac:dyDescent="0.2">
      <c r="A3" s="1" t="s">
        <v>48</v>
      </c>
    </row>
    <row r="6" spans="1:8" ht="17" thickBot="1" x14ac:dyDescent="0.25">
      <c r="A6" t="s">
        <v>49</v>
      </c>
    </row>
    <row r="7" spans="1:8" x14ac:dyDescent="0.2">
      <c r="B7" s="115"/>
      <c r="C7" s="115"/>
      <c r="D7" s="115" t="s">
        <v>52</v>
      </c>
      <c r="E7" s="115" t="s">
        <v>54</v>
      </c>
      <c r="F7" s="115" t="s">
        <v>56</v>
      </c>
      <c r="G7" s="115" t="s">
        <v>58</v>
      </c>
      <c r="H7" s="115" t="s">
        <v>58</v>
      </c>
    </row>
    <row r="8" spans="1:8" ht="17" thickBot="1" x14ac:dyDescent="0.25">
      <c r="B8" s="116" t="s">
        <v>50</v>
      </c>
      <c r="C8" s="116" t="s">
        <v>51</v>
      </c>
      <c r="D8" s="116" t="s">
        <v>53</v>
      </c>
      <c r="E8" s="116" t="s">
        <v>55</v>
      </c>
      <c r="F8" s="116" t="s">
        <v>57</v>
      </c>
      <c r="G8" s="116" t="s">
        <v>59</v>
      </c>
      <c r="H8" s="116" t="s">
        <v>60</v>
      </c>
    </row>
    <row r="9" spans="1:8" x14ac:dyDescent="0.2">
      <c r="B9" s="113" t="s">
        <v>66</v>
      </c>
      <c r="C9" s="113" t="s">
        <v>67</v>
      </c>
      <c r="D9" s="113">
        <v>0</v>
      </c>
      <c r="E9" s="113">
        <v>2</v>
      </c>
      <c r="F9" s="113">
        <v>-18</v>
      </c>
      <c r="G9" s="113">
        <v>1E+30</v>
      </c>
      <c r="H9" s="113">
        <v>2</v>
      </c>
    </row>
    <row r="10" spans="1:8" x14ac:dyDescent="0.2">
      <c r="B10" s="113" t="s">
        <v>68</v>
      </c>
      <c r="C10" s="113" t="s">
        <v>69</v>
      </c>
      <c r="D10" s="113">
        <v>0</v>
      </c>
      <c r="E10" s="113">
        <v>1</v>
      </c>
      <c r="F10" s="113">
        <v>-18</v>
      </c>
      <c r="G10" s="113">
        <v>1E+30</v>
      </c>
      <c r="H10" s="113">
        <v>1</v>
      </c>
    </row>
    <row r="11" spans="1:8" x14ac:dyDescent="0.2">
      <c r="B11" s="113" t="s">
        <v>70</v>
      </c>
      <c r="C11" s="113" t="s">
        <v>71</v>
      </c>
      <c r="D11" s="113">
        <v>0</v>
      </c>
      <c r="E11" s="113">
        <v>0</v>
      </c>
      <c r="F11" s="113">
        <v>-17</v>
      </c>
      <c r="G11" s="113">
        <v>1E+30</v>
      </c>
      <c r="H11" s="113">
        <v>0</v>
      </c>
    </row>
    <row r="12" spans="1:8" x14ac:dyDescent="0.2">
      <c r="B12" s="113" t="s">
        <v>72</v>
      </c>
      <c r="C12" s="113" t="s">
        <v>73</v>
      </c>
      <c r="D12" s="113">
        <v>0</v>
      </c>
      <c r="E12" s="113">
        <v>4</v>
      </c>
      <c r="F12" s="113">
        <v>-17</v>
      </c>
      <c r="G12" s="113">
        <v>1E+30</v>
      </c>
      <c r="H12" s="113">
        <v>4</v>
      </c>
    </row>
    <row r="13" spans="1:8" x14ac:dyDescent="0.2">
      <c r="B13" s="113" t="s">
        <v>74</v>
      </c>
      <c r="C13" s="113" t="s">
        <v>75</v>
      </c>
      <c r="D13" s="113">
        <v>0</v>
      </c>
      <c r="E13" s="113">
        <v>10</v>
      </c>
      <c r="F13" s="113">
        <v>-13</v>
      </c>
      <c r="G13" s="113">
        <v>1E+30</v>
      </c>
      <c r="H13" s="113">
        <v>10</v>
      </c>
    </row>
    <row r="14" spans="1:8" x14ac:dyDescent="0.2">
      <c r="B14" s="113" t="s">
        <v>76</v>
      </c>
      <c r="C14" s="113" t="s">
        <v>77</v>
      </c>
      <c r="D14" s="113">
        <v>500</v>
      </c>
      <c r="E14" s="113">
        <v>0</v>
      </c>
      <c r="F14" s="113">
        <v>-16</v>
      </c>
      <c r="G14" s="113">
        <v>0</v>
      </c>
      <c r="H14" s="113">
        <v>1</v>
      </c>
    </row>
    <row r="15" spans="1:8" x14ac:dyDescent="0.2">
      <c r="B15" s="113" t="s">
        <v>78</v>
      </c>
      <c r="C15" s="113" t="s">
        <v>79</v>
      </c>
      <c r="D15" s="113">
        <v>0</v>
      </c>
      <c r="E15" s="113">
        <v>11</v>
      </c>
      <c r="F15" s="113">
        <v>-13</v>
      </c>
      <c r="G15" s="113">
        <v>1E+30</v>
      </c>
      <c r="H15" s="113">
        <v>11</v>
      </c>
    </row>
    <row r="16" spans="1:8" x14ac:dyDescent="0.2">
      <c r="B16" s="113" t="s">
        <v>80</v>
      </c>
      <c r="C16" s="113" t="s">
        <v>81</v>
      </c>
      <c r="D16" s="113">
        <v>2500</v>
      </c>
      <c r="E16" s="113">
        <v>0</v>
      </c>
      <c r="F16" s="113">
        <v>-19</v>
      </c>
      <c r="G16" s="113">
        <v>1</v>
      </c>
      <c r="H16" s="113">
        <v>1E+30</v>
      </c>
    </row>
    <row r="17" spans="2:8" x14ac:dyDescent="0.2">
      <c r="B17" s="113" t="s">
        <v>82</v>
      </c>
      <c r="C17" s="113" t="s">
        <v>83</v>
      </c>
      <c r="D17" s="113">
        <v>0</v>
      </c>
      <c r="E17" s="113">
        <v>1</v>
      </c>
      <c r="F17" s="113">
        <v>-14</v>
      </c>
      <c r="G17" s="113">
        <v>1E+30</v>
      </c>
      <c r="H17" s="113">
        <v>1</v>
      </c>
    </row>
    <row r="18" spans="2:8" x14ac:dyDescent="0.2">
      <c r="B18" s="113" t="s">
        <v>84</v>
      </c>
      <c r="C18" s="113" t="s">
        <v>85</v>
      </c>
      <c r="D18" s="113">
        <v>0</v>
      </c>
      <c r="E18" s="113">
        <v>1</v>
      </c>
      <c r="F18" s="113">
        <v>-13</v>
      </c>
      <c r="G18" s="113">
        <v>1E+30</v>
      </c>
      <c r="H18" s="113">
        <v>1</v>
      </c>
    </row>
    <row r="19" spans="2:8" x14ac:dyDescent="0.2">
      <c r="B19" s="113" t="s">
        <v>86</v>
      </c>
      <c r="C19" s="113" t="s">
        <v>87</v>
      </c>
      <c r="D19" s="113">
        <v>1900</v>
      </c>
      <c r="E19" s="113">
        <v>0</v>
      </c>
      <c r="F19" s="113">
        <v>-12</v>
      </c>
      <c r="G19" s="113">
        <v>0</v>
      </c>
      <c r="H19" s="113">
        <v>0</v>
      </c>
    </row>
    <row r="20" spans="2:8" x14ac:dyDescent="0.2">
      <c r="B20" s="113" t="s">
        <v>88</v>
      </c>
      <c r="C20" s="113" t="s">
        <v>89</v>
      </c>
      <c r="D20" s="113">
        <v>0</v>
      </c>
      <c r="E20" s="113">
        <v>6</v>
      </c>
      <c r="F20" s="113">
        <v>-10</v>
      </c>
      <c r="G20" s="113">
        <v>1E+30</v>
      </c>
      <c r="H20" s="113">
        <v>6</v>
      </c>
    </row>
    <row r="21" spans="2:8" x14ac:dyDescent="0.2">
      <c r="B21" s="113" t="s">
        <v>90</v>
      </c>
      <c r="C21" s="113" t="s">
        <v>91</v>
      </c>
      <c r="D21" s="113">
        <v>400</v>
      </c>
      <c r="E21" s="113">
        <v>0</v>
      </c>
      <c r="F21" s="113">
        <v>-18</v>
      </c>
      <c r="G21" s="113">
        <v>2</v>
      </c>
      <c r="H21" s="113">
        <v>1E+30</v>
      </c>
    </row>
    <row r="22" spans="2:8" x14ac:dyDescent="0.2">
      <c r="B22" s="113" t="s">
        <v>92</v>
      </c>
      <c r="C22" s="113" t="s">
        <v>93</v>
      </c>
      <c r="D22" s="113">
        <v>200</v>
      </c>
      <c r="E22" s="113">
        <v>0</v>
      </c>
      <c r="F22" s="113">
        <v>-11</v>
      </c>
      <c r="G22" s="113">
        <v>0</v>
      </c>
      <c r="H22" s="113">
        <v>0</v>
      </c>
    </row>
    <row r="23" spans="2:8" x14ac:dyDescent="0.2">
      <c r="B23" s="113" t="s">
        <v>94</v>
      </c>
      <c r="C23" s="113" t="s">
        <v>95</v>
      </c>
      <c r="D23" s="113">
        <v>0</v>
      </c>
      <c r="E23" s="113">
        <v>3</v>
      </c>
      <c r="F23" s="113">
        <v>-16</v>
      </c>
      <c r="G23" s="113">
        <v>1E+30</v>
      </c>
      <c r="H23" s="113">
        <v>3</v>
      </c>
    </row>
    <row r="24" spans="2:8" x14ac:dyDescent="0.2">
      <c r="B24" s="113" t="s">
        <v>96</v>
      </c>
      <c r="C24" s="113" t="s">
        <v>97</v>
      </c>
      <c r="D24" s="113">
        <v>0</v>
      </c>
      <c r="E24" s="113">
        <v>2</v>
      </c>
      <c r="F24" s="113">
        <v>-12</v>
      </c>
      <c r="G24" s="113">
        <v>1E+30</v>
      </c>
      <c r="H24" s="113">
        <v>2</v>
      </c>
    </row>
    <row r="25" spans="2:8" x14ac:dyDescent="0.2">
      <c r="B25" s="113" t="s">
        <v>98</v>
      </c>
      <c r="C25" s="113" t="s">
        <v>99</v>
      </c>
      <c r="D25" s="113">
        <v>1000</v>
      </c>
      <c r="E25" s="113">
        <v>0</v>
      </c>
      <c r="F25" s="113">
        <v>-15</v>
      </c>
      <c r="G25" s="113">
        <v>1</v>
      </c>
      <c r="H25" s="113">
        <v>1E+30</v>
      </c>
    </row>
    <row r="26" spans="2:8" x14ac:dyDescent="0.2">
      <c r="B26" s="113" t="s">
        <v>100</v>
      </c>
      <c r="C26" s="113" t="s">
        <v>101</v>
      </c>
      <c r="D26" s="113">
        <v>500</v>
      </c>
      <c r="E26" s="113">
        <v>0</v>
      </c>
      <c r="F26" s="113">
        <v>-14</v>
      </c>
      <c r="G26" s="113">
        <v>1</v>
      </c>
      <c r="H26" s="113">
        <v>0</v>
      </c>
    </row>
    <row r="27" spans="2:8" x14ac:dyDescent="0.2">
      <c r="B27" s="113" t="s">
        <v>102</v>
      </c>
      <c r="C27" s="113" t="s">
        <v>103</v>
      </c>
      <c r="D27" s="113">
        <v>1100</v>
      </c>
      <c r="E27" s="113">
        <v>0</v>
      </c>
      <c r="F27" s="113">
        <v>-12</v>
      </c>
      <c r="G27" s="113">
        <v>0</v>
      </c>
      <c r="H27" s="113">
        <v>0</v>
      </c>
    </row>
    <row r="28" spans="2:8" x14ac:dyDescent="0.2">
      <c r="B28" s="113" t="s">
        <v>104</v>
      </c>
      <c r="C28" s="113" t="s">
        <v>105</v>
      </c>
      <c r="D28" s="113">
        <v>0</v>
      </c>
      <c r="E28" s="113">
        <v>7</v>
      </c>
      <c r="F28" s="113">
        <v>-9</v>
      </c>
      <c r="G28" s="113">
        <v>1E+30</v>
      </c>
      <c r="H28" s="113">
        <v>7</v>
      </c>
    </row>
    <row r="29" spans="2:8" x14ac:dyDescent="0.2">
      <c r="B29" s="113" t="s">
        <v>106</v>
      </c>
      <c r="C29" s="113" t="s">
        <v>107</v>
      </c>
      <c r="D29" s="113">
        <v>0</v>
      </c>
      <c r="E29" s="113">
        <v>2</v>
      </c>
      <c r="F29" s="113">
        <v>-16</v>
      </c>
      <c r="G29" s="113">
        <v>1E+30</v>
      </c>
      <c r="H29" s="113">
        <v>2</v>
      </c>
    </row>
    <row r="30" spans="2:8" x14ac:dyDescent="0.2">
      <c r="B30" s="113" t="s">
        <v>108</v>
      </c>
      <c r="C30" s="113" t="s">
        <v>109</v>
      </c>
      <c r="D30" s="113">
        <v>0</v>
      </c>
      <c r="E30" s="113">
        <v>0</v>
      </c>
      <c r="F30" s="113">
        <v>-11</v>
      </c>
      <c r="G30" s="113">
        <v>1E+30</v>
      </c>
      <c r="H30" s="113">
        <v>0</v>
      </c>
    </row>
    <row r="31" spans="2:8" x14ac:dyDescent="0.2">
      <c r="B31" s="113" t="s">
        <v>110</v>
      </c>
      <c r="C31" s="113" t="s">
        <v>111</v>
      </c>
      <c r="D31" s="113">
        <v>900</v>
      </c>
      <c r="E31" s="113">
        <v>0</v>
      </c>
      <c r="F31" s="113">
        <v>-19</v>
      </c>
      <c r="G31" s="113">
        <v>3</v>
      </c>
      <c r="H31" s="113">
        <v>1E+30</v>
      </c>
    </row>
    <row r="32" spans="2:8" x14ac:dyDescent="0.2">
      <c r="B32" s="113" t="s">
        <v>112</v>
      </c>
      <c r="C32" s="113" t="s">
        <v>113</v>
      </c>
      <c r="D32" s="113">
        <v>0</v>
      </c>
      <c r="E32" s="113">
        <v>1</v>
      </c>
      <c r="F32" s="113">
        <v>-13</v>
      </c>
      <c r="G32" s="113">
        <v>1E+30</v>
      </c>
      <c r="H32" s="113">
        <v>1</v>
      </c>
    </row>
    <row r="33" spans="2:8" x14ac:dyDescent="0.2">
      <c r="B33" s="113" t="s">
        <v>114</v>
      </c>
      <c r="C33" s="113" t="s">
        <v>115</v>
      </c>
      <c r="D33" s="113">
        <v>0</v>
      </c>
      <c r="E33" s="113">
        <v>11</v>
      </c>
      <c r="F33" s="113">
        <v>-6</v>
      </c>
      <c r="G33" s="113">
        <v>1E+30</v>
      </c>
      <c r="H33" s="113">
        <v>11</v>
      </c>
    </row>
    <row r="34" spans="2:8" x14ac:dyDescent="0.2">
      <c r="B34" s="113" t="s">
        <v>116</v>
      </c>
      <c r="C34" s="113" t="s">
        <v>117</v>
      </c>
      <c r="D34" s="113">
        <v>0</v>
      </c>
      <c r="E34" s="113">
        <v>8</v>
      </c>
      <c r="F34" s="113">
        <v>-8</v>
      </c>
      <c r="G34" s="113">
        <v>1E+30</v>
      </c>
      <c r="H34" s="113">
        <v>8</v>
      </c>
    </row>
    <row r="35" spans="2:8" x14ac:dyDescent="0.2">
      <c r="B35" s="113" t="s">
        <v>118</v>
      </c>
      <c r="C35" s="113" t="s">
        <v>119</v>
      </c>
      <c r="D35" s="113">
        <v>0</v>
      </c>
      <c r="E35" s="113">
        <v>0</v>
      </c>
      <c r="F35" s="113">
        <v>-14</v>
      </c>
      <c r="G35" s="113">
        <v>0</v>
      </c>
      <c r="H35" s="113">
        <v>1E+30</v>
      </c>
    </row>
    <row r="36" spans="2:8" x14ac:dyDescent="0.2">
      <c r="B36" s="113" t="s">
        <v>120</v>
      </c>
      <c r="C36" s="113" t="s">
        <v>121</v>
      </c>
      <c r="D36" s="113">
        <v>0</v>
      </c>
      <c r="E36" s="113">
        <v>7</v>
      </c>
      <c r="F36" s="113">
        <v>-11</v>
      </c>
      <c r="G36" s="113">
        <v>1E+30</v>
      </c>
      <c r="H36" s="113">
        <v>7</v>
      </c>
    </row>
    <row r="37" spans="2:8" x14ac:dyDescent="0.2">
      <c r="B37" s="113" t="s">
        <v>122</v>
      </c>
      <c r="C37" s="113" t="s">
        <v>123</v>
      </c>
      <c r="D37" s="113">
        <v>0</v>
      </c>
      <c r="E37" s="113">
        <v>11</v>
      </c>
      <c r="F37" s="113">
        <v>-9</v>
      </c>
      <c r="G37" s="113">
        <v>1E+30</v>
      </c>
      <c r="H37" s="113">
        <v>11</v>
      </c>
    </row>
    <row r="38" spans="2:8" x14ac:dyDescent="0.2">
      <c r="B38" s="113" t="s">
        <v>124</v>
      </c>
      <c r="C38" s="113" t="s">
        <v>125</v>
      </c>
      <c r="D38" s="113">
        <v>0</v>
      </c>
      <c r="E38" s="113">
        <v>0</v>
      </c>
      <c r="F38" s="113">
        <v>-13</v>
      </c>
      <c r="G38" s="113">
        <v>1E+30</v>
      </c>
      <c r="H38" s="113">
        <v>0</v>
      </c>
    </row>
    <row r="39" spans="2:8" x14ac:dyDescent="0.2">
      <c r="B39" s="113" t="s">
        <v>126</v>
      </c>
      <c r="C39" s="113" t="s">
        <v>127</v>
      </c>
      <c r="D39" s="113">
        <v>0</v>
      </c>
      <c r="E39" s="113">
        <v>6</v>
      </c>
      <c r="F39" s="113">
        <v>-15</v>
      </c>
      <c r="G39" s="113">
        <v>1E+30</v>
      </c>
      <c r="H39" s="113">
        <v>6</v>
      </c>
    </row>
    <row r="40" spans="2:8" x14ac:dyDescent="0.2">
      <c r="B40" s="113" t="s">
        <v>128</v>
      </c>
      <c r="C40" s="113" t="s">
        <v>129</v>
      </c>
      <c r="D40" s="113">
        <v>0</v>
      </c>
      <c r="E40" s="113">
        <v>6</v>
      </c>
      <c r="F40" s="113">
        <v>-10</v>
      </c>
      <c r="G40" s="113">
        <v>1E+30</v>
      </c>
      <c r="H40" s="113">
        <v>6</v>
      </c>
    </row>
    <row r="41" spans="2:8" x14ac:dyDescent="0.2">
      <c r="B41" s="113" t="s">
        <v>130</v>
      </c>
      <c r="C41" s="113" t="s">
        <v>131</v>
      </c>
      <c r="D41" s="113">
        <v>0</v>
      </c>
      <c r="E41" s="113">
        <v>2</v>
      </c>
      <c r="F41" s="113">
        <v>-16</v>
      </c>
      <c r="G41" s="113">
        <v>1E+30</v>
      </c>
      <c r="H41" s="113">
        <v>2</v>
      </c>
    </row>
    <row r="42" spans="2:8" x14ac:dyDescent="0.2">
      <c r="B42" s="113" t="s">
        <v>132</v>
      </c>
      <c r="C42" s="113" t="s">
        <v>133</v>
      </c>
      <c r="D42" s="113">
        <v>1500</v>
      </c>
      <c r="E42" s="113">
        <v>0</v>
      </c>
      <c r="F42" s="113">
        <v>-17</v>
      </c>
      <c r="G42" s="113">
        <v>0</v>
      </c>
      <c r="H42" s="113">
        <v>4</v>
      </c>
    </row>
    <row r="43" spans="2:8" x14ac:dyDescent="0.2">
      <c r="B43" s="113" t="s">
        <v>134</v>
      </c>
      <c r="C43" s="113" t="s">
        <v>135</v>
      </c>
      <c r="D43" s="113">
        <v>0</v>
      </c>
      <c r="E43" s="113">
        <v>0</v>
      </c>
      <c r="F43" s="113">
        <v>-15</v>
      </c>
      <c r="G43" s="113">
        <v>1E+30</v>
      </c>
      <c r="H43" s="113">
        <v>0</v>
      </c>
    </row>
    <row r="44" spans="2:8" x14ac:dyDescent="0.2">
      <c r="B44" s="113" t="s">
        <v>136</v>
      </c>
      <c r="C44" s="113" t="s">
        <v>137</v>
      </c>
      <c r="D44" s="113">
        <v>500</v>
      </c>
      <c r="E44" s="113">
        <v>0</v>
      </c>
      <c r="F44" s="113">
        <v>-19</v>
      </c>
      <c r="G44" s="113">
        <v>4</v>
      </c>
      <c r="H44" s="113">
        <v>0</v>
      </c>
    </row>
    <row r="45" spans="2:8" x14ac:dyDescent="0.2">
      <c r="B45" s="113" t="s">
        <v>138</v>
      </c>
      <c r="C45" s="113" t="s">
        <v>139</v>
      </c>
      <c r="D45" s="113">
        <v>0</v>
      </c>
      <c r="E45" s="113">
        <v>10</v>
      </c>
      <c r="F45" s="113">
        <v>-11</v>
      </c>
      <c r="G45" s="113">
        <v>1E+30</v>
      </c>
      <c r="H45" s="113">
        <v>10</v>
      </c>
    </row>
    <row r="46" spans="2:8" x14ac:dyDescent="0.2">
      <c r="B46" s="113" t="s">
        <v>140</v>
      </c>
      <c r="C46" s="113" t="s">
        <v>141</v>
      </c>
      <c r="D46" s="113">
        <v>0</v>
      </c>
      <c r="E46" s="113">
        <v>0</v>
      </c>
      <c r="F46" s="113">
        <v>-14</v>
      </c>
      <c r="G46" s="113">
        <v>1E+30</v>
      </c>
      <c r="H46" s="113">
        <v>0</v>
      </c>
    </row>
    <row r="47" spans="2:8" x14ac:dyDescent="0.2">
      <c r="B47" s="113" t="s">
        <v>142</v>
      </c>
      <c r="C47" s="113" t="s">
        <v>143</v>
      </c>
      <c r="D47" s="113">
        <v>0</v>
      </c>
      <c r="E47" s="113">
        <v>13</v>
      </c>
      <c r="F47" s="113">
        <v>-9</v>
      </c>
      <c r="G47" s="113">
        <v>1E+30</v>
      </c>
      <c r="H47" s="113">
        <v>13</v>
      </c>
    </row>
    <row r="48" spans="2:8" x14ac:dyDescent="0.2">
      <c r="B48" s="113" t="s">
        <v>144</v>
      </c>
      <c r="C48" s="113" t="s">
        <v>145</v>
      </c>
      <c r="D48" s="113">
        <v>0</v>
      </c>
      <c r="E48" s="113">
        <v>1</v>
      </c>
      <c r="F48" s="113">
        <v>-16</v>
      </c>
      <c r="G48" s="113">
        <v>1E+30</v>
      </c>
      <c r="H48" s="113">
        <v>1</v>
      </c>
    </row>
    <row r="49" spans="2:8" x14ac:dyDescent="0.2">
      <c r="B49" s="113" t="s">
        <v>146</v>
      </c>
      <c r="C49" s="113" t="s">
        <v>67</v>
      </c>
      <c r="D49" s="113">
        <v>0</v>
      </c>
      <c r="E49" s="113">
        <v>4</v>
      </c>
      <c r="F49" s="113">
        <v>-8</v>
      </c>
      <c r="G49" s="113">
        <v>1E+30</v>
      </c>
      <c r="H49" s="113">
        <v>4</v>
      </c>
    </row>
    <row r="50" spans="2:8" x14ac:dyDescent="0.2">
      <c r="B50" s="113" t="s">
        <v>147</v>
      </c>
      <c r="C50" s="113" t="s">
        <v>69</v>
      </c>
      <c r="D50" s="113">
        <v>0</v>
      </c>
      <c r="E50" s="113">
        <v>3</v>
      </c>
      <c r="F50" s="113">
        <v>-8</v>
      </c>
      <c r="G50" s="113">
        <v>1E+30</v>
      </c>
      <c r="H50" s="113">
        <v>3</v>
      </c>
    </row>
    <row r="51" spans="2:8" x14ac:dyDescent="0.2">
      <c r="B51" s="113" t="s">
        <v>148</v>
      </c>
      <c r="C51" s="113" t="s">
        <v>71</v>
      </c>
      <c r="D51" s="113">
        <v>0</v>
      </c>
      <c r="E51" s="113">
        <v>2</v>
      </c>
      <c r="F51" s="113">
        <v>-7</v>
      </c>
      <c r="G51" s="113">
        <v>1E+30</v>
      </c>
      <c r="H51" s="113">
        <v>2</v>
      </c>
    </row>
    <row r="52" spans="2:8" x14ac:dyDescent="0.2">
      <c r="B52" s="113" t="s">
        <v>149</v>
      </c>
      <c r="C52" s="113" t="s">
        <v>73</v>
      </c>
      <c r="D52" s="113">
        <v>0</v>
      </c>
      <c r="E52" s="113">
        <v>6</v>
      </c>
      <c r="F52" s="113">
        <v>-7</v>
      </c>
      <c r="G52" s="113">
        <v>1E+30</v>
      </c>
      <c r="H52" s="113">
        <v>6</v>
      </c>
    </row>
    <row r="53" spans="2:8" x14ac:dyDescent="0.2">
      <c r="B53" s="113" t="s">
        <v>150</v>
      </c>
      <c r="C53" s="113" t="s">
        <v>75</v>
      </c>
      <c r="D53" s="113">
        <v>0</v>
      </c>
      <c r="E53" s="113">
        <v>12</v>
      </c>
      <c r="F53" s="113">
        <v>-3</v>
      </c>
      <c r="G53" s="113">
        <v>1E+30</v>
      </c>
      <c r="H53" s="113">
        <v>12</v>
      </c>
    </row>
    <row r="54" spans="2:8" x14ac:dyDescent="0.2">
      <c r="B54" s="113" t="s">
        <v>151</v>
      </c>
      <c r="C54" s="113" t="s">
        <v>77</v>
      </c>
      <c r="D54" s="113">
        <v>0</v>
      </c>
      <c r="E54" s="113">
        <v>2</v>
      </c>
      <c r="F54" s="113">
        <v>-6</v>
      </c>
      <c r="G54" s="113">
        <v>1E+30</v>
      </c>
      <c r="H54" s="113">
        <v>2</v>
      </c>
    </row>
    <row r="55" spans="2:8" x14ac:dyDescent="0.2">
      <c r="B55" s="113" t="s">
        <v>152</v>
      </c>
      <c r="C55" s="113" t="s">
        <v>79</v>
      </c>
      <c r="D55" s="113">
        <v>0</v>
      </c>
      <c r="E55" s="113">
        <v>13</v>
      </c>
      <c r="F55" s="113">
        <v>-3</v>
      </c>
      <c r="G55" s="113">
        <v>1E+30</v>
      </c>
      <c r="H55" s="113">
        <v>13</v>
      </c>
    </row>
    <row r="56" spans="2:8" x14ac:dyDescent="0.2">
      <c r="B56" s="113" t="s">
        <v>153</v>
      </c>
      <c r="C56" s="113" t="s">
        <v>81</v>
      </c>
      <c r="D56" s="113">
        <v>0</v>
      </c>
      <c r="E56" s="113">
        <v>2</v>
      </c>
      <c r="F56" s="113">
        <v>-9</v>
      </c>
      <c r="G56" s="113">
        <v>1E+30</v>
      </c>
      <c r="H56" s="113">
        <v>2</v>
      </c>
    </row>
    <row r="57" spans="2:8" x14ac:dyDescent="0.2">
      <c r="B57" s="113" t="s">
        <v>154</v>
      </c>
      <c r="C57" s="113" t="s">
        <v>83</v>
      </c>
      <c r="D57" s="113">
        <v>0</v>
      </c>
      <c r="E57" s="113">
        <v>10</v>
      </c>
      <c r="F57" s="113">
        <v>-2</v>
      </c>
      <c r="G57" s="113">
        <v>1E+30</v>
      </c>
      <c r="H57" s="113">
        <v>10</v>
      </c>
    </row>
    <row r="58" spans="2:8" x14ac:dyDescent="0.2">
      <c r="B58" s="113" t="s">
        <v>155</v>
      </c>
      <c r="C58" s="113" t="s">
        <v>85</v>
      </c>
      <c r="D58" s="113">
        <v>0</v>
      </c>
      <c r="E58" s="113">
        <v>10</v>
      </c>
      <c r="F58" s="113">
        <v>-1</v>
      </c>
      <c r="G58" s="113">
        <v>1E+30</v>
      </c>
      <c r="H58" s="113">
        <v>10</v>
      </c>
    </row>
    <row r="59" spans="2:8" x14ac:dyDescent="0.2">
      <c r="B59" s="113" t="s">
        <v>156</v>
      </c>
      <c r="C59" s="113" t="s">
        <v>87</v>
      </c>
      <c r="D59" s="113">
        <v>0</v>
      </c>
      <c r="E59" s="113">
        <v>9</v>
      </c>
      <c r="F59" s="113">
        <v>0</v>
      </c>
      <c r="G59" s="113">
        <v>1E+30</v>
      </c>
      <c r="H59" s="113">
        <v>9</v>
      </c>
    </row>
    <row r="60" spans="2:8" x14ac:dyDescent="0.2">
      <c r="B60" s="113" t="s">
        <v>157</v>
      </c>
      <c r="C60" s="113" t="s">
        <v>89</v>
      </c>
      <c r="D60" s="113">
        <v>0</v>
      </c>
      <c r="E60" s="113">
        <v>15</v>
      </c>
      <c r="F60" s="113">
        <v>2</v>
      </c>
      <c r="G60" s="113">
        <v>1E+30</v>
      </c>
      <c r="H60" s="113">
        <v>15</v>
      </c>
    </row>
    <row r="61" spans="2:8" x14ac:dyDescent="0.2">
      <c r="B61" s="113" t="s">
        <v>158</v>
      </c>
      <c r="C61" s="113" t="s">
        <v>91</v>
      </c>
      <c r="D61" s="113">
        <v>0</v>
      </c>
      <c r="E61" s="113">
        <v>9</v>
      </c>
      <c r="F61" s="113">
        <v>-6</v>
      </c>
      <c r="G61" s="113">
        <v>1E+30</v>
      </c>
      <c r="H61" s="113">
        <v>9</v>
      </c>
    </row>
    <row r="62" spans="2:8" x14ac:dyDescent="0.2">
      <c r="B62" s="113" t="s">
        <v>159</v>
      </c>
      <c r="C62" s="113" t="s">
        <v>93</v>
      </c>
      <c r="D62" s="113">
        <v>0</v>
      </c>
      <c r="E62" s="113">
        <v>9</v>
      </c>
      <c r="F62" s="113">
        <v>1</v>
      </c>
      <c r="G62" s="113">
        <v>1E+30</v>
      </c>
      <c r="H62" s="113">
        <v>9</v>
      </c>
    </row>
    <row r="63" spans="2:8" x14ac:dyDescent="0.2">
      <c r="B63" s="113" t="s">
        <v>160</v>
      </c>
      <c r="C63" s="113" t="s">
        <v>95</v>
      </c>
      <c r="D63" s="113">
        <v>0</v>
      </c>
      <c r="E63" s="113">
        <v>12</v>
      </c>
      <c r="F63" s="113">
        <v>-4</v>
      </c>
      <c r="G63" s="113">
        <v>1E+30</v>
      </c>
      <c r="H63" s="113">
        <v>12</v>
      </c>
    </row>
    <row r="64" spans="2:8" x14ac:dyDescent="0.2">
      <c r="B64" s="113" t="s">
        <v>161</v>
      </c>
      <c r="C64" s="113" t="s">
        <v>97</v>
      </c>
      <c r="D64" s="113">
        <v>0</v>
      </c>
      <c r="E64" s="113">
        <v>11</v>
      </c>
      <c r="F64" s="113">
        <v>0</v>
      </c>
      <c r="G64" s="113">
        <v>1E+30</v>
      </c>
      <c r="H64" s="113">
        <v>11</v>
      </c>
    </row>
    <row r="65" spans="2:8" x14ac:dyDescent="0.2">
      <c r="B65" s="113" t="s">
        <v>162</v>
      </c>
      <c r="C65" s="113" t="s">
        <v>99</v>
      </c>
      <c r="D65" s="113">
        <v>0</v>
      </c>
      <c r="E65" s="113">
        <v>5</v>
      </c>
      <c r="F65" s="113">
        <v>-7</v>
      </c>
      <c r="G65" s="113">
        <v>1E+30</v>
      </c>
      <c r="H65" s="113">
        <v>5</v>
      </c>
    </row>
    <row r="66" spans="2:8" x14ac:dyDescent="0.2">
      <c r="B66" s="113" t="s">
        <v>163</v>
      </c>
      <c r="C66" s="113" t="s">
        <v>101</v>
      </c>
      <c r="D66" s="113">
        <v>0</v>
      </c>
      <c r="E66" s="113">
        <v>5</v>
      </c>
      <c r="F66" s="113">
        <v>-6</v>
      </c>
      <c r="G66" s="113">
        <v>1E+30</v>
      </c>
      <c r="H66" s="113">
        <v>5</v>
      </c>
    </row>
    <row r="67" spans="2:8" x14ac:dyDescent="0.2">
      <c r="B67" s="113" t="s">
        <v>164</v>
      </c>
      <c r="C67" s="113" t="s">
        <v>103</v>
      </c>
      <c r="D67" s="113">
        <v>0</v>
      </c>
      <c r="E67" s="113">
        <v>5</v>
      </c>
      <c r="F67" s="113">
        <v>-4</v>
      </c>
      <c r="G67" s="113">
        <v>1E+30</v>
      </c>
      <c r="H67" s="113">
        <v>5</v>
      </c>
    </row>
    <row r="68" spans="2:8" x14ac:dyDescent="0.2">
      <c r="B68" s="113" t="s">
        <v>165</v>
      </c>
      <c r="C68" s="113" t="s">
        <v>105</v>
      </c>
      <c r="D68" s="113">
        <v>0</v>
      </c>
      <c r="E68" s="113">
        <v>12</v>
      </c>
      <c r="F68" s="113">
        <v>-1</v>
      </c>
      <c r="G68" s="113">
        <v>1E+30</v>
      </c>
      <c r="H68" s="113">
        <v>12</v>
      </c>
    </row>
    <row r="69" spans="2:8" x14ac:dyDescent="0.2">
      <c r="B69" s="113" t="s">
        <v>166</v>
      </c>
      <c r="C69" s="113" t="s">
        <v>107</v>
      </c>
      <c r="D69" s="113">
        <v>0</v>
      </c>
      <c r="E69" s="113">
        <v>7</v>
      </c>
      <c r="F69" s="113">
        <v>-8</v>
      </c>
      <c r="G69" s="113">
        <v>1E+30</v>
      </c>
      <c r="H69" s="113">
        <v>7</v>
      </c>
    </row>
    <row r="70" spans="2:8" x14ac:dyDescent="0.2">
      <c r="B70" s="113" t="s">
        <v>167</v>
      </c>
      <c r="C70" s="113" t="s">
        <v>109</v>
      </c>
      <c r="D70" s="113">
        <v>0</v>
      </c>
      <c r="E70" s="113">
        <v>5</v>
      </c>
      <c r="F70" s="113">
        <v>-3</v>
      </c>
      <c r="G70" s="113">
        <v>1E+30</v>
      </c>
      <c r="H70" s="113">
        <v>5</v>
      </c>
    </row>
    <row r="71" spans="2:8" x14ac:dyDescent="0.2">
      <c r="B71" s="113" t="s">
        <v>168</v>
      </c>
      <c r="C71" s="113" t="s">
        <v>111</v>
      </c>
      <c r="D71" s="113">
        <v>0</v>
      </c>
      <c r="E71" s="113">
        <v>5</v>
      </c>
      <c r="F71" s="113">
        <v>-11</v>
      </c>
      <c r="G71" s="113">
        <v>1E+30</v>
      </c>
      <c r="H71" s="113">
        <v>5</v>
      </c>
    </row>
    <row r="72" spans="2:8" x14ac:dyDescent="0.2">
      <c r="B72" s="113" t="s">
        <v>169</v>
      </c>
      <c r="C72" s="113" t="s">
        <v>113</v>
      </c>
      <c r="D72" s="113">
        <v>0</v>
      </c>
      <c r="E72" s="113">
        <v>6</v>
      </c>
      <c r="F72" s="113">
        <v>-5</v>
      </c>
      <c r="G72" s="113">
        <v>1E+30</v>
      </c>
      <c r="H72" s="113">
        <v>6</v>
      </c>
    </row>
    <row r="73" spans="2:8" x14ac:dyDescent="0.2">
      <c r="B73" s="113" t="s">
        <v>170</v>
      </c>
      <c r="C73" s="113" t="s">
        <v>115</v>
      </c>
      <c r="D73" s="113">
        <v>0</v>
      </c>
      <c r="E73" s="113">
        <v>18</v>
      </c>
      <c r="F73" s="113">
        <v>6</v>
      </c>
      <c r="G73" s="113">
        <v>1E+30</v>
      </c>
      <c r="H73" s="113">
        <v>18</v>
      </c>
    </row>
    <row r="74" spans="2:8" x14ac:dyDescent="0.2">
      <c r="B74" s="113" t="s">
        <v>171</v>
      </c>
      <c r="C74" s="113" t="s">
        <v>117</v>
      </c>
      <c r="D74" s="113">
        <v>0</v>
      </c>
      <c r="E74" s="113">
        <v>15</v>
      </c>
      <c r="F74" s="113">
        <v>4</v>
      </c>
      <c r="G74" s="113">
        <v>1E+30</v>
      </c>
      <c r="H74" s="113">
        <v>15</v>
      </c>
    </row>
    <row r="75" spans="2:8" x14ac:dyDescent="0.2">
      <c r="B75" s="113" t="s">
        <v>172</v>
      </c>
      <c r="C75" s="113" t="s">
        <v>119</v>
      </c>
      <c r="D75" s="113">
        <v>0</v>
      </c>
      <c r="E75" s="113">
        <v>7</v>
      </c>
      <c r="F75" s="113">
        <v>-2</v>
      </c>
      <c r="G75" s="113">
        <v>1E+30</v>
      </c>
      <c r="H75" s="113">
        <v>7</v>
      </c>
    </row>
    <row r="76" spans="2:8" x14ac:dyDescent="0.2">
      <c r="B76" s="113" t="s">
        <v>173</v>
      </c>
      <c r="C76" s="113" t="s">
        <v>121</v>
      </c>
      <c r="D76" s="113">
        <v>0</v>
      </c>
      <c r="E76" s="113">
        <v>14</v>
      </c>
      <c r="F76" s="113">
        <v>1</v>
      </c>
      <c r="G76" s="113">
        <v>1E+30</v>
      </c>
      <c r="H76" s="113">
        <v>14</v>
      </c>
    </row>
    <row r="77" spans="2:8" x14ac:dyDescent="0.2">
      <c r="B77" s="113" t="s">
        <v>174</v>
      </c>
      <c r="C77" s="113" t="s">
        <v>123</v>
      </c>
      <c r="D77" s="113">
        <v>0</v>
      </c>
      <c r="E77" s="113">
        <v>18</v>
      </c>
      <c r="F77" s="113">
        <v>3</v>
      </c>
      <c r="G77" s="113">
        <v>1E+30</v>
      </c>
      <c r="H77" s="113">
        <v>18</v>
      </c>
    </row>
    <row r="78" spans="2:8" x14ac:dyDescent="0.2">
      <c r="B78" s="113" t="s">
        <v>175</v>
      </c>
      <c r="C78" s="113" t="s">
        <v>125</v>
      </c>
      <c r="D78" s="113">
        <v>0</v>
      </c>
      <c r="E78" s="113">
        <v>7</v>
      </c>
      <c r="F78" s="113">
        <v>-1</v>
      </c>
      <c r="G78" s="113">
        <v>1E+30</v>
      </c>
      <c r="H78" s="113">
        <v>7</v>
      </c>
    </row>
    <row r="79" spans="2:8" x14ac:dyDescent="0.2">
      <c r="B79" s="113" t="s">
        <v>176</v>
      </c>
      <c r="C79" s="113" t="s">
        <v>127</v>
      </c>
      <c r="D79" s="113">
        <v>0</v>
      </c>
      <c r="E79" s="113">
        <v>13</v>
      </c>
      <c r="F79" s="113">
        <v>-3</v>
      </c>
      <c r="G79" s="113">
        <v>1E+30</v>
      </c>
      <c r="H79" s="113">
        <v>13</v>
      </c>
    </row>
    <row r="80" spans="2:8" x14ac:dyDescent="0.2">
      <c r="B80" s="113" t="s">
        <v>177</v>
      </c>
      <c r="C80" s="113" t="s">
        <v>129</v>
      </c>
      <c r="D80" s="113">
        <v>0</v>
      </c>
      <c r="E80" s="113">
        <v>13</v>
      </c>
      <c r="F80" s="113">
        <v>2</v>
      </c>
      <c r="G80" s="113">
        <v>1E+30</v>
      </c>
      <c r="H80" s="113">
        <v>13</v>
      </c>
    </row>
    <row r="81" spans="1:8" x14ac:dyDescent="0.2">
      <c r="B81" s="113" t="s">
        <v>178</v>
      </c>
      <c r="C81" s="113" t="s">
        <v>131</v>
      </c>
      <c r="D81" s="113">
        <v>0</v>
      </c>
      <c r="E81" s="113">
        <v>2</v>
      </c>
      <c r="F81" s="113">
        <v>-10</v>
      </c>
      <c r="G81" s="113">
        <v>1E+30</v>
      </c>
      <c r="H81" s="113">
        <v>2</v>
      </c>
    </row>
    <row r="82" spans="1:8" x14ac:dyDescent="0.2">
      <c r="B82" s="113" t="s">
        <v>179</v>
      </c>
      <c r="C82" s="113" t="s">
        <v>133</v>
      </c>
      <c r="D82" s="113">
        <v>0</v>
      </c>
      <c r="E82" s="113">
        <v>0</v>
      </c>
      <c r="F82" s="113">
        <v>-11</v>
      </c>
      <c r="G82" s="113">
        <v>1E+30</v>
      </c>
      <c r="H82" s="113">
        <v>0</v>
      </c>
    </row>
    <row r="83" spans="1:8" x14ac:dyDescent="0.2">
      <c r="B83" s="113" t="s">
        <v>180</v>
      </c>
      <c r="C83" s="113" t="s">
        <v>135</v>
      </c>
      <c r="D83" s="113">
        <v>0</v>
      </c>
      <c r="E83" s="113">
        <v>0</v>
      </c>
      <c r="F83" s="113">
        <v>-9</v>
      </c>
      <c r="G83" s="113">
        <v>1E+30</v>
      </c>
      <c r="H83" s="113">
        <v>0</v>
      </c>
    </row>
    <row r="84" spans="1:8" x14ac:dyDescent="0.2">
      <c r="B84" s="113" t="s">
        <v>181</v>
      </c>
      <c r="C84" s="113" t="s">
        <v>137</v>
      </c>
      <c r="D84" s="113">
        <v>1000</v>
      </c>
      <c r="E84" s="113">
        <v>0</v>
      </c>
      <c r="F84" s="113">
        <v>-13</v>
      </c>
      <c r="G84" s="113">
        <v>0</v>
      </c>
      <c r="H84" s="113">
        <v>1E+30</v>
      </c>
    </row>
    <row r="85" spans="1:8" x14ac:dyDescent="0.2">
      <c r="B85" s="113" t="s">
        <v>182</v>
      </c>
      <c r="C85" s="113" t="s">
        <v>139</v>
      </c>
      <c r="D85" s="113">
        <v>0</v>
      </c>
      <c r="E85" s="113">
        <v>10</v>
      </c>
      <c r="F85" s="113">
        <v>-5</v>
      </c>
      <c r="G85" s="113">
        <v>1E+30</v>
      </c>
      <c r="H85" s="113">
        <v>10</v>
      </c>
    </row>
    <row r="86" spans="1:8" x14ac:dyDescent="0.2">
      <c r="B86" s="113" t="s">
        <v>183</v>
      </c>
      <c r="C86" s="113" t="s">
        <v>141</v>
      </c>
      <c r="D86" s="113">
        <v>0</v>
      </c>
      <c r="E86" s="113">
        <v>0</v>
      </c>
      <c r="F86" s="113">
        <v>-8</v>
      </c>
      <c r="G86" s="113">
        <v>1E+30</v>
      </c>
      <c r="H86" s="113">
        <v>0</v>
      </c>
    </row>
    <row r="87" spans="1:8" x14ac:dyDescent="0.2">
      <c r="B87" s="113" t="s">
        <v>184</v>
      </c>
      <c r="C87" s="113" t="s">
        <v>143</v>
      </c>
      <c r="D87" s="113">
        <v>0</v>
      </c>
      <c r="E87" s="113">
        <v>13</v>
      </c>
      <c r="F87" s="113">
        <v>-3</v>
      </c>
      <c r="G87" s="113">
        <v>1E+30</v>
      </c>
      <c r="H87" s="113">
        <v>13</v>
      </c>
    </row>
    <row r="88" spans="1:8" ht="17" thickBot="1" x14ac:dyDescent="0.25">
      <c r="B88" s="114" t="s">
        <v>185</v>
      </c>
      <c r="C88" s="114" t="s">
        <v>145</v>
      </c>
      <c r="D88" s="114">
        <v>0</v>
      </c>
      <c r="E88" s="114">
        <v>1</v>
      </c>
      <c r="F88" s="114">
        <v>-10</v>
      </c>
      <c r="G88" s="114">
        <v>1E+30</v>
      </c>
      <c r="H88" s="114">
        <v>1</v>
      </c>
    </row>
    <row r="90" spans="1:8" ht="17" thickBot="1" x14ac:dyDescent="0.25">
      <c r="A90" t="s">
        <v>61</v>
      </c>
    </row>
    <row r="91" spans="1:8" x14ac:dyDescent="0.2">
      <c r="B91" s="115"/>
      <c r="C91" s="115"/>
      <c r="D91" s="115" t="s">
        <v>52</v>
      </c>
      <c r="E91" s="115" t="s">
        <v>62</v>
      </c>
      <c r="F91" s="115" t="s">
        <v>64</v>
      </c>
      <c r="G91" s="115" t="s">
        <v>58</v>
      </c>
      <c r="H91" s="115" t="s">
        <v>58</v>
      </c>
    </row>
    <row r="92" spans="1:8" ht="17" thickBot="1" x14ac:dyDescent="0.25">
      <c r="B92" s="116" t="s">
        <v>50</v>
      </c>
      <c r="C92" s="116" t="s">
        <v>51</v>
      </c>
      <c r="D92" s="116" t="s">
        <v>53</v>
      </c>
      <c r="E92" s="116" t="s">
        <v>63</v>
      </c>
      <c r="F92" s="116" t="s">
        <v>65</v>
      </c>
      <c r="G92" s="116" t="s">
        <v>59</v>
      </c>
      <c r="H92" s="116" t="s">
        <v>60</v>
      </c>
    </row>
    <row r="93" spans="1:8" x14ac:dyDescent="0.2">
      <c r="B93" s="113" t="s">
        <v>186</v>
      </c>
      <c r="C93" s="113" t="s">
        <v>187</v>
      </c>
      <c r="D93" s="113">
        <v>11000</v>
      </c>
      <c r="E93" s="113">
        <v>-3</v>
      </c>
      <c r="F93" s="113">
        <v>11000</v>
      </c>
      <c r="G93" s="113">
        <v>0</v>
      </c>
      <c r="H93" s="113">
        <v>500</v>
      </c>
    </row>
    <row r="94" spans="1:8" x14ac:dyDescent="0.2">
      <c r="B94" s="113" t="s">
        <v>188</v>
      </c>
      <c r="C94" s="113" t="s">
        <v>189</v>
      </c>
      <c r="D94" s="113">
        <v>3000</v>
      </c>
      <c r="E94" s="113">
        <v>-5</v>
      </c>
      <c r="F94" s="113">
        <v>3000</v>
      </c>
      <c r="G94" s="113">
        <v>200</v>
      </c>
      <c r="H94" s="113">
        <v>0</v>
      </c>
    </row>
    <row r="95" spans="1:8" x14ac:dyDescent="0.2">
      <c r="B95" s="113" t="s">
        <v>190</v>
      </c>
      <c r="C95" s="113" t="s">
        <v>191</v>
      </c>
      <c r="D95" s="113">
        <v>2500</v>
      </c>
      <c r="E95" s="113">
        <v>0</v>
      </c>
      <c r="F95" s="113">
        <v>2500</v>
      </c>
      <c r="G95" s="113">
        <v>1100</v>
      </c>
      <c r="H95" s="113">
        <v>0</v>
      </c>
    </row>
    <row r="96" spans="1:8" x14ac:dyDescent="0.2">
      <c r="B96" s="113" t="s">
        <v>192</v>
      </c>
      <c r="C96" s="113" t="s">
        <v>193</v>
      </c>
      <c r="D96" s="113">
        <v>3500</v>
      </c>
      <c r="E96" s="113">
        <v>0</v>
      </c>
      <c r="F96" s="113">
        <v>3500</v>
      </c>
      <c r="G96" s="113">
        <v>1E+30</v>
      </c>
      <c r="H96" s="113">
        <v>0</v>
      </c>
    </row>
    <row r="97" spans="2:8" x14ac:dyDescent="0.2">
      <c r="B97" s="113" t="s">
        <v>194</v>
      </c>
      <c r="C97" s="113" t="s">
        <v>195</v>
      </c>
      <c r="D97" s="113">
        <v>0</v>
      </c>
      <c r="E97" s="113">
        <v>-2</v>
      </c>
      <c r="F97" s="113">
        <v>0</v>
      </c>
      <c r="G97" s="113">
        <v>1100</v>
      </c>
      <c r="H97" s="113">
        <v>0</v>
      </c>
    </row>
    <row r="98" spans="2:8" x14ac:dyDescent="0.2">
      <c r="B98" s="113" t="s">
        <v>196</v>
      </c>
      <c r="C98" s="113" t="s">
        <v>197</v>
      </c>
      <c r="D98" s="113">
        <v>2000</v>
      </c>
      <c r="E98" s="113">
        <v>-3</v>
      </c>
      <c r="F98" s="113">
        <v>2000</v>
      </c>
      <c r="G98" s="113">
        <v>500</v>
      </c>
      <c r="H98" s="113">
        <v>0</v>
      </c>
    </row>
    <row r="99" spans="2:8" x14ac:dyDescent="0.2">
      <c r="B99" s="113" t="s">
        <v>198</v>
      </c>
      <c r="C99" s="113" t="s">
        <v>199</v>
      </c>
      <c r="D99" s="113">
        <v>1000</v>
      </c>
      <c r="E99" s="113">
        <v>-12</v>
      </c>
      <c r="F99" s="113">
        <v>1000</v>
      </c>
      <c r="G99" s="113">
        <v>500</v>
      </c>
      <c r="H99" s="113">
        <v>1000</v>
      </c>
    </row>
    <row r="100" spans="2:8" x14ac:dyDescent="0.2">
      <c r="B100" s="113" t="s">
        <v>200</v>
      </c>
      <c r="C100" s="113" t="s">
        <v>201</v>
      </c>
      <c r="D100" s="113">
        <v>2000</v>
      </c>
      <c r="E100" s="113">
        <v>-11</v>
      </c>
      <c r="F100" s="113">
        <v>2000</v>
      </c>
      <c r="G100" s="113">
        <v>500</v>
      </c>
      <c r="H100" s="113">
        <v>1000</v>
      </c>
    </row>
    <row r="101" spans="2:8" x14ac:dyDescent="0.2">
      <c r="B101" s="113" t="s">
        <v>202</v>
      </c>
      <c r="C101" s="113" t="s">
        <v>203</v>
      </c>
      <c r="D101" s="113">
        <v>3000</v>
      </c>
      <c r="E101" s="113">
        <v>-9</v>
      </c>
      <c r="F101" s="113">
        <v>3000</v>
      </c>
      <c r="G101" s="113">
        <v>500</v>
      </c>
      <c r="H101" s="113">
        <v>1000</v>
      </c>
    </row>
    <row r="102" spans="2:8" x14ac:dyDescent="0.2">
      <c r="B102" s="113" t="s">
        <v>204</v>
      </c>
      <c r="C102" s="113" t="s">
        <v>205</v>
      </c>
      <c r="D102" s="113">
        <v>1500</v>
      </c>
      <c r="E102" s="113">
        <v>-13</v>
      </c>
      <c r="F102" s="113">
        <v>1500</v>
      </c>
      <c r="G102" s="113">
        <v>1E+30</v>
      </c>
      <c r="H102" s="113">
        <v>1000</v>
      </c>
    </row>
    <row r="103" spans="2:8" x14ac:dyDescent="0.2">
      <c r="B103" s="113" t="s">
        <v>206</v>
      </c>
      <c r="C103" s="113" t="s">
        <v>207</v>
      </c>
      <c r="D103" s="113">
        <v>400</v>
      </c>
      <c r="E103" s="113">
        <v>-15</v>
      </c>
      <c r="F103" s="113">
        <v>400</v>
      </c>
      <c r="G103" s="113">
        <v>500</v>
      </c>
      <c r="H103" s="113">
        <v>400</v>
      </c>
    </row>
    <row r="104" spans="2:8" x14ac:dyDescent="0.2">
      <c r="B104" s="113" t="s">
        <v>208</v>
      </c>
      <c r="C104" s="113" t="s">
        <v>209</v>
      </c>
      <c r="D104" s="113">
        <v>700</v>
      </c>
      <c r="E104" s="113">
        <v>-8</v>
      </c>
      <c r="F104" s="113">
        <v>700</v>
      </c>
      <c r="G104" s="113">
        <v>500</v>
      </c>
      <c r="H104" s="113">
        <v>200</v>
      </c>
    </row>
    <row r="105" spans="2:8" x14ac:dyDescent="0.2">
      <c r="B105" s="113" t="s">
        <v>210</v>
      </c>
      <c r="C105" s="113" t="s">
        <v>211</v>
      </c>
      <c r="D105" s="113">
        <v>900</v>
      </c>
      <c r="E105" s="113">
        <v>-16</v>
      </c>
      <c r="F105" s="113">
        <v>900</v>
      </c>
      <c r="G105" s="113">
        <v>500</v>
      </c>
      <c r="H105" s="113">
        <v>900</v>
      </c>
    </row>
    <row r="106" spans="2:8" ht="17" thickBot="1" x14ac:dyDescent="0.25">
      <c r="B106" s="114" t="s">
        <v>212</v>
      </c>
      <c r="C106" s="114" t="s">
        <v>213</v>
      </c>
      <c r="D106" s="114">
        <v>2500</v>
      </c>
      <c r="E106" s="114">
        <v>-11</v>
      </c>
      <c r="F106" s="114">
        <v>2500</v>
      </c>
      <c r="G106" s="114">
        <v>500</v>
      </c>
      <c r="H106" s="114">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selection activeCell="N14" sqref="N14"/>
    </sheetView>
  </sheetViews>
  <sheetFormatPr baseColWidth="10" defaultColWidth="8.83203125" defaultRowHeight="16" x14ac:dyDescent="0.2"/>
  <sheetData>
    <row r="1" spans="1:11" x14ac:dyDescent="0.2">
      <c r="A1" s="1" t="s">
        <v>230</v>
      </c>
      <c r="K1" s="117" t="s">
        <v>259</v>
      </c>
    </row>
    <row r="3" spans="1:11" x14ac:dyDescent="0.2">
      <c r="A3" t="s">
        <v>231</v>
      </c>
      <c r="K3" t="s">
        <v>232</v>
      </c>
    </row>
    <row r="4" spans="1:11" ht="37" x14ac:dyDescent="0.2">
      <c r="B4" s="118" t="s">
        <v>233</v>
      </c>
      <c r="J4" s="117">
        <v>1</v>
      </c>
      <c r="K4" s="119" t="s">
        <v>233</v>
      </c>
    </row>
    <row r="5" spans="1:11" x14ac:dyDescent="0.2">
      <c r="A5" s="120">
        <v>0</v>
      </c>
      <c r="B5" s="121">
        <v>40300</v>
      </c>
      <c r="K5">
        <v>40300</v>
      </c>
    </row>
    <row r="6" spans="1:11" x14ac:dyDescent="0.2">
      <c r="A6" s="120">
        <v>4</v>
      </c>
      <c r="B6" s="122">
        <v>44300</v>
      </c>
      <c r="K6">
        <v>44300</v>
      </c>
    </row>
    <row r="7" spans="1:11" x14ac:dyDescent="0.2">
      <c r="A7" s="120">
        <v>8</v>
      </c>
      <c r="B7" s="122">
        <v>48300</v>
      </c>
      <c r="K7">
        <v>48300</v>
      </c>
    </row>
    <row r="8" spans="1:11" x14ac:dyDescent="0.2">
      <c r="A8" s="120">
        <v>12</v>
      </c>
      <c r="B8" s="122">
        <v>52000</v>
      </c>
      <c r="K8">
        <v>52000</v>
      </c>
    </row>
    <row r="9" spans="1:11" x14ac:dyDescent="0.2">
      <c r="A9" s="120">
        <v>16</v>
      </c>
      <c r="B9" s="122">
        <v>52000</v>
      </c>
      <c r="K9">
        <v>52000</v>
      </c>
    </row>
    <row r="10" spans="1:11" x14ac:dyDescent="0.2">
      <c r="A10" s="120">
        <v>20</v>
      </c>
      <c r="B10" s="122">
        <v>52000</v>
      </c>
      <c r="K10">
        <v>52000</v>
      </c>
    </row>
    <row r="11" spans="1:11" x14ac:dyDescent="0.2">
      <c r="A11" s="120">
        <v>24</v>
      </c>
      <c r="B11" s="122">
        <v>52000</v>
      </c>
      <c r="K11">
        <v>52000</v>
      </c>
    </row>
    <row r="12" spans="1:11" x14ac:dyDescent="0.2">
      <c r="A12" s="120">
        <v>28</v>
      </c>
      <c r="B12" s="122">
        <v>52000</v>
      </c>
      <c r="K12">
        <v>52000</v>
      </c>
    </row>
    <row r="13" spans="1:11" x14ac:dyDescent="0.2">
      <c r="A13" s="120">
        <v>32</v>
      </c>
      <c r="B13" s="122">
        <v>52000</v>
      </c>
      <c r="K13">
        <v>52000</v>
      </c>
    </row>
    <row r="14" spans="1:11" x14ac:dyDescent="0.2">
      <c r="A14" s="120">
        <v>36</v>
      </c>
      <c r="B14" s="122">
        <v>52000</v>
      </c>
      <c r="K14">
        <v>52000</v>
      </c>
    </row>
    <row r="15" spans="1:11" x14ac:dyDescent="0.2">
      <c r="A15" s="120">
        <v>40</v>
      </c>
      <c r="B15" s="123">
        <v>52000</v>
      </c>
      <c r="K15">
        <v>52000</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
  <sheetViews>
    <sheetView workbookViewId="0">
      <selection activeCell="N14" sqref="N14"/>
    </sheetView>
  </sheetViews>
  <sheetFormatPr baseColWidth="10" defaultRowHeight="16" x14ac:dyDescent="0.2"/>
  <sheetData>
    <row r="1" spans="1:53" x14ac:dyDescent="0.2">
      <c r="A1" s="124" t="s">
        <v>234</v>
      </c>
      <c r="B1" s="124"/>
      <c r="C1" s="124"/>
      <c r="D1" s="124"/>
      <c r="E1" s="124"/>
      <c r="F1" s="124"/>
      <c r="G1" s="124"/>
      <c r="H1" s="125"/>
      <c r="I1" s="125"/>
      <c r="J1" s="125"/>
      <c r="K1" s="125"/>
      <c r="L1" s="125"/>
      <c r="M1" s="125"/>
      <c r="N1" s="117" t="s">
        <v>240</v>
      </c>
      <c r="O1" s="117"/>
      <c r="P1" s="117"/>
      <c r="Q1" s="125"/>
      <c r="R1" s="117" t="s">
        <v>241</v>
      </c>
      <c r="S1" s="117"/>
      <c r="T1" s="117"/>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t="s">
        <v>233</v>
      </c>
    </row>
    <row r="2" spans="1:53" x14ac:dyDescent="0.2">
      <c r="A2" s="125"/>
      <c r="B2" s="125"/>
      <c r="C2" s="125"/>
      <c r="D2" s="125"/>
      <c r="E2" s="125"/>
      <c r="F2" s="125"/>
      <c r="G2" s="125"/>
      <c r="H2" s="125"/>
      <c r="I2" s="125"/>
      <c r="J2" s="125"/>
      <c r="K2" s="125"/>
      <c r="L2" s="125"/>
      <c r="M2" s="125"/>
      <c r="N2" s="125" t="s">
        <v>235</v>
      </c>
      <c r="O2" s="125"/>
      <c r="P2" s="125"/>
      <c r="Q2" s="125"/>
      <c r="R2" s="125" t="s">
        <v>236</v>
      </c>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row>
    <row r="3" spans="1:53" x14ac:dyDescent="0.2">
      <c r="A3" s="125" t="s">
        <v>237</v>
      </c>
      <c r="B3" s="125"/>
      <c r="C3" s="125"/>
      <c r="D3" s="125"/>
      <c r="E3" s="125"/>
      <c r="F3" s="125"/>
      <c r="G3" s="125"/>
      <c r="H3" s="125"/>
      <c r="I3" s="125"/>
      <c r="J3" s="125"/>
      <c r="K3" s="125"/>
      <c r="L3" s="125"/>
      <c r="M3" s="125"/>
      <c r="N3" s="125" t="s">
        <v>44</v>
      </c>
      <c r="O3" s="125" t="s">
        <v>238</v>
      </c>
      <c r="P3" s="125"/>
      <c r="Q3" s="125"/>
      <c r="R3" s="125" t="s">
        <v>44</v>
      </c>
      <c r="S3" s="125" t="s">
        <v>239</v>
      </c>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row>
    <row r="4" spans="1:53" ht="37" x14ac:dyDescent="0.2">
      <c r="A4" s="126" t="s">
        <v>233</v>
      </c>
      <c r="B4" s="127" t="s">
        <v>242</v>
      </c>
      <c r="C4" s="127" t="s">
        <v>243</v>
      </c>
      <c r="D4" s="127" t="s">
        <v>244</v>
      </c>
      <c r="E4" s="127" t="s">
        <v>245</v>
      </c>
      <c r="F4" s="127" t="s">
        <v>246</v>
      </c>
      <c r="G4" s="127" t="s">
        <v>247</v>
      </c>
      <c r="H4" s="127" t="s">
        <v>248</v>
      </c>
      <c r="I4" s="127" t="s">
        <v>249</v>
      </c>
      <c r="J4" s="127" t="s">
        <v>250</v>
      </c>
      <c r="K4" s="127" t="s">
        <v>251</v>
      </c>
      <c r="L4" s="127" t="s">
        <v>252</v>
      </c>
      <c r="M4" s="117">
        <v>1</v>
      </c>
      <c r="N4" s="128" t="s">
        <v>233</v>
      </c>
      <c r="O4" s="129">
        <v>2000</v>
      </c>
      <c r="P4" s="117">
        <v>1</v>
      </c>
      <c r="Q4" s="117">
        <v>1</v>
      </c>
      <c r="R4" s="128" t="s">
        <v>233</v>
      </c>
      <c r="S4" s="129">
        <v>4</v>
      </c>
      <c r="T4" s="117">
        <v>1</v>
      </c>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row>
    <row r="5" spans="1:53" x14ac:dyDescent="0.2">
      <c r="A5" s="125">
        <v>2000</v>
      </c>
      <c r="B5" s="130" t="s">
        <v>253</v>
      </c>
      <c r="C5" s="131" t="s">
        <v>253</v>
      </c>
      <c r="D5" s="131" t="s">
        <v>253</v>
      </c>
      <c r="E5" s="131" t="s">
        <v>253</v>
      </c>
      <c r="F5" s="131" t="s">
        <v>253</v>
      </c>
      <c r="G5" s="131" t="s">
        <v>253</v>
      </c>
      <c r="H5" s="131" t="s">
        <v>253</v>
      </c>
      <c r="I5" s="131" t="s">
        <v>253</v>
      </c>
      <c r="J5" s="131" t="s">
        <v>253</v>
      </c>
      <c r="K5" s="131" t="s">
        <v>253</v>
      </c>
      <c r="L5" s="132" t="s">
        <v>253</v>
      </c>
      <c r="M5" s="117" t="s">
        <v>254</v>
      </c>
      <c r="N5" s="125">
        <v>45000</v>
      </c>
      <c r="O5" s="125"/>
      <c r="P5" s="125"/>
      <c r="Q5" s="117" t="s">
        <v>254</v>
      </c>
      <c r="R5" s="125">
        <v>45000</v>
      </c>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row>
    <row r="6" spans="1:53" x14ac:dyDescent="0.2">
      <c r="A6" s="125">
        <v>2500</v>
      </c>
      <c r="B6" s="133" t="s">
        <v>255</v>
      </c>
      <c r="C6" s="127" t="s">
        <v>255</v>
      </c>
      <c r="D6" s="127" t="s">
        <v>255</v>
      </c>
      <c r="E6" s="127" t="s">
        <v>255</v>
      </c>
      <c r="F6" s="127" t="s">
        <v>255</v>
      </c>
      <c r="G6" s="127" t="s">
        <v>255</v>
      </c>
      <c r="H6" s="127" t="s">
        <v>255</v>
      </c>
      <c r="I6" s="127" t="s">
        <v>255</v>
      </c>
      <c r="J6" s="127" t="s">
        <v>255</v>
      </c>
      <c r="K6" s="127" t="s">
        <v>255</v>
      </c>
      <c r="L6" s="134" t="s">
        <v>255</v>
      </c>
      <c r="M6" s="125"/>
      <c r="N6" s="125">
        <v>45000</v>
      </c>
      <c r="O6" s="125"/>
      <c r="P6" s="125"/>
      <c r="Q6" s="125"/>
      <c r="R6" s="125">
        <v>44000</v>
      </c>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row>
    <row r="7" spans="1:53" x14ac:dyDescent="0.2">
      <c r="A7" s="125">
        <v>3000</v>
      </c>
      <c r="B7" s="133" t="s">
        <v>256</v>
      </c>
      <c r="C7" s="127" t="s">
        <v>256</v>
      </c>
      <c r="D7" s="127" t="s">
        <v>256</v>
      </c>
      <c r="E7" s="127" t="s">
        <v>256</v>
      </c>
      <c r="F7" s="127" t="s">
        <v>256</v>
      </c>
      <c r="G7" s="127" t="s">
        <v>256</v>
      </c>
      <c r="H7" s="127" t="s">
        <v>256</v>
      </c>
      <c r="I7" s="127" t="s">
        <v>256</v>
      </c>
      <c r="J7" s="127" t="s">
        <v>256</v>
      </c>
      <c r="K7" s="127" t="s">
        <v>256</v>
      </c>
      <c r="L7" s="134" t="s">
        <v>256</v>
      </c>
      <c r="M7" s="125"/>
      <c r="N7" s="125">
        <v>45000</v>
      </c>
      <c r="O7" s="125"/>
      <c r="P7" s="125"/>
      <c r="Q7" s="125"/>
      <c r="R7" s="125">
        <v>43000</v>
      </c>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row>
    <row r="8" spans="1:53" x14ac:dyDescent="0.2">
      <c r="A8" s="125">
        <v>3500</v>
      </c>
      <c r="B8" s="133" t="s">
        <v>257</v>
      </c>
      <c r="C8" s="127" t="s">
        <v>257</v>
      </c>
      <c r="D8" s="127" t="s">
        <v>257</v>
      </c>
      <c r="E8" s="127" t="s">
        <v>257</v>
      </c>
      <c r="F8" s="127" t="s">
        <v>257</v>
      </c>
      <c r="G8" s="127" t="s">
        <v>257</v>
      </c>
      <c r="H8" s="127" t="s">
        <v>257</v>
      </c>
      <c r="I8" s="127" t="s">
        <v>257</v>
      </c>
      <c r="J8" s="127" t="s">
        <v>257</v>
      </c>
      <c r="K8" s="127" t="s">
        <v>257</v>
      </c>
      <c r="L8" s="134" t="s">
        <v>257</v>
      </c>
      <c r="M8" s="125"/>
      <c r="N8" s="125">
        <v>45000</v>
      </c>
      <c r="O8" s="125"/>
      <c r="P8" s="125"/>
      <c r="Q8" s="125"/>
      <c r="R8" s="125">
        <v>42300</v>
      </c>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row>
    <row r="9" spans="1:53" x14ac:dyDescent="0.2">
      <c r="A9" s="125">
        <v>4000</v>
      </c>
      <c r="B9" s="133" t="s">
        <v>258</v>
      </c>
      <c r="C9" s="127" t="s">
        <v>258</v>
      </c>
      <c r="D9" s="127" t="s">
        <v>258</v>
      </c>
      <c r="E9" s="127" t="s">
        <v>258</v>
      </c>
      <c r="F9" s="127" t="s">
        <v>258</v>
      </c>
      <c r="G9" s="127" t="s">
        <v>258</v>
      </c>
      <c r="H9" s="127" t="s">
        <v>258</v>
      </c>
      <c r="I9" s="127" t="s">
        <v>258</v>
      </c>
      <c r="J9" s="127" t="s">
        <v>258</v>
      </c>
      <c r="K9" s="127" t="s">
        <v>258</v>
      </c>
      <c r="L9" s="134" t="s">
        <v>258</v>
      </c>
      <c r="M9" s="125"/>
      <c r="N9" s="125">
        <v>45000</v>
      </c>
      <c r="O9" s="125"/>
      <c r="P9" s="125"/>
      <c r="Q9" s="125"/>
      <c r="R9" s="125">
        <v>42100</v>
      </c>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row>
    <row r="10" spans="1:53" x14ac:dyDescent="0.2">
      <c r="A10" s="125">
        <v>4500</v>
      </c>
      <c r="B10" s="135" t="s">
        <v>258</v>
      </c>
      <c r="C10" s="136" t="s">
        <v>258</v>
      </c>
      <c r="D10" s="136" t="s">
        <v>258</v>
      </c>
      <c r="E10" s="136" t="s">
        <v>258</v>
      </c>
      <c r="F10" s="136" t="s">
        <v>258</v>
      </c>
      <c r="G10" s="136" t="s">
        <v>258</v>
      </c>
      <c r="H10" s="136" t="s">
        <v>258</v>
      </c>
      <c r="I10" s="136" t="s">
        <v>258</v>
      </c>
      <c r="J10" s="136" t="s">
        <v>258</v>
      </c>
      <c r="K10" s="136" t="s">
        <v>258</v>
      </c>
      <c r="L10" s="137" t="s">
        <v>258</v>
      </c>
      <c r="M10" s="125"/>
      <c r="N10" s="125">
        <v>45000</v>
      </c>
      <c r="O10" s="125"/>
      <c r="P10" s="125"/>
      <c r="Q10" s="125"/>
      <c r="R10" s="125">
        <v>42100</v>
      </c>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row>
    <row r="11" spans="1:53" x14ac:dyDescent="0.2">
      <c r="A11" s="125"/>
      <c r="B11" s="125"/>
      <c r="C11" s="125"/>
      <c r="D11" s="125"/>
      <c r="E11" s="125"/>
      <c r="F11" s="125"/>
      <c r="G11" s="125"/>
      <c r="H11" s="125"/>
      <c r="I11" s="125"/>
      <c r="J11" s="125"/>
      <c r="K11" s="125"/>
      <c r="L11" s="125"/>
      <c r="M11" s="125"/>
      <c r="N11" s="125">
        <v>45000</v>
      </c>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row>
    <row r="12" spans="1:53" x14ac:dyDescent="0.2">
      <c r="A12" s="125"/>
      <c r="B12" s="125"/>
      <c r="C12" s="125"/>
      <c r="D12" s="125"/>
      <c r="E12" s="125"/>
      <c r="F12" s="125"/>
      <c r="G12" s="125"/>
      <c r="H12" s="125"/>
      <c r="I12" s="125"/>
      <c r="J12" s="125"/>
      <c r="K12" s="125"/>
      <c r="L12" s="125"/>
      <c r="M12" s="125"/>
      <c r="N12" s="125">
        <v>45000</v>
      </c>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row>
    <row r="13" spans="1:53" x14ac:dyDescent="0.2">
      <c r="A13" s="125"/>
      <c r="B13" s="125"/>
      <c r="C13" s="125"/>
      <c r="D13" s="125"/>
      <c r="E13" s="125">
        <v>42100</v>
      </c>
      <c r="F13" s="125"/>
      <c r="G13" s="125"/>
      <c r="H13" s="125"/>
      <c r="I13" s="125"/>
      <c r="J13" s="125"/>
      <c r="K13" s="125"/>
      <c r="L13" s="125"/>
      <c r="M13" s="125"/>
      <c r="N13" s="125">
        <v>45000</v>
      </c>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row>
    <row r="14" spans="1:53" x14ac:dyDescent="0.2">
      <c r="A14" s="125"/>
      <c r="B14" s="125"/>
      <c r="C14" s="125"/>
      <c r="D14" s="125"/>
      <c r="E14" s="125"/>
      <c r="F14" s="125"/>
      <c r="G14" s="125"/>
      <c r="H14" s="125"/>
      <c r="I14" s="125"/>
      <c r="J14" s="125"/>
      <c r="K14" s="125"/>
      <c r="L14" s="125"/>
      <c r="M14" s="125"/>
      <c r="N14" s="125">
        <v>45000</v>
      </c>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row>
    <row r="15" spans="1:53" x14ac:dyDescent="0.2">
      <c r="A15" s="125"/>
      <c r="B15" s="125"/>
      <c r="C15" s="125"/>
      <c r="D15" s="125"/>
      <c r="E15" s="125"/>
      <c r="F15" s="125"/>
      <c r="G15" s="125"/>
      <c r="H15" s="125"/>
      <c r="I15" s="125"/>
      <c r="J15" s="125"/>
      <c r="K15" s="125"/>
      <c r="L15" s="125"/>
      <c r="M15" s="125"/>
      <c r="N15" s="125">
        <v>45000</v>
      </c>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row>
    <row r="16" spans="1:53" x14ac:dyDescent="0.2">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row>
    <row r="17" spans="1:53" x14ac:dyDescent="0.2">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row>
    <row r="18" spans="1:53" x14ac:dyDescent="0.2">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row>
    <row r="19" spans="1:53" x14ac:dyDescent="0.2">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row>
    <row r="20" spans="1:53" x14ac:dyDescent="0.2">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row>
    <row r="21" spans="1:53" x14ac:dyDescent="0.2">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row>
    <row r="22" spans="1:53" x14ac:dyDescent="0.2">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row>
    <row r="23" spans="1:53" x14ac:dyDescent="0.2">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row>
    <row r="24" spans="1:53" x14ac:dyDescent="0.2">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row>
    <row r="25" spans="1:53" x14ac:dyDescent="0.2">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row>
    <row r="26" spans="1:53" x14ac:dyDescent="0.2">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row>
    <row r="27" spans="1:53" x14ac:dyDescent="0.2">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row>
    <row r="28" spans="1:53" x14ac:dyDescent="0.2">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row>
    <row r="29" spans="1:53" x14ac:dyDescent="0.2">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row>
    <row r="30" spans="1:53" x14ac:dyDescent="0.2">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Optimal Ship Schedule</vt:lpstr>
      <vt:lpstr>Sensitivity Report 1</vt:lpstr>
      <vt:lpstr>Q4 Overtime</vt:lpstr>
      <vt:lpstr>Sensitivity Report 2</vt:lpstr>
      <vt:lpstr>STS1</vt:lpstr>
      <vt:lpstr>STS2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2017-10-17T04:07:04Z</dcterms:created>
  <dcterms:modified xsi:type="dcterms:W3CDTF">2017-11-01T00:33:38Z</dcterms:modified>
</cp:coreProperties>
</file>