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ichel\Desktop\Ryerson\AFF514\Final Exam\"/>
    </mc:Choice>
  </mc:AlternateContent>
  <bookViews>
    <workbookView xWindow="0" yWindow="0" windowWidth="20490" windowHeight="7020"/>
  </bookViews>
  <sheets>
    <sheet name="Sales Forecast" sheetId="1" r:id="rId1"/>
    <sheet name="Sheet2" sheetId="2" state="hidden" r:id="rId2"/>
  </sheets>
  <externalReferences>
    <externalReference r:id="rId3"/>
  </externalReferences>
  <definedNames>
    <definedName name="alpha">Sheet2!$H$2</definedName>
    <definedName name="beta">Sheet2!$H$3</definedName>
    <definedName name="delta">Sheet2!$E$3</definedName>
    <definedName name="gamma">Sheet2!$E$2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2" l="1"/>
  <c r="E60" i="2"/>
  <c r="E59" i="2"/>
  <c r="E58" i="2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F6" i="2" s="1" a="1"/>
  <c r="F6" i="2" s="1"/>
  <c r="H3" i="2"/>
  <c r="H2" i="2"/>
  <c r="G61" i="2" s="1"/>
  <c r="F53" i="2" l="1"/>
  <c r="F55" i="2" a="1"/>
  <c r="F55" i="2" s="1"/>
  <c r="F54" i="2" a="1"/>
  <c r="F54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8" i="2"/>
  <c r="G60" i="2"/>
  <c r="G59" i="2"/>
  <c r="H6" i="2" l="1" a="1"/>
  <c r="H6" i="2" s="1"/>
  <c r="H53" i="2"/>
  <c r="H55" i="2" a="1"/>
  <c r="H55" i="2" s="1"/>
  <c r="H54" i="2" a="1"/>
  <c r="H54" i="2" s="1"/>
</calcChain>
</file>

<file path=xl/sharedStrings.xml><?xml version="1.0" encoding="utf-8"?>
<sst xmlns="http://schemas.openxmlformats.org/spreadsheetml/2006/main" count="118" uniqueCount="19">
  <si>
    <t>Sales Forecasting</t>
  </si>
  <si>
    <t>Year</t>
  </si>
  <si>
    <t>Quarter</t>
  </si>
  <si>
    <t>Time Period</t>
  </si>
  <si>
    <t>Sales</t>
  </si>
  <si>
    <t>I</t>
  </si>
  <si>
    <t>II</t>
  </si>
  <si>
    <t>III</t>
  </si>
  <si>
    <t>IV</t>
  </si>
  <si>
    <t>gamma</t>
  </si>
  <si>
    <t>alpha</t>
  </si>
  <si>
    <t>delta</t>
  </si>
  <si>
    <t>beta</t>
  </si>
  <si>
    <t>sum of e^2</t>
  </si>
  <si>
    <t>Pred Sales</t>
  </si>
  <si>
    <t>Error</t>
  </si>
  <si>
    <t>ME</t>
  </si>
  <si>
    <t>MAD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</si>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</sst>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#,##0.0"/>
    <numFmt numFmtId="167" formatCode="#,##0.0_);\(#,##0.0\)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'[1]Sales Forecast'!$D$7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'[1]Sales Forecast'!$C$8:$C$51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'[1]Sales Forecast'!$D$8:$D$51</c:f>
              <c:numCache>
                <c:formatCode>#,##0</c:formatCode>
                <c:ptCount val="44"/>
                <c:pt idx="0">
                  <c:v>3956</c:v>
                </c:pt>
                <c:pt idx="1">
                  <c:v>2841</c:v>
                </c:pt>
                <c:pt idx="2">
                  <c:v>2338</c:v>
                </c:pt>
                <c:pt idx="3">
                  <c:v>2473</c:v>
                </c:pt>
                <c:pt idx="4">
                  <c:v>2803</c:v>
                </c:pt>
                <c:pt idx="5">
                  <c:v>3265</c:v>
                </c:pt>
                <c:pt idx="6">
                  <c:v>3188</c:v>
                </c:pt>
                <c:pt idx="7">
                  <c:v>3737</c:v>
                </c:pt>
                <c:pt idx="8">
                  <c:v>3813</c:v>
                </c:pt>
                <c:pt idx="9">
                  <c:v>2263</c:v>
                </c:pt>
                <c:pt idx="10">
                  <c:v>3063</c:v>
                </c:pt>
                <c:pt idx="11">
                  <c:v>2112</c:v>
                </c:pt>
                <c:pt idx="12">
                  <c:v>1349</c:v>
                </c:pt>
                <c:pt idx="13">
                  <c:v>3200</c:v>
                </c:pt>
                <c:pt idx="14">
                  <c:v>3034</c:v>
                </c:pt>
                <c:pt idx="15">
                  <c:v>3514</c:v>
                </c:pt>
                <c:pt idx="16">
                  <c:v>2951</c:v>
                </c:pt>
                <c:pt idx="17">
                  <c:v>3242</c:v>
                </c:pt>
                <c:pt idx="18">
                  <c:v>3930</c:v>
                </c:pt>
                <c:pt idx="19">
                  <c:v>3240</c:v>
                </c:pt>
                <c:pt idx="20">
                  <c:v>3995</c:v>
                </c:pt>
                <c:pt idx="21">
                  <c:v>3837</c:v>
                </c:pt>
                <c:pt idx="22">
                  <c:v>4165</c:v>
                </c:pt>
                <c:pt idx="23">
                  <c:v>4764</c:v>
                </c:pt>
                <c:pt idx="24">
                  <c:v>4808</c:v>
                </c:pt>
                <c:pt idx="25">
                  <c:v>4066</c:v>
                </c:pt>
                <c:pt idx="26">
                  <c:v>5089</c:v>
                </c:pt>
                <c:pt idx="27">
                  <c:v>6608</c:v>
                </c:pt>
                <c:pt idx="28">
                  <c:v>6575</c:v>
                </c:pt>
                <c:pt idx="29">
                  <c:v>7242</c:v>
                </c:pt>
                <c:pt idx="30">
                  <c:v>6435</c:v>
                </c:pt>
                <c:pt idx="31">
                  <c:v>6421</c:v>
                </c:pt>
                <c:pt idx="32">
                  <c:v>6413</c:v>
                </c:pt>
                <c:pt idx="33">
                  <c:v>6232</c:v>
                </c:pt>
                <c:pt idx="34">
                  <c:v>4939</c:v>
                </c:pt>
                <c:pt idx="35">
                  <c:v>4995</c:v>
                </c:pt>
                <c:pt idx="36">
                  <c:v>5353</c:v>
                </c:pt>
                <c:pt idx="37">
                  <c:v>5098</c:v>
                </c:pt>
                <c:pt idx="38">
                  <c:v>4914</c:v>
                </c:pt>
                <c:pt idx="39">
                  <c:v>5033</c:v>
                </c:pt>
                <c:pt idx="40">
                  <c:v>5134</c:v>
                </c:pt>
                <c:pt idx="41">
                  <c:v>5403</c:v>
                </c:pt>
                <c:pt idx="42">
                  <c:v>7253</c:v>
                </c:pt>
                <c:pt idx="43">
                  <c:v>7233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E-4A3C-BEE3-8C9AE253BB15}"/>
            </c:ext>
          </c:extLst>
        </c:ser>
        <c:ser>
          <c:idx val="1"/>
          <c:order val="1"/>
          <c:tx>
            <c:strRef>
              <c:f>'[1]Sales Forecast'!$E$7</c:f>
              <c:strCache>
                <c:ptCount val="1"/>
                <c:pt idx="0">
                  <c:v>Pred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'[1]Sales Forecast'!$C$8:$C$51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'[1]Sales Forecast'!$E$8:$E$51</c:f>
              <c:numCache>
                <c:formatCode>#,##0.0</c:formatCode>
                <c:ptCount val="44"/>
                <c:pt idx="0">
                  <c:v>2349.5237288287312</c:v>
                </c:pt>
                <c:pt idx="1">
                  <c:v>2414.4456201424064</c:v>
                </c:pt>
                <c:pt idx="2">
                  <c:v>2481.1614290573502</c:v>
                </c:pt>
                <c:pt idx="3">
                  <c:v>2549.7207249914441</c:v>
                </c:pt>
                <c:pt idx="4">
                  <c:v>2620.1744470615931</c:v>
                </c:pt>
                <c:pt idx="5">
                  <c:v>2692.5749419311651</c:v>
                </c:pt>
                <c:pt idx="6">
                  <c:v>2766.9760027032235</c:v>
                </c:pt>
                <c:pt idx="7">
                  <c:v>2843.4329088884606</c:v>
                </c:pt>
                <c:pt idx="8">
                  <c:v>2922.0024674775154</c:v>
                </c:pt>
                <c:pt idx="9">
                  <c:v>3002.7430551482066</c:v>
                </c:pt>
                <c:pt idx="10">
                  <c:v>3085.7146616390282</c:v>
                </c:pt>
                <c:pt idx="11">
                  <c:v>3170.9789343211396</c:v>
                </c:pt>
                <c:pt idx="12">
                  <c:v>3258.5992240019664</c:v>
                </c:pt>
                <c:pt idx="13">
                  <c:v>3348.6406319944467</c:v>
                </c:pt>
                <c:pt idx="14">
                  <c:v>3441.1700584868863</c:v>
                </c:pt>
                <c:pt idx="15">
                  <c:v>3536.2562522493686</c:v>
                </c:pt>
                <c:pt idx="16">
                  <c:v>3633.9698617136523</c:v>
                </c:pt>
                <c:pt idx="17">
                  <c:v>3734.3834874645004</c:v>
                </c:pt>
                <c:pt idx="18">
                  <c:v>3837.57173618145</c:v>
                </c:pt>
                <c:pt idx="19">
                  <c:v>3943.6112760710957</c:v>
                </c:pt>
                <c:pt idx="20">
                  <c:v>4052.5808938310765</c:v>
                </c:pt>
                <c:pt idx="21">
                  <c:v>4164.5615531880849</c:v>
                </c:pt>
                <c:pt idx="22">
                  <c:v>4279.6364550533963</c:v>
                </c:pt>
                <c:pt idx="23">
                  <c:v>4397.8910993406143</c:v>
                </c:pt>
                <c:pt idx="24">
                  <c:v>4519.4133484915546</c:v>
                </c:pt>
                <c:pt idx="25">
                  <c:v>4644.293492757477</c:v>
                </c:pt>
                <c:pt idx="26">
                  <c:v>4772.624317284166</c:v>
                </c:pt>
                <c:pt idx="27">
                  <c:v>4904.5011710506897</c:v>
                </c:pt>
                <c:pt idx="28">
                  <c:v>5040.0220377130909</c:v>
                </c:pt>
                <c:pt idx="29">
                  <c:v>5179.2876084056052</c:v>
                </c:pt>
                <c:pt idx="30">
                  <c:v>5322.4013565535324</c:v>
                </c:pt>
                <c:pt idx="31">
                  <c:v>5469.4696147533259</c:v>
                </c:pt>
                <c:pt idx="32">
                  <c:v>5620.6016537770311</c:v>
                </c:pt>
                <c:pt idx="33">
                  <c:v>5775.9097637597652</c:v>
                </c:pt>
                <c:pt idx="34">
                  <c:v>5935.5093376305676</c:v>
                </c:pt>
                <c:pt idx="35">
                  <c:v>6099.5189568486112</c:v>
                </c:pt>
                <c:pt idx="36">
                  <c:v>6268.0604795084528</c:v>
                </c:pt>
                <c:pt idx="37">
                  <c:v>6441.2591308798328</c:v>
                </c:pt>
                <c:pt idx="38">
                  <c:v>6619.2435964492315</c:v>
                </c:pt>
                <c:pt idx="39">
                  <c:v>6802.1461175323639</c:v>
                </c:pt>
                <c:pt idx="40">
                  <c:v>6990.1025895286339</c:v>
                </c:pt>
                <c:pt idx="41">
                  <c:v>7183.2526628905443</c:v>
                </c:pt>
                <c:pt idx="42">
                  <c:v>7381.7398468830779</c:v>
                </c:pt>
                <c:pt idx="43">
                  <c:v>7585.711616210162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0E-4A3C-BEE3-8C9AE253BB15}"/>
            </c:ext>
          </c:extLst>
        </c:ser>
        <c:ser>
          <c:idx val="2"/>
          <c:order val="2"/>
          <c:tx>
            <c:strRef>
              <c:f>'[1]Sales Forecast'!$G$7</c:f>
              <c:strCache>
                <c:ptCount val="1"/>
                <c:pt idx="0">
                  <c:v>Pred Sales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'[1]Sales Forecast'!$C$8:$C$51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'[1]Sales Forecast'!$G$8:$G$51</c:f>
              <c:numCache>
                <c:formatCode>#,##0.0_);\(#,##0.0\)</c:formatCode>
                <c:ptCount val="44"/>
                <c:pt idx="0">
                  <c:v>2305.8242424242421</c:v>
                </c:pt>
                <c:pt idx="1">
                  <c:v>2401.8715292459478</c:v>
                </c:pt>
                <c:pt idx="2">
                  <c:v>2497.9188160676531</c:v>
                </c:pt>
                <c:pt idx="3">
                  <c:v>2593.9661028893588</c:v>
                </c:pt>
                <c:pt idx="4">
                  <c:v>2690.0133897110641</c:v>
                </c:pt>
                <c:pt idx="5">
                  <c:v>2786.0606765327693</c:v>
                </c:pt>
                <c:pt idx="6">
                  <c:v>2882.107963354475</c:v>
                </c:pt>
                <c:pt idx="7">
                  <c:v>2978.1552501761803</c:v>
                </c:pt>
                <c:pt idx="8">
                  <c:v>3074.2025369978855</c:v>
                </c:pt>
                <c:pt idx="9">
                  <c:v>3170.2498238195913</c:v>
                </c:pt>
                <c:pt idx="10">
                  <c:v>3266.2971106412965</c:v>
                </c:pt>
                <c:pt idx="11">
                  <c:v>3362.3443974630018</c:v>
                </c:pt>
                <c:pt idx="12">
                  <c:v>3458.3916842847075</c:v>
                </c:pt>
                <c:pt idx="13">
                  <c:v>3554.4389711064127</c:v>
                </c:pt>
                <c:pt idx="14">
                  <c:v>3650.486257928118</c:v>
                </c:pt>
                <c:pt idx="15">
                  <c:v>3746.5335447498237</c:v>
                </c:pt>
                <c:pt idx="16">
                  <c:v>3842.5808315715294</c:v>
                </c:pt>
                <c:pt idx="17">
                  <c:v>3938.6281183932347</c:v>
                </c:pt>
                <c:pt idx="18">
                  <c:v>4034.6754052149399</c:v>
                </c:pt>
                <c:pt idx="19">
                  <c:v>4130.7226920366456</c:v>
                </c:pt>
                <c:pt idx="20">
                  <c:v>4226.7699788583504</c:v>
                </c:pt>
                <c:pt idx="21">
                  <c:v>4322.8172656800562</c:v>
                </c:pt>
                <c:pt idx="22">
                  <c:v>4418.8645525017619</c:v>
                </c:pt>
                <c:pt idx="23">
                  <c:v>4514.9118393234676</c:v>
                </c:pt>
                <c:pt idx="24">
                  <c:v>4610.9591261451724</c:v>
                </c:pt>
                <c:pt idx="25">
                  <c:v>4707.0064129668781</c:v>
                </c:pt>
                <c:pt idx="26">
                  <c:v>4803.0536997885829</c:v>
                </c:pt>
                <c:pt idx="27">
                  <c:v>4899.1009866102886</c:v>
                </c:pt>
                <c:pt idx="28">
                  <c:v>4995.1482734319943</c:v>
                </c:pt>
                <c:pt idx="29">
                  <c:v>5091.1955602537</c:v>
                </c:pt>
                <c:pt idx="30">
                  <c:v>5187.2428470754057</c:v>
                </c:pt>
                <c:pt idx="31">
                  <c:v>5283.2901338971105</c:v>
                </c:pt>
                <c:pt idx="32">
                  <c:v>5379.3374207188153</c:v>
                </c:pt>
                <c:pt idx="33">
                  <c:v>5475.384707540521</c:v>
                </c:pt>
                <c:pt idx="34">
                  <c:v>5571.4319943622268</c:v>
                </c:pt>
                <c:pt idx="35">
                  <c:v>5667.4792811839325</c:v>
                </c:pt>
                <c:pt idx="36">
                  <c:v>5763.5265680056382</c:v>
                </c:pt>
                <c:pt idx="37">
                  <c:v>5859.573854827343</c:v>
                </c:pt>
                <c:pt idx="38">
                  <c:v>5955.6211416490487</c:v>
                </c:pt>
                <c:pt idx="39">
                  <c:v>6051.6684284707535</c:v>
                </c:pt>
                <c:pt idx="40">
                  <c:v>6147.7157152924592</c:v>
                </c:pt>
                <c:pt idx="41">
                  <c:v>6243.7630021141649</c:v>
                </c:pt>
                <c:pt idx="42">
                  <c:v>6339.8102889358706</c:v>
                </c:pt>
                <c:pt idx="43">
                  <c:v>6435.8575757575754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0E-4A3C-BEE3-8C9AE253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0656"/>
        <c:axId val="357050848"/>
      </c:scatterChart>
      <c:valAx>
        <c:axId val="1279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0848"/>
        <c:crosses val="autoZero"/>
        <c:crossBetween val="midCat"/>
      </c:valAx>
      <c:valAx>
        <c:axId val="3570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'[1]Sales Forecast'!$D$7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449431321084868"/>
                  <c:y val="-0.33271252551764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'[1]Sales Forecast'!$C$8:$C$35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'[1]Sales Forecast'!$D$8:$D$35</c:f>
              <c:numCache>
                <c:formatCode>#,##0</c:formatCode>
                <c:ptCount val="28"/>
                <c:pt idx="0">
                  <c:v>3956</c:v>
                </c:pt>
                <c:pt idx="1">
                  <c:v>2841</c:v>
                </c:pt>
                <c:pt idx="2">
                  <c:v>2338</c:v>
                </c:pt>
                <c:pt idx="3">
                  <c:v>2473</c:v>
                </c:pt>
                <c:pt idx="4">
                  <c:v>2803</c:v>
                </c:pt>
                <c:pt idx="5">
                  <c:v>3265</c:v>
                </c:pt>
                <c:pt idx="6">
                  <c:v>3188</c:v>
                </c:pt>
                <c:pt idx="7">
                  <c:v>3737</c:v>
                </c:pt>
                <c:pt idx="8">
                  <c:v>3813</c:v>
                </c:pt>
                <c:pt idx="9">
                  <c:v>2263</c:v>
                </c:pt>
                <c:pt idx="10">
                  <c:v>3063</c:v>
                </c:pt>
                <c:pt idx="11">
                  <c:v>2112</c:v>
                </c:pt>
                <c:pt idx="12">
                  <c:v>1349</c:v>
                </c:pt>
                <c:pt idx="13">
                  <c:v>3200</c:v>
                </c:pt>
                <c:pt idx="14">
                  <c:v>3034</c:v>
                </c:pt>
                <c:pt idx="15">
                  <c:v>3514</c:v>
                </c:pt>
                <c:pt idx="16">
                  <c:v>2951</c:v>
                </c:pt>
                <c:pt idx="17">
                  <c:v>3242</c:v>
                </c:pt>
                <c:pt idx="18">
                  <c:v>3930</c:v>
                </c:pt>
                <c:pt idx="19">
                  <c:v>3240</c:v>
                </c:pt>
                <c:pt idx="20">
                  <c:v>3995</c:v>
                </c:pt>
                <c:pt idx="21">
                  <c:v>3837</c:v>
                </c:pt>
                <c:pt idx="22">
                  <c:v>4165</c:v>
                </c:pt>
                <c:pt idx="23">
                  <c:v>4764</c:v>
                </c:pt>
                <c:pt idx="24">
                  <c:v>4808</c:v>
                </c:pt>
                <c:pt idx="25">
                  <c:v>4066</c:v>
                </c:pt>
                <c:pt idx="26">
                  <c:v>5089</c:v>
                </c:pt>
                <c:pt idx="27">
                  <c:v>6608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D8-4EDD-BDA7-8FD09C374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54376"/>
        <c:axId val="357055160"/>
      </c:scatterChart>
      <c:valAx>
        <c:axId val="35705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5160"/>
        <c:crosses val="autoZero"/>
        <c:crossBetween val="midCat"/>
      </c:valAx>
      <c:valAx>
        <c:axId val="35705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'[1]Sales Forecast'!$D$7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120636482939632"/>
                  <c:y val="-0.325157480314960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'[1]Sales Forecast'!$C$8:$C$35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'[1]Sales Forecast'!$D$8:$D$35</c:f>
              <c:numCache>
                <c:formatCode>#,##0</c:formatCode>
                <c:ptCount val="28"/>
                <c:pt idx="0">
                  <c:v>3956</c:v>
                </c:pt>
                <c:pt idx="1">
                  <c:v>2841</c:v>
                </c:pt>
                <c:pt idx="2">
                  <c:v>2338</c:v>
                </c:pt>
                <c:pt idx="3">
                  <c:v>2473</c:v>
                </c:pt>
                <c:pt idx="4">
                  <c:v>2803</c:v>
                </c:pt>
                <c:pt idx="5">
                  <c:v>3265</c:v>
                </c:pt>
                <c:pt idx="6">
                  <c:v>3188</c:v>
                </c:pt>
                <c:pt idx="7">
                  <c:v>3737</c:v>
                </c:pt>
                <c:pt idx="8">
                  <c:v>3813</c:v>
                </c:pt>
                <c:pt idx="9">
                  <c:v>2263</c:v>
                </c:pt>
                <c:pt idx="10">
                  <c:v>3063</c:v>
                </c:pt>
                <c:pt idx="11">
                  <c:v>2112</c:v>
                </c:pt>
                <c:pt idx="12">
                  <c:v>1349</c:v>
                </c:pt>
                <c:pt idx="13">
                  <c:v>3200</c:v>
                </c:pt>
                <c:pt idx="14">
                  <c:v>3034</c:v>
                </c:pt>
                <c:pt idx="15">
                  <c:v>3514</c:v>
                </c:pt>
                <c:pt idx="16">
                  <c:v>2951</c:v>
                </c:pt>
                <c:pt idx="17">
                  <c:v>3242</c:v>
                </c:pt>
                <c:pt idx="18">
                  <c:v>3930</c:v>
                </c:pt>
                <c:pt idx="19">
                  <c:v>3240</c:v>
                </c:pt>
                <c:pt idx="20">
                  <c:v>3995</c:v>
                </c:pt>
                <c:pt idx="21">
                  <c:v>3837</c:v>
                </c:pt>
                <c:pt idx="22">
                  <c:v>4165</c:v>
                </c:pt>
                <c:pt idx="23">
                  <c:v>4764</c:v>
                </c:pt>
                <c:pt idx="24">
                  <c:v>4808</c:v>
                </c:pt>
                <c:pt idx="25">
                  <c:v>4066</c:v>
                </c:pt>
                <c:pt idx="26">
                  <c:v>5089</c:v>
                </c:pt>
                <c:pt idx="27">
                  <c:v>6608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BD-4464-A198-008334E32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53592"/>
        <c:axId val="357054768"/>
      </c:scatterChart>
      <c:valAx>
        <c:axId val="35705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4768"/>
        <c:crosses val="autoZero"/>
        <c:crossBetween val="midCat"/>
      </c:valAx>
      <c:valAx>
        <c:axId val="357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36</xdr:row>
      <xdr:rowOff>0</xdr:rowOff>
    </xdr:from>
    <xdr:to>
      <xdr:col>16</xdr:col>
      <xdr:colOff>390525</xdr:colOff>
      <xdr:row>50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0</xdr:row>
      <xdr:rowOff>231775</xdr:rowOff>
    </xdr:from>
    <xdr:to>
      <xdr:col>16</xdr:col>
      <xdr:colOff>19050</xdr:colOff>
      <xdr:row>14</xdr:row>
      <xdr:rowOff>130175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330200</xdr:colOff>
      <xdr:row>15</xdr:row>
      <xdr:rowOff>104774</xdr:rowOff>
    </xdr:from>
    <xdr:to>
      <xdr:col>16</xdr:col>
      <xdr:colOff>504826</xdr:colOff>
      <xdr:row>28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ichel/Desktop/Ryerson/AFF514/Financial%20Modeling/Final%20Exam%20Excel%20File%20Fall%202018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 Names"/>
      <sheetName val="Sales Calculator"/>
      <sheetName val="Data Base"/>
      <sheetName val="NPV-IRR"/>
      <sheetName val="Sales Forecast"/>
      <sheetName val="Carhart"/>
      <sheetName val="Curve Fitting"/>
      <sheetName val="Bond Pricing"/>
      <sheetName val="Terminal Value"/>
      <sheetName val="Contro Panel"/>
      <sheetName val="Scenario"/>
      <sheetName val="IGM Model"/>
      <sheetName val="FCFF-Valuation"/>
      <sheetName val="Colors"/>
    </sheetNames>
    <sheetDataSet>
      <sheetData sheetId="0"/>
      <sheetData sheetId="1"/>
      <sheetData sheetId="2"/>
      <sheetData sheetId="3"/>
      <sheetData sheetId="4">
        <row r="7">
          <cell r="D7" t="str">
            <v>Sales</v>
          </cell>
          <cell r="E7" t="str">
            <v>Pred Sales</v>
          </cell>
          <cell r="G7" t="str">
            <v>Pred Sales</v>
          </cell>
        </row>
        <row r="8">
          <cell r="C8">
            <v>1</v>
          </cell>
          <cell r="D8">
            <v>3956</v>
          </cell>
          <cell r="E8">
            <v>2349.5237288287312</v>
          </cell>
          <cell r="G8">
            <v>2305.8242424242421</v>
          </cell>
        </row>
        <row r="9">
          <cell r="C9">
            <v>2</v>
          </cell>
          <cell r="D9">
            <v>2841</v>
          </cell>
          <cell r="E9">
            <v>2414.4456201424064</v>
          </cell>
          <cell r="G9">
            <v>2401.8715292459478</v>
          </cell>
        </row>
        <row r="10">
          <cell r="C10">
            <v>3</v>
          </cell>
          <cell r="D10">
            <v>2338</v>
          </cell>
          <cell r="E10">
            <v>2481.1614290573502</v>
          </cell>
          <cell r="G10">
            <v>2497.9188160676531</v>
          </cell>
        </row>
        <row r="11">
          <cell r="C11">
            <v>4</v>
          </cell>
          <cell r="D11">
            <v>2473</v>
          </cell>
          <cell r="E11">
            <v>2549.7207249914441</v>
          </cell>
          <cell r="G11">
            <v>2593.9661028893588</v>
          </cell>
        </row>
        <row r="12">
          <cell r="C12">
            <v>5</v>
          </cell>
          <cell r="D12">
            <v>2803</v>
          </cell>
          <cell r="E12">
            <v>2620.1744470615931</v>
          </cell>
          <cell r="G12">
            <v>2690.0133897110641</v>
          </cell>
        </row>
        <row r="13">
          <cell r="C13">
            <v>6</v>
          </cell>
          <cell r="D13">
            <v>3265</v>
          </cell>
          <cell r="E13">
            <v>2692.5749419311651</v>
          </cell>
          <cell r="G13">
            <v>2786.0606765327693</v>
          </cell>
        </row>
        <row r="14">
          <cell r="C14">
            <v>7</v>
          </cell>
          <cell r="D14">
            <v>3188</v>
          </cell>
          <cell r="E14">
            <v>2766.9760027032235</v>
          </cell>
          <cell r="G14">
            <v>2882.107963354475</v>
          </cell>
        </row>
        <row r="15">
          <cell r="C15">
            <v>8</v>
          </cell>
          <cell r="D15">
            <v>3737</v>
          </cell>
          <cell r="E15">
            <v>2843.4329088884606</v>
          </cell>
          <cell r="G15">
            <v>2978.1552501761803</v>
          </cell>
        </row>
        <row r="16">
          <cell r="C16">
            <v>9</v>
          </cell>
          <cell r="D16">
            <v>3813</v>
          </cell>
          <cell r="E16">
            <v>2922.0024674775154</v>
          </cell>
          <cell r="G16">
            <v>3074.2025369978855</v>
          </cell>
        </row>
        <row r="17">
          <cell r="C17">
            <v>10</v>
          </cell>
          <cell r="D17">
            <v>2263</v>
          </cell>
          <cell r="E17">
            <v>3002.7430551482066</v>
          </cell>
          <cell r="G17">
            <v>3170.2498238195913</v>
          </cell>
        </row>
        <row r="18">
          <cell r="C18">
            <v>11</v>
          </cell>
          <cell r="D18">
            <v>3063</v>
          </cell>
          <cell r="E18">
            <v>3085.7146616390282</v>
          </cell>
          <cell r="G18">
            <v>3266.2971106412965</v>
          </cell>
        </row>
        <row r="19">
          <cell r="C19">
            <v>12</v>
          </cell>
          <cell r="D19">
            <v>2112</v>
          </cell>
          <cell r="E19">
            <v>3170.9789343211396</v>
          </cell>
          <cell r="G19">
            <v>3362.3443974630018</v>
          </cell>
        </row>
        <row r="20">
          <cell r="C20">
            <v>13</v>
          </cell>
          <cell r="D20">
            <v>1349</v>
          </cell>
          <cell r="E20">
            <v>3258.5992240019664</v>
          </cell>
          <cell r="G20">
            <v>3458.3916842847075</v>
          </cell>
        </row>
        <row r="21">
          <cell r="C21">
            <v>14</v>
          </cell>
          <cell r="D21">
            <v>3200</v>
          </cell>
          <cell r="E21">
            <v>3348.6406319944467</v>
          </cell>
          <cell r="G21">
            <v>3554.4389711064127</v>
          </cell>
        </row>
        <row r="22">
          <cell r="C22">
            <v>15</v>
          </cell>
          <cell r="D22">
            <v>3034</v>
          </cell>
          <cell r="E22">
            <v>3441.1700584868863</v>
          </cell>
          <cell r="G22">
            <v>3650.486257928118</v>
          </cell>
        </row>
        <row r="23">
          <cell r="C23">
            <v>16</v>
          </cell>
          <cell r="D23">
            <v>3514</v>
          </cell>
          <cell r="E23">
            <v>3536.2562522493686</v>
          </cell>
          <cell r="G23">
            <v>3746.5335447498237</v>
          </cell>
        </row>
        <row r="24">
          <cell r="C24">
            <v>17</v>
          </cell>
          <cell r="D24">
            <v>2951</v>
          </cell>
          <cell r="E24">
            <v>3633.9698617136523</v>
          </cell>
          <cell r="G24">
            <v>3842.5808315715294</v>
          </cell>
        </row>
        <row r="25">
          <cell r="C25">
            <v>18</v>
          </cell>
          <cell r="D25">
            <v>3242</v>
          </cell>
          <cell r="E25">
            <v>3734.3834874645004</v>
          </cell>
          <cell r="G25">
            <v>3938.6281183932347</v>
          </cell>
        </row>
        <row r="26">
          <cell r="C26">
            <v>19</v>
          </cell>
          <cell r="D26">
            <v>3930</v>
          </cell>
          <cell r="E26">
            <v>3837.57173618145</v>
          </cell>
          <cell r="G26">
            <v>4034.6754052149399</v>
          </cell>
        </row>
        <row r="27">
          <cell r="C27">
            <v>20</v>
          </cell>
          <cell r="D27">
            <v>3240</v>
          </cell>
          <cell r="E27">
            <v>3943.6112760710957</v>
          </cell>
          <cell r="G27">
            <v>4130.7226920366456</v>
          </cell>
        </row>
        <row r="28">
          <cell r="C28">
            <v>21</v>
          </cell>
          <cell r="D28">
            <v>3995</v>
          </cell>
          <cell r="E28">
            <v>4052.5808938310765</v>
          </cell>
          <cell r="G28">
            <v>4226.7699788583504</v>
          </cell>
        </row>
        <row r="29">
          <cell r="C29">
            <v>22</v>
          </cell>
          <cell r="D29">
            <v>3837</v>
          </cell>
          <cell r="E29">
            <v>4164.5615531880849</v>
          </cell>
          <cell r="G29">
            <v>4322.8172656800562</v>
          </cell>
        </row>
        <row r="30">
          <cell r="C30">
            <v>23</v>
          </cell>
          <cell r="D30">
            <v>4165</v>
          </cell>
          <cell r="E30">
            <v>4279.6364550533963</v>
          </cell>
          <cell r="G30">
            <v>4418.8645525017619</v>
          </cell>
        </row>
        <row r="31">
          <cell r="C31">
            <v>24</v>
          </cell>
          <cell r="D31">
            <v>4764</v>
          </cell>
          <cell r="E31">
            <v>4397.8910993406143</v>
          </cell>
          <cell r="G31">
            <v>4514.9118393234676</v>
          </cell>
        </row>
        <row r="32">
          <cell r="C32">
            <v>25</v>
          </cell>
          <cell r="D32">
            <v>4808</v>
          </cell>
          <cell r="E32">
            <v>4519.4133484915546</v>
          </cell>
          <cell r="G32">
            <v>4610.9591261451724</v>
          </cell>
        </row>
        <row r="33">
          <cell r="C33">
            <v>26</v>
          </cell>
          <cell r="D33">
            <v>4066</v>
          </cell>
          <cell r="E33">
            <v>4644.293492757477</v>
          </cell>
          <cell r="G33">
            <v>4707.0064129668781</v>
          </cell>
        </row>
        <row r="34">
          <cell r="C34">
            <v>27</v>
          </cell>
          <cell r="D34">
            <v>5089</v>
          </cell>
          <cell r="E34">
            <v>4772.624317284166</v>
          </cell>
          <cell r="G34">
            <v>4803.0536997885829</v>
          </cell>
        </row>
        <row r="35">
          <cell r="C35">
            <v>28</v>
          </cell>
          <cell r="D35">
            <v>6608</v>
          </cell>
          <cell r="E35">
            <v>4904.5011710506897</v>
          </cell>
          <cell r="G35">
            <v>4899.1009866102886</v>
          </cell>
        </row>
        <row r="36">
          <cell r="C36">
            <v>29</v>
          </cell>
          <cell r="D36">
            <v>6575</v>
          </cell>
          <cell r="E36">
            <v>5040.0220377130909</v>
          </cell>
          <cell r="G36">
            <v>4995.1482734319943</v>
          </cell>
        </row>
        <row r="37">
          <cell r="C37">
            <v>30</v>
          </cell>
          <cell r="D37">
            <v>7242</v>
          </cell>
          <cell r="E37">
            <v>5179.2876084056052</v>
          </cell>
          <cell r="G37">
            <v>5091.1955602537</v>
          </cell>
        </row>
        <row r="38">
          <cell r="C38">
            <v>31</v>
          </cell>
          <cell r="D38">
            <v>6435</v>
          </cell>
          <cell r="E38">
            <v>5322.4013565535324</v>
          </cell>
          <cell r="G38">
            <v>5187.2428470754057</v>
          </cell>
        </row>
        <row r="39">
          <cell r="C39">
            <v>32</v>
          </cell>
          <cell r="D39">
            <v>6421</v>
          </cell>
          <cell r="E39">
            <v>5469.4696147533259</v>
          </cell>
          <cell r="G39">
            <v>5283.2901338971105</v>
          </cell>
        </row>
        <row r="40">
          <cell r="C40">
            <v>33</v>
          </cell>
          <cell r="D40">
            <v>6413</v>
          </cell>
          <cell r="E40">
            <v>5620.6016537770311</v>
          </cell>
          <cell r="G40">
            <v>5379.3374207188153</v>
          </cell>
        </row>
        <row r="41">
          <cell r="C41">
            <v>34</v>
          </cell>
          <cell r="D41">
            <v>6232</v>
          </cell>
          <cell r="E41">
            <v>5775.9097637597652</v>
          </cell>
          <cell r="G41">
            <v>5475.384707540521</v>
          </cell>
        </row>
        <row r="42">
          <cell r="C42">
            <v>35</v>
          </cell>
          <cell r="D42">
            <v>4939</v>
          </cell>
          <cell r="E42">
            <v>5935.5093376305676</v>
          </cell>
          <cell r="G42">
            <v>5571.4319943622268</v>
          </cell>
        </row>
        <row r="43">
          <cell r="C43">
            <v>36</v>
          </cell>
          <cell r="D43">
            <v>4995</v>
          </cell>
          <cell r="E43">
            <v>6099.5189568486112</v>
          </cell>
          <cell r="G43">
            <v>5667.4792811839325</v>
          </cell>
        </row>
        <row r="44">
          <cell r="C44">
            <v>37</v>
          </cell>
          <cell r="D44">
            <v>5353</v>
          </cell>
          <cell r="E44">
            <v>6268.0604795084528</v>
          </cell>
          <cell r="G44">
            <v>5763.5265680056382</v>
          </cell>
        </row>
        <row r="45">
          <cell r="C45">
            <v>38</v>
          </cell>
          <cell r="D45">
            <v>5098</v>
          </cell>
          <cell r="E45">
            <v>6441.2591308798328</v>
          </cell>
          <cell r="G45">
            <v>5859.573854827343</v>
          </cell>
        </row>
        <row r="46">
          <cell r="C46">
            <v>39</v>
          </cell>
          <cell r="D46">
            <v>4914</v>
          </cell>
          <cell r="E46">
            <v>6619.2435964492315</v>
          </cell>
          <cell r="G46">
            <v>5955.6211416490487</v>
          </cell>
        </row>
        <row r="47">
          <cell r="C47">
            <v>40</v>
          </cell>
          <cell r="D47">
            <v>5033</v>
          </cell>
          <cell r="E47">
            <v>6802.1461175323639</v>
          </cell>
          <cell r="G47">
            <v>6051.6684284707535</v>
          </cell>
        </row>
        <row r="48">
          <cell r="C48">
            <v>41</v>
          </cell>
          <cell r="D48">
            <v>5134</v>
          </cell>
          <cell r="E48">
            <v>6990.1025895286339</v>
          </cell>
          <cell r="G48">
            <v>6147.7157152924592</v>
          </cell>
        </row>
        <row r="49">
          <cell r="C49">
            <v>42</v>
          </cell>
          <cell r="D49">
            <v>5403</v>
          </cell>
          <cell r="E49">
            <v>7183.2526628905443</v>
          </cell>
          <cell r="G49">
            <v>6243.7630021141649</v>
          </cell>
        </row>
        <row r="50">
          <cell r="C50">
            <v>43</v>
          </cell>
          <cell r="D50">
            <v>7253</v>
          </cell>
          <cell r="E50">
            <v>7381.7398468830779</v>
          </cell>
          <cell r="G50">
            <v>6339.8102889358706</v>
          </cell>
        </row>
        <row r="51">
          <cell r="C51">
            <v>44</v>
          </cell>
          <cell r="D51">
            <v>7233</v>
          </cell>
          <cell r="E51">
            <v>7585.711616210162</v>
          </cell>
          <cell r="G51">
            <v>6435.8575757575754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E8" sqref="E8"/>
    </sheetView>
  </sheetViews>
  <sheetFormatPr defaultRowHeight="15" x14ac:dyDescent="0.25"/>
  <cols>
    <col min="3" max="3" width="13.28515625" customWidth="1"/>
  </cols>
  <sheetData>
    <row r="1" spans="1:4" ht="23.25" x14ac:dyDescent="0.35">
      <c r="A1" s="1" t="s">
        <v>0</v>
      </c>
    </row>
    <row r="3" spans="1:4" ht="14.25" customHeight="1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x14ac:dyDescent="0.25">
      <c r="A4" s="4">
        <v>1</v>
      </c>
      <c r="B4" s="4" t="s">
        <v>5</v>
      </c>
      <c r="C4" s="4">
        <v>1</v>
      </c>
      <c r="D4" s="5">
        <v>3956</v>
      </c>
    </row>
    <row r="5" spans="1:4" x14ac:dyDescent="0.25">
      <c r="A5" s="4"/>
      <c r="B5" s="4" t="s">
        <v>6</v>
      </c>
      <c r="C5" s="4">
        <v>2</v>
      </c>
      <c r="D5" s="5">
        <v>2841</v>
      </c>
    </row>
    <row r="6" spans="1:4" x14ac:dyDescent="0.25">
      <c r="A6" s="4"/>
      <c r="B6" s="4" t="s">
        <v>7</v>
      </c>
      <c r="C6" s="4">
        <v>3</v>
      </c>
      <c r="D6" s="5">
        <v>2338</v>
      </c>
    </row>
    <row r="7" spans="1:4" x14ac:dyDescent="0.25">
      <c r="A7" s="4"/>
      <c r="B7" s="4" t="s">
        <v>8</v>
      </c>
      <c r="C7" s="4">
        <v>4</v>
      </c>
      <c r="D7" s="5">
        <v>2473</v>
      </c>
    </row>
    <row r="8" spans="1:4" x14ac:dyDescent="0.25">
      <c r="A8" s="4">
        <v>2</v>
      </c>
      <c r="B8" s="4" t="s">
        <v>5</v>
      </c>
      <c r="C8" s="4">
        <v>5</v>
      </c>
      <c r="D8" s="5">
        <v>2803</v>
      </c>
    </row>
    <row r="9" spans="1:4" x14ac:dyDescent="0.25">
      <c r="A9" s="4"/>
      <c r="B9" s="4" t="s">
        <v>6</v>
      </c>
      <c r="C9" s="4">
        <v>6</v>
      </c>
      <c r="D9" s="5">
        <v>3265</v>
      </c>
    </row>
    <row r="10" spans="1:4" x14ac:dyDescent="0.25">
      <c r="A10" s="4"/>
      <c r="B10" s="4" t="s">
        <v>7</v>
      </c>
      <c r="C10" s="4">
        <v>7</v>
      </c>
      <c r="D10" s="5">
        <v>3188</v>
      </c>
    </row>
    <row r="11" spans="1:4" x14ac:dyDescent="0.25">
      <c r="A11" s="4"/>
      <c r="B11" s="4" t="s">
        <v>8</v>
      </c>
      <c r="C11" s="4">
        <v>8</v>
      </c>
      <c r="D11" s="5">
        <v>3737</v>
      </c>
    </row>
    <row r="12" spans="1:4" x14ac:dyDescent="0.25">
      <c r="A12" s="4">
        <v>3</v>
      </c>
      <c r="B12" s="4" t="s">
        <v>5</v>
      </c>
      <c r="C12" s="4">
        <v>9</v>
      </c>
      <c r="D12" s="5">
        <v>3813</v>
      </c>
    </row>
    <row r="13" spans="1:4" x14ac:dyDescent="0.25">
      <c r="A13" s="4"/>
      <c r="B13" s="4" t="s">
        <v>6</v>
      </c>
      <c r="C13" s="4">
        <v>10</v>
      </c>
      <c r="D13" s="5">
        <v>2263</v>
      </c>
    </row>
    <row r="14" spans="1:4" x14ac:dyDescent="0.25">
      <c r="A14" s="4"/>
      <c r="B14" s="4" t="s">
        <v>7</v>
      </c>
      <c r="C14" s="4">
        <v>11</v>
      </c>
      <c r="D14" s="5">
        <v>3063</v>
      </c>
    </row>
    <row r="15" spans="1:4" x14ac:dyDescent="0.25">
      <c r="A15" s="4"/>
      <c r="B15" s="4" t="s">
        <v>8</v>
      </c>
      <c r="C15" s="4">
        <v>12</v>
      </c>
      <c r="D15" s="5">
        <v>2112</v>
      </c>
    </row>
    <row r="16" spans="1:4" x14ac:dyDescent="0.25">
      <c r="A16" s="4">
        <v>4</v>
      </c>
      <c r="B16" s="4" t="s">
        <v>5</v>
      </c>
      <c r="C16" s="4">
        <v>13</v>
      </c>
      <c r="D16" s="5">
        <v>1349</v>
      </c>
    </row>
    <row r="17" spans="1:4" x14ac:dyDescent="0.25">
      <c r="A17" s="4"/>
      <c r="B17" s="4" t="s">
        <v>6</v>
      </c>
      <c r="C17" s="4">
        <v>14</v>
      </c>
      <c r="D17" s="5">
        <v>3200</v>
      </c>
    </row>
    <row r="18" spans="1:4" x14ac:dyDescent="0.25">
      <c r="A18" s="4"/>
      <c r="B18" s="4" t="s">
        <v>7</v>
      </c>
      <c r="C18" s="4">
        <v>15</v>
      </c>
      <c r="D18" s="5">
        <v>3034</v>
      </c>
    </row>
    <row r="19" spans="1:4" x14ac:dyDescent="0.25">
      <c r="A19" s="4"/>
      <c r="B19" s="4" t="s">
        <v>8</v>
      </c>
      <c r="C19" s="4">
        <v>16</v>
      </c>
      <c r="D19" s="5">
        <v>3514</v>
      </c>
    </row>
    <row r="20" spans="1:4" x14ac:dyDescent="0.25">
      <c r="A20" s="4">
        <v>5</v>
      </c>
      <c r="B20" s="4" t="s">
        <v>5</v>
      </c>
      <c r="C20" s="4">
        <v>17</v>
      </c>
      <c r="D20" s="5">
        <v>2951</v>
      </c>
    </row>
    <row r="21" spans="1:4" x14ac:dyDescent="0.25">
      <c r="A21" s="4"/>
      <c r="B21" s="4" t="s">
        <v>6</v>
      </c>
      <c r="C21" s="4">
        <v>18</v>
      </c>
      <c r="D21" s="5">
        <v>3242</v>
      </c>
    </row>
    <row r="22" spans="1:4" x14ac:dyDescent="0.25">
      <c r="A22" s="4"/>
      <c r="B22" s="4" t="s">
        <v>7</v>
      </c>
      <c r="C22" s="4">
        <v>19</v>
      </c>
      <c r="D22" s="5">
        <v>3930</v>
      </c>
    </row>
    <row r="23" spans="1:4" x14ac:dyDescent="0.25">
      <c r="A23" s="4"/>
      <c r="B23" s="4" t="s">
        <v>8</v>
      </c>
      <c r="C23" s="4">
        <v>20</v>
      </c>
      <c r="D23" s="5">
        <v>3240</v>
      </c>
    </row>
    <row r="24" spans="1:4" x14ac:dyDescent="0.25">
      <c r="A24" s="4">
        <v>6</v>
      </c>
      <c r="B24" s="4" t="s">
        <v>5</v>
      </c>
      <c r="C24" s="4">
        <v>21</v>
      </c>
      <c r="D24" s="5">
        <v>3995</v>
      </c>
    </row>
    <row r="25" spans="1:4" x14ac:dyDescent="0.25">
      <c r="A25" s="4"/>
      <c r="B25" s="4" t="s">
        <v>6</v>
      </c>
      <c r="C25" s="4">
        <v>22</v>
      </c>
      <c r="D25" s="5">
        <v>3837</v>
      </c>
    </row>
    <row r="26" spans="1:4" x14ac:dyDescent="0.25">
      <c r="A26" s="4"/>
      <c r="B26" s="4" t="s">
        <v>7</v>
      </c>
      <c r="C26" s="4">
        <v>23</v>
      </c>
      <c r="D26" s="5">
        <v>4165</v>
      </c>
    </row>
    <row r="27" spans="1:4" x14ac:dyDescent="0.25">
      <c r="A27" s="4"/>
      <c r="B27" s="4" t="s">
        <v>8</v>
      </c>
      <c r="C27" s="4">
        <v>24</v>
      </c>
      <c r="D27" s="5">
        <v>4764</v>
      </c>
    </row>
    <row r="28" spans="1:4" x14ac:dyDescent="0.25">
      <c r="A28" s="4">
        <v>7</v>
      </c>
      <c r="B28" s="4" t="s">
        <v>5</v>
      </c>
      <c r="C28" s="4">
        <v>25</v>
      </c>
      <c r="D28" s="5">
        <v>4808</v>
      </c>
    </row>
    <row r="29" spans="1:4" x14ac:dyDescent="0.25">
      <c r="A29" s="4"/>
      <c r="B29" s="4" t="s">
        <v>6</v>
      </c>
      <c r="C29" s="4">
        <v>26</v>
      </c>
      <c r="D29" s="5">
        <v>4066</v>
      </c>
    </row>
    <row r="30" spans="1:4" x14ac:dyDescent="0.25">
      <c r="A30" s="4"/>
      <c r="B30" s="4" t="s">
        <v>7</v>
      </c>
      <c r="C30" s="4">
        <v>27</v>
      </c>
      <c r="D30" s="5">
        <v>5089</v>
      </c>
    </row>
    <row r="31" spans="1:4" x14ac:dyDescent="0.25">
      <c r="A31" s="4"/>
      <c r="B31" s="4" t="s">
        <v>8</v>
      </c>
      <c r="C31" s="4">
        <v>28</v>
      </c>
      <c r="D31" s="5">
        <v>6608</v>
      </c>
    </row>
    <row r="32" spans="1:4" x14ac:dyDescent="0.25">
      <c r="A32" s="6">
        <v>8</v>
      </c>
      <c r="B32" s="6" t="s">
        <v>5</v>
      </c>
      <c r="C32" s="6">
        <v>29</v>
      </c>
      <c r="D32" s="7">
        <v>6575</v>
      </c>
    </row>
    <row r="33" spans="1:4" x14ac:dyDescent="0.25">
      <c r="A33" s="6"/>
      <c r="B33" s="6" t="s">
        <v>6</v>
      </c>
      <c r="C33" s="6">
        <v>30</v>
      </c>
      <c r="D33" s="7">
        <v>7242</v>
      </c>
    </row>
    <row r="34" spans="1:4" x14ac:dyDescent="0.25">
      <c r="A34" s="6"/>
      <c r="B34" s="6" t="s">
        <v>7</v>
      </c>
      <c r="C34" s="6">
        <v>31</v>
      </c>
      <c r="D34" s="7">
        <v>6435</v>
      </c>
    </row>
    <row r="35" spans="1:4" x14ac:dyDescent="0.25">
      <c r="A35" s="6"/>
      <c r="B35" s="6" t="s">
        <v>8</v>
      </c>
      <c r="C35" s="6">
        <v>32</v>
      </c>
      <c r="D35" s="7">
        <v>6421</v>
      </c>
    </row>
    <row r="36" spans="1:4" x14ac:dyDescent="0.25">
      <c r="A36" s="6">
        <v>9</v>
      </c>
      <c r="B36" s="6" t="s">
        <v>5</v>
      </c>
      <c r="C36" s="6">
        <v>33</v>
      </c>
      <c r="D36" s="7">
        <v>6413</v>
      </c>
    </row>
    <row r="37" spans="1:4" x14ac:dyDescent="0.25">
      <c r="A37" s="6"/>
      <c r="B37" s="6" t="s">
        <v>6</v>
      </c>
      <c r="C37" s="6">
        <v>34</v>
      </c>
      <c r="D37" s="7">
        <v>6232</v>
      </c>
    </row>
    <row r="38" spans="1:4" x14ac:dyDescent="0.25">
      <c r="A38" s="6"/>
      <c r="B38" s="6" t="s">
        <v>7</v>
      </c>
      <c r="C38" s="6">
        <v>35</v>
      </c>
      <c r="D38" s="7">
        <v>4939</v>
      </c>
    </row>
    <row r="39" spans="1:4" x14ac:dyDescent="0.25">
      <c r="A39" s="6"/>
      <c r="B39" s="6" t="s">
        <v>8</v>
      </c>
      <c r="C39" s="6">
        <v>36</v>
      </c>
      <c r="D39" s="7">
        <v>4995</v>
      </c>
    </row>
    <row r="40" spans="1:4" x14ac:dyDescent="0.25">
      <c r="A40" s="6">
        <v>10</v>
      </c>
      <c r="B40" s="6" t="s">
        <v>5</v>
      </c>
      <c r="C40" s="6">
        <v>37</v>
      </c>
      <c r="D40" s="7">
        <v>5353</v>
      </c>
    </row>
    <row r="41" spans="1:4" x14ac:dyDescent="0.25">
      <c r="A41" s="6"/>
      <c r="B41" s="6" t="s">
        <v>6</v>
      </c>
      <c r="C41" s="6">
        <v>38</v>
      </c>
      <c r="D41" s="7">
        <v>5098</v>
      </c>
    </row>
    <row r="42" spans="1:4" x14ac:dyDescent="0.25">
      <c r="A42" s="6"/>
      <c r="B42" s="6" t="s">
        <v>7</v>
      </c>
      <c r="C42" s="6">
        <v>39</v>
      </c>
      <c r="D42" s="7">
        <v>4914</v>
      </c>
    </row>
    <row r="43" spans="1:4" x14ac:dyDescent="0.25">
      <c r="A43" s="6"/>
      <c r="B43" s="6" t="s">
        <v>8</v>
      </c>
      <c r="C43" s="6">
        <v>40</v>
      </c>
      <c r="D43" s="7">
        <v>5033</v>
      </c>
    </row>
    <row r="44" spans="1:4" x14ac:dyDescent="0.25">
      <c r="A44" s="6">
        <v>11</v>
      </c>
      <c r="B44" s="6" t="s">
        <v>5</v>
      </c>
      <c r="C44" s="6">
        <v>41</v>
      </c>
      <c r="D44" s="7">
        <v>5134</v>
      </c>
    </row>
    <row r="45" spans="1:4" x14ac:dyDescent="0.25">
      <c r="A45" s="6"/>
      <c r="B45" s="6" t="s">
        <v>6</v>
      </c>
      <c r="C45" s="6">
        <v>42</v>
      </c>
      <c r="D45" s="7">
        <v>5403</v>
      </c>
    </row>
    <row r="46" spans="1:4" x14ac:dyDescent="0.25">
      <c r="A46" s="6"/>
      <c r="B46" s="6" t="s">
        <v>7</v>
      </c>
      <c r="C46" s="6">
        <v>43</v>
      </c>
      <c r="D46" s="7">
        <v>7253</v>
      </c>
    </row>
    <row r="47" spans="1:4" x14ac:dyDescent="0.25">
      <c r="A47" s="6"/>
      <c r="B47" s="6" t="s">
        <v>8</v>
      </c>
      <c r="C47" s="6">
        <v>44</v>
      </c>
      <c r="D47" s="7">
        <v>7233</v>
      </c>
    </row>
    <row r="48" spans="1:4" x14ac:dyDescent="0.25">
      <c r="A48" s="8">
        <v>12</v>
      </c>
      <c r="B48" s="8" t="s">
        <v>5</v>
      </c>
      <c r="C48" s="8">
        <v>45</v>
      </c>
      <c r="D48" s="9"/>
    </row>
    <row r="49" spans="1:4" x14ac:dyDescent="0.25">
      <c r="A49" s="8"/>
      <c r="B49" s="8" t="s">
        <v>6</v>
      </c>
      <c r="C49" s="8">
        <v>46</v>
      </c>
      <c r="D49" s="9"/>
    </row>
    <row r="50" spans="1:4" x14ac:dyDescent="0.25">
      <c r="A50" s="8"/>
      <c r="B50" s="8" t="s">
        <v>7</v>
      </c>
      <c r="C50" s="8">
        <v>47</v>
      </c>
      <c r="D50" s="9"/>
    </row>
    <row r="51" spans="1:4" x14ac:dyDescent="0.25">
      <c r="A51" s="8"/>
      <c r="B51" s="8" t="s">
        <v>8</v>
      </c>
      <c r="C51" s="8">
        <v>48</v>
      </c>
      <c r="D5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6" sqref="C6"/>
    </sheetView>
  </sheetViews>
  <sheetFormatPr defaultRowHeight="15" x14ac:dyDescent="0.25"/>
  <cols>
    <col min="2" max="2" width="10.42578125" bestFit="1" customWidth="1"/>
    <col min="6" max="6" width="11.85546875" bestFit="1" customWidth="1"/>
    <col min="8" max="8" width="9.85546875" bestFit="1" customWidth="1"/>
  </cols>
  <sheetData>
    <row r="1" spans="1:8" ht="23.25" x14ac:dyDescent="0.35">
      <c r="A1" s="1" t="s">
        <v>0</v>
      </c>
    </row>
    <row r="2" spans="1:8" x14ac:dyDescent="0.25">
      <c r="D2" t="s">
        <v>9</v>
      </c>
      <c r="E2" s="10">
        <v>2286.3475185677094</v>
      </c>
      <c r="G2" t="s">
        <v>10</v>
      </c>
      <c r="H2">
        <f>INTERCEPT(D8:D51,C8:C51)</f>
        <v>2209.7769556025369</v>
      </c>
    </row>
    <row r="3" spans="1:8" x14ac:dyDescent="0.25">
      <c r="D3" t="s">
        <v>11</v>
      </c>
      <c r="E3" s="10">
        <v>2.7257064842976519E-2</v>
      </c>
      <c r="G3" t="s">
        <v>12</v>
      </c>
      <c r="H3">
        <f>SLOPE(D8:D51,C8:C51)</f>
        <v>96.047286821705427</v>
      </c>
    </row>
    <row r="6" spans="1:8" x14ac:dyDescent="0.25">
      <c r="D6" t="s">
        <v>13</v>
      </c>
      <c r="F6" s="11">
        <f t="array" ref="F6">SUM((F8:F35)^2)</f>
        <v>15313907.625600593</v>
      </c>
      <c r="H6" s="11">
        <f t="array" ref="H6">SUM((H8:H51)^2)</f>
        <v>36344518.021634944</v>
      </c>
    </row>
    <row r="7" spans="1:8" ht="30" x14ac:dyDescent="0.25">
      <c r="A7" s="2" t="s">
        <v>1</v>
      </c>
      <c r="B7" s="2" t="s">
        <v>2</v>
      </c>
      <c r="C7" s="3" t="s">
        <v>3</v>
      </c>
      <c r="D7" s="2" t="s">
        <v>4</v>
      </c>
      <c r="E7" s="2" t="s">
        <v>14</v>
      </c>
      <c r="F7" s="3" t="s">
        <v>15</v>
      </c>
      <c r="G7" s="2" t="s">
        <v>14</v>
      </c>
      <c r="H7" s="3" t="s">
        <v>15</v>
      </c>
    </row>
    <row r="8" spans="1:8" x14ac:dyDescent="0.25">
      <c r="A8" s="4">
        <v>1</v>
      </c>
      <c r="B8" s="4" t="s">
        <v>5</v>
      </c>
      <c r="C8" s="4">
        <v>1</v>
      </c>
      <c r="D8" s="5">
        <v>3956</v>
      </c>
      <c r="E8" s="12">
        <f t="shared" ref="E8:E51" si="0">gamma*EXP(delta*C8)</f>
        <v>2349.5237288287312</v>
      </c>
      <c r="F8" s="13">
        <f>(D8-E8)</f>
        <v>1606.4762711712688</v>
      </c>
      <c r="G8" s="13">
        <f t="shared" ref="G8:G51" si="1">alpha+beta*C8</f>
        <v>2305.8242424242421</v>
      </c>
      <c r="H8" s="13">
        <f>(D8-G8)</f>
        <v>1650.1757575757579</v>
      </c>
    </row>
    <row r="9" spans="1:8" x14ac:dyDescent="0.25">
      <c r="A9" s="4"/>
      <c r="B9" s="4" t="s">
        <v>6</v>
      </c>
      <c r="C9" s="4">
        <v>2</v>
      </c>
      <c r="D9" s="5">
        <v>2841</v>
      </c>
      <c r="E9" s="12">
        <f t="shared" si="0"/>
        <v>2414.4456201424064</v>
      </c>
      <c r="F9" s="13">
        <f t="shared" ref="F9:F51" si="2">(D9-E9)</f>
        <v>426.55437985759363</v>
      </c>
      <c r="G9" s="13">
        <f t="shared" si="1"/>
        <v>2401.8715292459478</v>
      </c>
      <c r="H9" s="13">
        <f t="shared" ref="H9:H51" si="3">(D9-G9)</f>
        <v>439.12847075405216</v>
      </c>
    </row>
    <row r="10" spans="1:8" x14ac:dyDescent="0.25">
      <c r="A10" s="4"/>
      <c r="B10" s="4" t="s">
        <v>7</v>
      </c>
      <c r="C10" s="4">
        <v>3</v>
      </c>
      <c r="D10" s="5">
        <v>2338</v>
      </c>
      <c r="E10" s="12">
        <f t="shared" si="0"/>
        <v>2481.1614290573502</v>
      </c>
      <c r="F10" s="13">
        <f t="shared" si="2"/>
        <v>-143.16142905735023</v>
      </c>
      <c r="G10" s="13">
        <f t="shared" si="1"/>
        <v>2497.9188160676531</v>
      </c>
      <c r="H10" s="13">
        <f t="shared" si="3"/>
        <v>-159.9188160676531</v>
      </c>
    </row>
    <row r="11" spans="1:8" x14ac:dyDescent="0.25">
      <c r="A11" s="4"/>
      <c r="B11" s="4" t="s">
        <v>8</v>
      </c>
      <c r="C11" s="4">
        <v>4</v>
      </c>
      <c r="D11" s="5">
        <v>2473</v>
      </c>
      <c r="E11" s="12">
        <f t="shared" si="0"/>
        <v>2549.7207249914441</v>
      </c>
      <c r="F11" s="13">
        <f t="shared" si="2"/>
        <v>-76.720724991444058</v>
      </c>
      <c r="G11" s="13">
        <f t="shared" si="1"/>
        <v>2593.9661028893588</v>
      </c>
      <c r="H11" s="13">
        <f t="shared" si="3"/>
        <v>-120.96610288935881</v>
      </c>
    </row>
    <row r="12" spans="1:8" x14ac:dyDescent="0.25">
      <c r="A12" s="4">
        <v>2</v>
      </c>
      <c r="B12" s="4" t="s">
        <v>5</v>
      </c>
      <c r="C12" s="4">
        <v>5</v>
      </c>
      <c r="D12" s="5">
        <v>2803</v>
      </c>
      <c r="E12" s="12">
        <f t="shared" si="0"/>
        <v>2620.1744470615931</v>
      </c>
      <c r="F12" s="13">
        <f t="shared" si="2"/>
        <v>182.82555293840687</v>
      </c>
      <c r="G12" s="13">
        <f t="shared" si="1"/>
        <v>2690.0133897110641</v>
      </c>
      <c r="H12" s="13">
        <f t="shared" si="3"/>
        <v>112.98661028893594</v>
      </c>
    </row>
    <row r="13" spans="1:8" x14ac:dyDescent="0.25">
      <c r="A13" s="4"/>
      <c r="B13" s="4" t="s">
        <v>6</v>
      </c>
      <c r="C13" s="4">
        <v>6</v>
      </c>
      <c r="D13" s="5">
        <v>3265</v>
      </c>
      <c r="E13" s="12">
        <f t="shared" si="0"/>
        <v>2692.5749419311651</v>
      </c>
      <c r="F13" s="13">
        <f t="shared" si="2"/>
        <v>572.42505806883491</v>
      </c>
      <c r="G13" s="13">
        <f t="shared" si="1"/>
        <v>2786.0606765327693</v>
      </c>
      <c r="H13" s="13">
        <f t="shared" si="3"/>
        <v>478.93932346723068</v>
      </c>
    </row>
    <row r="14" spans="1:8" x14ac:dyDescent="0.25">
      <c r="A14" s="4"/>
      <c r="B14" s="4" t="s">
        <v>7</v>
      </c>
      <c r="C14" s="4">
        <v>7</v>
      </c>
      <c r="D14" s="5">
        <v>3188</v>
      </c>
      <c r="E14" s="12">
        <f t="shared" si="0"/>
        <v>2766.9760027032235</v>
      </c>
      <c r="F14" s="13">
        <f t="shared" si="2"/>
        <v>421.02399729677654</v>
      </c>
      <c r="G14" s="13">
        <f t="shared" si="1"/>
        <v>2882.107963354475</v>
      </c>
      <c r="H14" s="13">
        <f t="shared" si="3"/>
        <v>305.89203664552497</v>
      </c>
    </row>
    <row r="15" spans="1:8" x14ac:dyDescent="0.25">
      <c r="A15" s="4"/>
      <c r="B15" s="4" t="s">
        <v>8</v>
      </c>
      <c r="C15" s="4">
        <v>8</v>
      </c>
      <c r="D15" s="5">
        <v>3737</v>
      </c>
      <c r="E15" s="12">
        <f t="shared" si="0"/>
        <v>2843.4329088884606</v>
      </c>
      <c r="F15" s="13">
        <f t="shared" si="2"/>
        <v>893.56709111153941</v>
      </c>
      <c r="G15" s="13">
        <f t="shared" si="1"/>
        <v>2978.1552501761803</v>
      </c>
      <c r="H15" s="13">
        <f t="shared" si="3"/>
        <v>758.84474982381971</v>
      </c>
    </row>
    <row r="16" spans="1:8" x14ac:dyDescent="0.25">
      <c r="A16" s="4">
        <v>3</v>
      </c>
      <c r="B16" s="4" t="s">
        <v>5</v>
      </c>
      <c r="C16" s="4">
        <v>9</v>
      </c>
      <c r="D16" s="5">
        <v>3813</v>
      </c>
      <c r="E16" s="12">
        <f t="shared" si="0"/>
        <v>2922.0024674775154</v>
      </c>
      <c r="F16" s="13">
        <f t="shared" si="2"/>
        <v>890.99753252248456</v>
      </c>
      <c r="G16" s="13">
        <f t="shared" si="1"/>
        <v>3074.2025369978855</v>
      </c>
      <c r="H16" s="13">
        <f t="shared" si="3"/>
        <v>738.79746300211445</v>
      </c>
    </row>
    <row r="17" spans="1:8" x14ac:dyDescent="0.25">
      <c r="A17" s="4"/>
      <c r="B17" s="4" t="s">
        <v>6</v>
      </c>
      <c r="C17" s="4">
        <v>10</v>
      </c>
      <c r="D17" s="5">
        <v>2263</v>
      </c>
      <c r="E17" s="12">
        <f t="shared" si="0"/>
        <v>3002.7430551482066</v>
      </c>
      <c r="F17" s="13">
        <f t="shared" si="2"/>
        <v>-739.74305514820662</v>
      </c>
      <c r="G17" s="13">
        <f t="shared" si="1"/>
        <v>3170.2498238195913</v>
      </c>
      <c r="H17" s="13">
        <f t="shared" si="3"/>
        <v>-907.24982381959126</v>
      </c>
    </row>
    <row r="18" spans="1:8" x14ac:dyDescent="0.25">
      <c r="A18" s="4"/>
      <c r="B18" s="4" t="s">
        <v>7</v>
      </c>
      <c r="C18" s="4">
        <v>11</v>
      </c>
      <c r="D18" s="5">
        <v>3063</v>
      </c>
      <c r="E18" s="12">
        <f t="shared" si="0"/>
        <v>3085.7146616390282</v>
      </c>
      <c r="F18" s="13">
        <f t="shared" si="2"/>
        <v>-22.714661639028236</v>
      </c>
      <c r="G18" s="13">
        <f t="shared" si="1"/>
        <v>3266.2971106412965</v>
      </c>
      <c r="H18" s="13">
        <f t="shared" si="3"/>
        <v>-203.29711064129651</v>
      </c>
    </row>
    <row r="19" spans="1:8" x14ac:dyDescent="0.25">
      <c r="A19" s="4"/>
      <c r="B19" s="4" t="s">
        <v>8</v>
      </c>
      <c r="C19" s="4">
        <v>12</v>
      </c>
      <c r="D19" s="5">
        <v>2112</v>
      </c>
      <c r="E19" s="12">
        <f t="shared" si="0"/>
        <v>3170.9789343211396</v>
      </c>
      <c r="F19" s="13">
        <f t="shared" si="2"/>
        <v>-1058.9789343211396</v>
      </c>
      <c r="G19" s="13">
        <f t="shared" si="1"/>
        <v>3362.3443974630018</v>
      </c>
      <c r="H19" s="13">
        <f t="shared" si="3"/>
        <v>-1250.3443974630018</v>
      </c>
    </row>
    <row r="20" spans="1:8" x14ac:dyDescent="0.25">
      <c r="A20" s="4">
        <v>4</v>
      </c>
      <c r="B20" s="4" t="s">
        <v>5</v>
      </c>
      <c r="C20" s="4">
        <v>13</v>
      </c>
      <c r="D20" s="5">
        <v>1349</v>
      </c>
      <c r="E20" s="12">
        <f t="shared" si="0"/>
        <v>3258.5992240019664</v>
      </c>
      <c r="F20" s="13">
        <f t="shared" si="2"/>
        <v>-1909.5992240019664</v>
      </c>
      <c r="G20" s="13">
        <f t="shared" si="1"/>
        <v>3458.3916842847075</v>
      </c>
      <c r="H20" s="13">
        <f t="shared" si="3"/>
        <v>-2109.3916842847075</v>
      </c>
    </row>
    <row r="21" spans="1:8" x14ac:dyDescent="0.25">
      <c r="A21" s="4"/>
      <c r="B21" s="4" t="s">
        <v>6</v>
      </c>
      <c r="C21" s="4">
        <v>14</v>
      </c>
      <c r="D21" s="5">
        <v>3200</v>
      </c>
      <c r="E21" s="12">
        <f t="shared" si="0"/>
        <v>3348.6406319944467</v>
      </c>
      <c r="F21" s="13">
        <f t="shared" si="2"/>
        <v>-148.64063199444672</v>
      </c>
      <c r="G21" s="13">
        <f t="shared" si="1"/>
        <v>3554.4389711064127</v>
      </c>
      <c r="H21" s="13">
        <f t="shared" si="3"/>
        <v>-354.43897110641274</v>
      </c>
    </row>
    <row r="22" spans="1:8" x14ac:dyDescent="0.25">
      <c r="A22" s="4"/>
      <c r="B22" s="4" t="s">
        <v>7</v>
      </c>
      <c r="C22" s="4">
        <v>15</v>
      </c>
      <c r="D22" s="5">
        <v>3034</v>
      </c>
      <c r="E22" s="12">
        <f t="shared" si="0"/>
        <v>3441.1700584868863</v>
      </c>
      <c r="F22" s="13">
        <f t="shared" si="2"/>
        <v>-407.17005848688632</v>
      </c>
      <c r="G22" s="13">
        <f t="shared" si="1"/>
        <v>3650.486257928118</v>
      </c>
      <c r="H22" s="13">
        <f t="shared" si="3"/>
        <v>-616.48625792811799</v>
      </c>
    </row>
    <row r="23" spans="1:8" x14ac:dyDescent="0.25">
      <c r="A23" s="4"/>
      <c r="B23" s="4" t="s">
        <v>8</v>
      </c>
      <c r="C23" s="4">
        <v>16</v>
      </c>
      <c r="D23" s="5">
        <v>3514</v>
      </c>
      <c r="E23" s="12">
        <f t="shared" si="0"/>
        <v>3536.2562522493686</v>
      </c>
      <c r="F23" s="13">
        <f t="shared" si="2"/>
        <v>-22.256252249368572</v>
      </c>
      <c r="G23" s="13">
        <f t="shared" si="1"/>
        <v>3746.5335447498237</v>
      </c>
      <c r="H23" s="13">
        <f t="shared" si="3"/>
        <v>-232.5335447498237</v>
      </c>
    </row>
    <row r="24" spans="1:8" x14ac:dyDescent="0.25">
      <c r="A24" s="4">
        <v>5</v>
      </c>
      <c r="B24" s="4" t="s">
        <v>5</v>
      </c>
      <c r="C24" s="4">
        <v>17</v>
      </c>
      <c r="D24" s="5">
        <v>2951</v>
      </c>
      <c r="E24" s="12">
        <f t="shared" si="0"/>
        <v>3633.9698617136523</v>
      </c>
      <c r="F24" s="13">
        <f t="shared" si="2"/>
        <v>-682.96986171365234</v>
      </c>
      <c r="G24" s="13">
        <f t="shared" si="1"/>
        <v>3842.5808315715294</v>
      </c>
      <c r="H24" s="13">
        <f t="shared" si="3"/>
        <v>-891.58083157152942</v>
      </c>
    </row>
    <row r="25" spans="1:8" x14ac:dyDescent="0.25">
      <c r="A25" s="4"/>
      <c r="B25" s="4" t="s">
        <v>6</v>
      </c>
      <c r="C25" s="4">
        <v>18</v>
      </c>
      <c r="D25" s="5">
        <v>3242</v>
      </c>
      <c r="E25" s="12">
        <f t="shared" si="0"/>
        <v>3734.3834874645004</v>
      </c>
      <c r="F25" s="13">
        <f t="shared" si="2"/>
        <v>-492.38348746450038</v>
      </c>
      <c r="G25" s="13">
        <f t="shared" si="1"/>
        <v>3938.6281183932347</v>
      </c>
      <c r="H25" s="13">
        <f t="shared" si="3"/>
        <v>-696.62811839323467</v>
      </c>
    </row>
    <row r="26" spans="1:8" x14ac:dyDescent="0.25">
      <c r="A26" s="4"/>
      <c r="B26" s="4" t="s">
        <v>7</v>
      </c>
      <c r="C26" s="4">
        <v>19</v>
      </c>
      <c r="D26" s="5">
        <v>3930</v>
      </c>
      <c r="E26" s="12">
        <f t="shared" si="0"/>
        <v>3837.57173618145</v>
      </c>
      <c r="F26" s="13">
        <f t="shared" si="2"/>
        <v>92.428263818550022</v>
      </c>
      <c r="G26" s="13">
        <f t="shared" si="1"/>
        <v>4034.6754052149399</v>
      </c>
      <c r="H26" s="13">
        <f t="shared" si="3"/>
        <v>-104.67540521493993</v>
      </c>
    </row>
    <row r="27" spans="1:8" x14ac:dyDescent="0.25">
      <c r="A27" s="4"/>
      <c r="B27" s="4" t="s">
        <v>8</v>
      </c>
      <c r="C27" s="4">
        <v>20</v>
      </c>
      <c r="D27" s="5">
        <v>3240</v>
      </c>
      <c r="E27" s="12">
        <f t="shared" si="0"/>
        <v>3943.6112760710957</v>
      </c>
      <c r="F27" s="13">
        <f t="shared" si="2"/>
        <v>-703.61127607109574</v>
      </c>
      <c r="G27" s="13">
        <f t="shared" si="1"/>
        <v>4130.7226920366456</v>
      </c>
      <c r="H27" s="13">
        <f t="shared" si="3"/>
        <v>-890.72269203664564</v>
      </c>
    </row>
    <row r="28" spans="1:8" x14ac:dyDescent="0.25">
      <c r="A28" s="4">
        <v>6</v>
      </c>
      <c r="B28" s="4" t="s">
        <v>5</v>
      </c>
      <c r="C28" s="4">
        <v>21</v>
      </c>
      <c r="D28" s="5">
        <v>3995</v>
      </c>
      <c r="E28" s="12">
        <f t="shared" si="0"/>
        <v>4052.5808938310765</v>
      </c>
      <c r="F28" s="13">
        <f t="shared" si="2"/>
        <v>-57.580893831076537</v>
      </c>
      <c r="G28" s="13">
        <f t="shared" si="1"/>
        <v>4226.7699788583504</v>
      </c>
      <c r="H28" s="13">
        <f t="shared" si="3"/>
        <v>-231.76997885835044</v>
      </c>
    </row>
    <row r="29" spans="1:8" x14ac:dyDescent="0.25">
      <c r="A29" s="4"/>
      <c r="B29" s="4" t="s">
        <v>6</v>
      </c>
      <c r="C29" s="4">
        <v>22</v>
      </c>
      <c r="D29" s="5">
        <v>3837</v>
      </c>
      <c r="E29" s="12">
        <f t="shared" si="0"/>
        <v>4164.5615531880849</v>
      </c>
      <c r="F29" s="13">
        <f t="shared" si="2"/>
        <v>-327.56155318808487</v>
      </c>
      <c r="G29" s="13">
        <f t="shared" si="1"/>
        <v>4322.8172656800562</v>
      </c>
      <c r="H29" s="13">
        <f t="shared" si="3"/>
        <v>-485.81726568005615</v>
      </c>
    </row>
    <row r="30" spans="1:8" x14ac:dyDescent="0.25">
      <c r="A30" s="4"/>
      <c r="B30" s="4" t="s">
        <v>7</v>
      </c>
      <c r="C30" s="4">
        <v>23</v>
      </c>
      <c r="D30" s="5">
        <v>4165</v>
      </c>
      <c r="E30" s="12">
        <f t="shared" si="0"/>
        <v>4279.6364550533963</v>
      </c>
      <c r="F30" s="13">
        <f t="shared" si="2"/>
        <v>-114.63645505339628</v>
      </c>
      <c r="G30" s="13">
        <f t="shared" si="1"/>
        <v>4418.8645525017619</v>
      </c>
      <c r="H30" s="13">
        <f t="shared" si="3"/>
        <v>-253.86455250176186</v>
      </c>
    </row>
    <row r="31" spans="1:8" x14ac:dyDescent="0.25">
      <c r="A31" s="4"/>
      <c r="B31" s="4" t="s">
        <v>8</v>
      </c>
      <c r="C31" s="4">
        <v>24</v>
      </c>
      <c r="D31" s="5">
        <v>4764</v>
      </c>
      <c r="E31" s="12">
        <f t="shared" si="0"/>
        <v>4397.8910993406143</v>
      </c>
      <c r="F31" s="13">
        <f t="shared" si="2"/>
        <v>366.10890065938565</v>
      </c>
      <c r="G31" s="13">
        <f t="shared" si="1"/>
        <v>4514.9118393234676</v>
      </c>
      <c r="H31" s="13">
        <f t="shared" si="3"/>
        <v>249.08816067653242</v>
      </c>
    </row>
    <row r="32" spans="1:8" x14ac:dyDescent="0.25">
      <c r="A32" s="4">
        <v>7</v>
      </c>
      <c r="B32" s="4" t="s">
        <v>5</v>
      </c>
      <c r="C32" s="4">
        <v>25</v>
      </c>
      <c r="D32" s="5">
        <v>4808</v>
      </c>
      <c r="E32" s="12">
        <f t="shared" si="0"/>
        <v>4519.4133484915546</v>
      </c>
      <c r="F32" s="13">
        <f t="shared" si="2"/>
        <v>288.58665150844536</v>
      </c>
      <c r="G32" s="13">
        <f t="shared" si="1"/>
        <v>4610.9591261451724</v>
      </c>
      <c r="H32" s="13">
        <f t="shared" si="3"/>
        <v>197.04087385482762</v>
      </c>
    </row>
    <row r="33" spans="1:8" x14ac:dyDescent="0.25">
      <c r="A33" s="4"/>
      <c r="B33" s="4" t="s">
        <v>6</v>
      </c>
      <c r="C33" s="4">
        <v>26</v>
      </c>
      <c r="D33" s="5">
        <v>4066</v>
      </c>
      <c r="E33" s="12">
        <f t="shared" si="0"/>
        <v>4644.293492757477</v>
      </c>
      <c r="F33" s="13">
        <f t="shared" si="2"/>
        <v>-578.293492757477</v>
      </c>
      <c r="G33" s="13">
        <f t="shared" si="1"/>
        <v>4707.0064129668781</v>
      </c>
      <c r="H33" s="13">
        <f t="shared" si="3"/>
        <v>-641.00641296687809</v>
      </c>
    </row>
    <row r="34" spans="1:8" x14ac:dyDescent="0.25">
      <c r="A34" s="4"/>
      <c r="B34" s="4" t="s">
        <v>7</v>
      </c>
      <c r="C34" s="4">
        <v>27</v>
      </c>
      <c r="D34" s="5">
        <v>5089</v>
      </c>
      <c r="E34" s="12">
        <f t="shared" si="0"/>
        <v>4772.624317284166</v>
      </c>
      <c r="F34" s="13">
        <f t="shared" si="2"/>
        <v>316.37568271583405</v>
      </c>
      <c r="G34" s="13">
        <f t="shared" si="1"/>
        <v>4803.0536997885829</v>
      </c>
      <c r="H34" s="13">
        <f t="shared" si="3"/>
        <v>285.94630021141711</v>
      </c>
    </row>
    <row r="35" spans="1:8" x14ac:dyDescent="0.25">
      <c r="A35" s="4"/>
      <c r="B35" s="4" t="s">
        <v>8</v>
      </c>
      <c r="C35" s="4">
        <v>28</v>
      </c>
      <c r="D35" s="5">
        <v>6608</v>
      </c>
      <c r="E35" s="12">
        <f t="shared" si="0"/>
        <v>4904.5011710506897</v>
      </c>
      <c r="F35" s="13">
        <f t="shared" si="2"/>
        <v>1703.4988289493103</v>
      </c>
      <c r="G35" s="13">
        <f t="shared" si="1"/>
        <v>4899.1009866102886</v>
      </c>
      <c r="H35" s="13">
        <f t="shared" si="3"/>
        <v>1708.8990133897114</v>
      </c>
    </row>
    <row r="36" spans="1:8" x14ac:dyDescent="0.25">
      <c r="A36" s="6">
        <v>8</v>
      </c>
      <c r="B36" s="6" t="s">
        <v>5</v>
      </c>
      <c r="C36" s="4">
        <v>29</v>
      </c>
      <c r="D36" s="7">
        <v>6575</v>
      </c>
      <c r="E36" s="12">
        <f t="shared" si="0"/>
        <v>5040.0220377130909</v>
      </c>
      <c r="F36" s="13">
        <f t="shared" si="2"/>
        <v>1534.9779622869091</v>
      </c>
      <c r="G36" s="13">
        <f t="shared" si="1"/>
        <v>4995.1482734319943</v>
      </c>
      <c r="H36" s="13">
        <f t="shared" si="3"/>
        <v>1579.8517265680057</v>
      </c>
    </row>
    <row r="37" spans="1:8" x14ac:dyDescent="0.25">
      <c r="A37" s="6"/>
      <c r="B37" s="6" t="s">
        <v>6</v>
      </c>
      <c r="C37" s="4">
        <v>30</v>
      </c>
      <c r="D37" s="7">
        <v>7242</v>
      </c>
      <c r="E37" s="12">
        <f t="shared" si="0"/>
        <v>5179.2876084056052</v>
      </c>
      <c r="F37" s="13">
        <f t="shared" si="2"/>
        <v>2062.7123915943948</v>
      </c>
      <c r="G37" s="13">
        <f t="shared" si="1"/>
        <v>5091.1955602537</v>
      </c>
      <c r="H37" s="13">
        <f t="shared" si="3"/>
        <v>2150.8044397463</v>
      </c>
    </row>
    <row r="38" spans="1:8" x14ac:dyDescent="0.25">
      <c r="A38" s="6"/>
      <c r="B38" s="6" t="s">
        <v>7</v>
      </c>
      <c r="C38" s="4">
        <v>31</v>
      </c>
      <c r="D38" s="7">
        <v>6435</v>
      </c>
      <c r="E38" s="12">
        <f t="shared" si="0"/>
        <v>5322.4013565535324</v>
      </c>
      <c r="F38" s="13">
        <f t="shared" si="2"/>
        <v>1112.5986434464676</v>
      </c>
      <c r="G38" s="13">
        <f t="shared" si="1"/>
        <v>5187.2428470754057</v>
      </c>
      <c r="H38" s="13">
        <f t="shared" si="3"/>
        <v>1247.7571529245943</v>
      </c>
    </row>
    <row r="39" spans="1:8" x14ac:dyDescent="0.25">
      <c r="A39" s="6"/>
      <c r="B39" s="6" t="s">
        <v>8</v>
      </c>
      <c r="C39" s="4">
        <v>32</v>
      </c>
      <c r="D39" s="7">
        <v>6421</v>
      </c>
      <c r="E39" s="12">
        <f t="shared" si="0"/>
        <v>5469.4696147533259</v>
      </c>
      <c r="F39" s="13">
        <f t="shared" si="2"/>
        <v>951.53038524667409</v>
      </c>
      <c r="G39" s="13">
        <f t="shared" si="1"/>
        <v>5283.2901338971105</v>
      </c>
      <c r="H39" s="13">
        <f t="shared" si="3"/>
        <v>1137.7098661028895</v>
      </c>
    </row>
    <row r="40" spans="1:8" x14ac:dyDescent="0.25">
      <c r="A40" s="6">
        <v>9</v>
      </c>
      <c r="B40" s="6" t="s">
        <v>5</v>
      </c>
      <c r="C40" s="4">
        <v>33</v>
      </c>
      <c r="D40" s="7">
        <v>6413</v>
      </c>
      <c r="E40" s="12">
        <f t="shared" si="0"/>
        <v>5620.6016537770311</v>
      </c>
      <c r="F40" s="13">
        <f t="shared" si="2"/>
        <v>792.39834622296894</v>
      </c>
      <c r="G40" s="13">
        <f t="shared" si="1"/>
        <v>5379.3374207188153</v>
      </c>
      <c r="H40" s="13">
        <f t="shared" si="3"/>
        <v>1033.6625792811847</v>
      </c>
    </row>
    <row r="41" spans="1:8" x14ac:dyDescent="0.25">
      <c r="A41" s="6"/>
      <c r="B41" s="6" t="s">
        <v>6</v>
      </c>
      <c r="C41" s="4">
        <v>34</v>
      </c>
      <c r="D41" s="7">
        <v>6232</v>
      </c>
      <c r="E41" s="12">
        <f t="shared" si="0"/>
        <v>5775.9097637597652</v>
      </c>
      <c r="F41" s="13">
        <f t="shared" si="2"/>
        <v>456.09023624023484</v>
      </c>
      <c r="G41" s="13">
        <f t="shared" si="1"/>
        <v>5475.384707540521</v>
      </c>
      <c r="H41" s="13">
        <f t="shared" si="3"/>
        <v>756.61529245947895</v>
      </c>
    </row>
    <row r="42" spans="1:8" x14ac:dyDescent="0.25">
      <c r="A42" s="6"/>
      <c r="B42" s="6" t="s">
        <v>7</v>
      </c>
      <c r="C42" s="4">
        <v>35</v>
      </c>
      <c r="D42" s="7">
        <v>4939</v>
      </c>
      <c r="E42" s="12">
        <f t="shared" si="0"/>
        <v>5935.5093376305676</v>
      </c>
      <c r="F42" s="13">
        <f t="shared" si="2"/>
        <v>-996.50933763056764</v>
      </c>
      <c r="G42" s="13">
        <f t="shared" si="1"/>
        <v>5571.4319943622268</v>
      </c>
      <c r="H42" s="13">
        <f t="shared" si="3"/>
        <v>-632.43199436222676</v>
      </c>
    </row>
    <row r="43" spans="1:8" x14ac:dyDescent="0.25">
      <c r="A43" s="6"/>
      <c r="B43" s="6" t="s">
        <v>8</v>
      </c>
      <c r="C43" s="4">
        <v>36</v>
      </c>
      <c r="D43" s="7">
        <v>4995</v>
      </c>
      <c r="E43" s="12">
        <f t="shared" si="0"/>
        <v>6099.5189568486112</v>
      </c>
      <c r="F43" s="13">
        <f t="shared" si="2"/>
        <v>-1104.5189568486112</v>
      </c>
      <c r="G43" s="13">
        <f t="shared" si="1"/>
        <v>5667.4792811839325</v>
      </c>
      <c r="H43" s="13">
        <f t="shared" si="3"/>
        <v>-672.47928118393247</v>
      </c>
    </row>
    <row r="44" spans="1:8" x14ac:dyDescent="0.25">
      <c r="A44" s="6">
        <v>10</v>
      </c>
      <c r="B44" s="6" t="s">
        <v>5</v>
      </c>
      <c r="C44" s="4">
        <v>37</v>
      </c>
      <c r="D44" s="7">
        <v>5353</v>
      </c>
      <c r="E44" s="12">
        <f t="shared" si="0"/>
        <v>6268.0604795084528</v>
      </c>
      <c r="F44" s="13">
        <f t="shared" si="2"/>
        <v>-915.06047950845277</v>
      </c>
      <c r="G44" s="13">
        <f t="shared" si="1"/>
        <v>5763.5265680056382</v>
      </c>
      <c r="H44" s="13">
        <f t="shared" si="3"/>
        <v>-410.52656800563818</v>
      </c>
    </row>
    <row r="45" spans="1:8" x14ac:dyDescent="0.25">
      <c r="A45" s="6"/>
      <c r="B45" s="6" t="s">
        <v>6</v>
      </c>
      <c r="C45" s="4">
        <v>38</v>
      </c>
      <c r="D45" s="7">
        <v>5098</v>
      </c>
      <c r="E45" s="12">
        <f t="shared" si="0"/>
        <v>6441.2591308798328</v>
      </c>
      <c r="F45" s="13">
        <f t="shared" si="2"/>
        <v>-1343.2591308798328</v>
      </c>
      <c r="G45" s="13">
        <f t="shared" si="1"/>
        <v>5859.573854827343</v>
      </c>
      <c r="H45" s="13">
        <f t="shared" si="3"/>
        <v>-761.57385482734298</v>
      </c>
    </row>
    <row r="46" spans="1:8" x14ac:dyDescent="0.25">
      <c r="A46" s="6"/>
      <c r="B46" s="6" t="s">
        <v>7</v>
      </c>
      <c r="C46" s="4">
        <v>39</v>
      </c>
      <c r="D46" s="7">
        <v>4914</v>
      </c>
      <c r="E46" s="12">
        <f t="shared" si="0"/>
        <v>6619.2435964492315</v>
      </c>
      <c r="F46" s="13">
        <f t="shared" si="2"/>
        <v>-1705.2435964492315</v>
      </c>
      <c r="G46" s="13">
        <f t="shared" si="1"/>
        <v>5955.6211416490487</v>
      </c>
      <c r="H46" s="13">
        <f t="shared" si="3"/>
        <v>-1041.6211416490487</v>
      </c>
    </row>
    <row r="47" spans="1:8" x14ac:dyDescent="0.25">
      <c r="A47" s="6"/>
      <c r="B47" s="6" t="s">
        <v>8</v>
      </c>
      <c r="C47" s="4">
        <v>40</v>
      </c>
      <c r="D47" s="7">
        <v>5033</v>
      </c>
      <c r="E47" s="12">
        <f t="shared" si="0"/>
        <v>6802.1461175323639</v>
      </c>
      <c r="F47" s="13">
        <f t="shared" si="2"/>
        <v>-1769.1461175323639</v>
      </c>
      <c r="G47" s="13">
        <f t="shared" si="1"/>
        <v>6051.6684284707535</v>
      </c>
      <c r="H47" s="13">
        <f t="shared" si="3"/>
        <v>-1018.6684284707535</v>
      </c>
    </row>
    <row r="48" spans="1:8" x14ac:dyDescent="0.25">
      <c r="A48" s="6">
        <v>11</v>
      </c>
      <c r="B48" s="6" t="s">
        <v>5</v>
      </c>
      <c r="C48" s="4">
        <v>41</v>
      </c>
      <c r="D48" s="7">
        <v>5134</v>
      </c>
      <c r="E48" s="12">
        <f t="shared" si="0"/>
        <v>6990.1025895286339</v>
      </c>
      <c r="F48" s="13">
        <f t="shared" si="2"/>
        <v>-1856.1025895286339</v>
      </c>
      <c r="G48" s="13">
        <f t="shared" si="1"/>
        <v>6147.7157152924592</v>
      </c>
      <c r="H48" s="13">
        <f t="shared" si="3"/>
        <v>-1013.7157152924592</v>
      </c>
    </row>
    <row r="49" spans="1:8" x14ac:dyDescent="0.25">
      <c r="A49" s="6"/>
      <c r="B49" s="6" t="s">
        <v>6</v>
      </c>
      <c r="C49" s="4">
        <v>42</v>
      </c>
      <c r="D49" s="7">
        <v>5403</v>
      </c>
      <c r="E49" s="12">
        <f t="shared" si="0"/>
        <v>7183.2526628905443</v>
      </c>
      <c r="F49" s="13">
        <f t="shared" si="2"/>
        <v>-1780.2526628905443</v>
      </c>
      <c r="G49" s="13">
        <f t="shared" si="1"/>
        <v>6243.7630021141649</v>
      </c>
      <c r="H49" s="13">
        <f t="shared" si="3"/>
        <v>-840.76300211416492</v>
      </c>
    </row>
    <row r="50" spans="1:8" x14ac:dyDescent="0.25">
      <c r="A50" s="6"/>
      <c r="B50" s="6" t="s">
        <v>7</v>
      </c>
      <c r="C50" s="4">
        <v>43</v>
      </c>
      <c r="D50" s="7">
        <v>7253</v>
      </c>
      <c r="E50" s="12">
        <f t="shared" si="0"/>
        <v>7381.7398468830779</v>
      </c>
      <c r="F50" s="13">
        <f t="shared" si="2"/>
        <v>-128.73984688307792</v>
      </c>
      <c r="G50" s="13">
        <f t="shared" si="1"/>
        <v>6339.8102889358706</v>
      </c>
      <c r="H50" s="13">
        <f t="shared" si="3"/>
        <v>913.18971106412937</v>
      </c>
    </row>
    <row r="51" spans="1:8" x14ac:dyDescent="0.25">
      <c r="A51" s="6"/>
      <c r="B51" s="6" t="s">
        <v>8</v>
      </c>
      <c r="C51" s="4">
        <v>44</v>
      </c>
      <c r="D51" s="7">
        <v>7233</v>
      </c>
      <c r="E51" s="12">
        <f t="shared" si="0"/>
        <v>7585.711616210162</v>
      </c>
      <c r="F51" s="13">
        <f t="shared" si="2"/>
        <v>-352.71161621016199</v>
      </c>
      <c r="G51" s="13">
        <f t="shared" si="1"/>
        <v>6435.8575757575754</v>
      </c>
      <c r="H51" s="13">
        <f t="shared" si="3"/>
        <v>797.14242424242457</v>
      </c>
    </row>
    <row r="52" spans="1:8" x14ac:dyDescent="0.25">
      <c r="A52" s="6"/>
      <c r="B52" s="6"/>
      <c r="C52" s="4"/>
      <c r="D52" s="7"/>
      <c r="E52" s="14"/>
      <c r="F52" s="13"/>
      <c r="G52" s="13"/>
      <c r="H52" s="13"/>
    </row>
    <row r="53" spans="1:8" x14ac:dyDescent="0.25">
      <c r="A53" s="6" t="s">
        <v>16</v>
      </c>
      <c r="B53" s="6"/>
      <c r="C53" s="4"/>
      <c r="D53" s="7"/>
      <c r="E53" s="14"/>
      <c r="F53" s="13">
        <f>AVERAGE(F36:F51)</f>
        <v>-315.07727308273928</v>
      </c>
      <c r="G53" s="13"/>
      <c r="H53" s="13">
        <f>AVERAGE(H36:H51)</f>
        <v>201.55957540521501</v>
      </c>
    </row>
    <row r="54" spans="1:8" x14ac:dyDescent="0.25">
      <c r="A54" s="6" t="s">
        <v>17</v>
      </c>
      <c r="B54" s="6"/>
      <c r="C54" s="4"/>
      <c r="D54" s="7"/>
      <c r="E54" s="14"/>
      <c r="F54" s="13">
        <f t="array" ref="F54">AVERAGE(ABS(F36:F51))</f>
        <v>1178.8657687124453</v>
      </c>
      <c r="G54" s="13"/>
      <c r="H54" s="13">
        <f t="array" ref="H54">AVERAGE(ABS(H36:H51))</f>
        <v>1000.5320736434107</v>
      </c>
    </row>
    <row r="55" spans="1:8" x14ac:dyDescent="0.25">
      <c r="A55" s="6" t="s">
        <v>18</v>
      </c>
      <c r="B55" s="6"/>
      <c r="C55" s="4"/>
      <c r="D55" s="7"/>
      <c r="E55" s="14"/>
      <c r="F55" s="13">
        <f t="array" ref="F55">SQRT(AVERAGE((F36:F51)^2))</f>
        <v>1304.7495516509489</v>
      </c>
      <c r="G55" s="13"/>
      <c r="H55" s="13">
        <f t="array" ref="H55">SQRT(AVERAGE((H36:H51)^2))</f>
        <v>1076.4913128755056</v>
      </c>
    </row>
    <row r="56" spans="1:8" x14ac:dyDescent="0.25">
      <c r="A56" s="6"/>
      <c r="B56" s="6"/>
      <c r="C56" s="4"/>
      <c r="D56" s="7"/>
      <c r="E56" s="14"/>
      <c r="F56" s="14"/>
      <c r="G56" s="13"/>
      <c r="H56" s="14"/>
    </row>
    <row r="57" spans="1:8" x14ac:dyDescent="0.25">
      <c r="A57" s="6"/>
      <c r="B57" s="6"/>
      <c r="C57" s="4"/>
      <c r="D57" s="7"/>
      <c r="E57" s="14"/>
      <c r="F57" s="14"/>
      <c r="G57" s="13"/>
      <c r="H57" s="14"/>
    </row>
    <row r="58" spans="1:8" x14ac:dyDescent="0.25">
      <c r="A58" s="8">
        <v>12</v>
      </c>
      <c r="B58" s="8" t="s">
        <v>5</v>
      </c>
      <c r="C58" s="4">
        <v>45</v>
      </c>
      <c r="D58" s="9"/>
      <c r="E58" s="13">
        <f>gamma*EXP(delta*C58)</f>
        <v>7795.3195205874399</v>
      </c>
      <c r="F58" s="14"/>
      <c r="G58" s="13">
        <f>alpha+beta*C58</f>
        <v>6531.9048625792811</v>
      </c>
      <c r="H58" s="14"/>
    </row>
    <row r="59" spans="1:8" x14ac:dyDescent="0.25">
      <c r="A59" s="8"/>
      <c r="B59" s="8" t="s">
        <v>6</v>
      </c>
      <c r="C59" s="4">
        <v>46</v>
      </c>
      <c r="D59" s="9"/>
      <c r="E59" s="13">
        <f>gamma*EXP(delta*C59)</f>
        <v>8010.7192973427245</v>
      </c>
      <c r="F59" s="14"/>
      <c r="G59" s="13">
        <f>alpha+beta*C59</f>
        <v>6627.9521494009869</v>
      </c>
      <c r="H59" s="14"/>
    </row>
    <row r="60" spans="1:8" x14ac:dyDescent="0.25">
      <c r="A60" s="8"/>
      <c r="B60" s="8" t="s">
        <v>7</v>
      </c>
      <c r="C60" s="4">
        <v>47</v>
      </c>
      <c r="D60" s="9"/>
      <c r="E60" s="13">
        <f>gamma*EXP(delta*C60)</f>
        <v>8232.0709871278323</v>
      </c>
      <c r="F60" s="14"/>
      <c r="G60" s="13">
        <f>alpha+beta*C60</f>
        <v>6723.9994362226917</v>
      </c>
      <c r="H60" s="14"/>
    </row>
    <row r="61" spans="1:8" x14ac:dyDescent="0.25">
      <c r="A61" s="8"/>
      <c r="B61" s="8" t="s">
        <v>8</v>
      </c>
      <c r="C61" s="4">
        <v>48</v>
      </c>
      <c r="D61" s="9"/>
      <c r="E61" s="13">
        <f>gamma*EXP(delta*C61)</f>
        <v>8459.5390528277658</v>
      </c>
      <c r="F61" s="14"/>
      <c r="G61" s="13">
        <f>alpha+beta*C61</f>
        <v>6820.0467230443974</v>
      </c>
      <c r="H6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 Forecast</vt:lpstr>
      <vt:lpstr>Sheet2</vt:lpstr>
      <vt:lpstr>alpha</vt:lpstr>
      <vt:lpstr>beta</vt:lpstr>
      <vt:lpstr>delta</vt:lpstr>
      <vt:lpstr>gamma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jmichel</dc:creator>
  <cp:lastModifiedBy>jmichel</cp:lastModifiedBy>
  <dcterms:created xsi:type="dcterms:W3CDTF">2019-11-03T00:34:29Z</dcterms:created>
  <dcterms:modified xsi:type="dcterms:W3CDTF">2019-11-03T00:37:45Z</dcterms:modified>
</cp:coreProperties>
</file>