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jfar\ECON 498H (Honors Thesis)\Second Draft\"/>
    </mc:Choice>
  </mc:AlternateContent>
  <xr:revisionPtr revIDLastSave="0" documentId="13_ncr:1_{C33EC81B-0913-4C66-8D73-FBF14DB83625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Table" sheetId="1" r:id="rId1"/>
  </sheets>
  <calcPr calcId="191028" refMode="R1C1" iterateCount="1" calcOnSave="0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2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3" i="1"/>
  <c r="N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2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tc={62DFE640-7958-434E-AA6C-A10B500F98B9}</author>
    <author>tc={658656CE-F952-48D9-B516-C46E442586C6}</author>
    <author>tc={7BFF7A61-0A5E-4912-8E65-34FF5FC77DCF}</author>
    <author>tc={4E9D7BFA-B846-4193-BAEA-AEBBE340DC5E}</author>
    <author>tc={C2DDA543-142F-41F5-AC2D-64360128EF8A}</author>
    <author>tc={7FE777C9-CE7C-4300-BA34-08A2159220A5}</author>
    <author>tc={AD5358E2-D302-4640-9D06-93ADE44419EB}</author>
    <author>tc={25BD5768-35CD-4E74-83B9-94451045A754}</author>
    <author>tc={E1076AAA-9097-4FF1-82E0-EBBC1F715E98}</author>
    <author>tc={E8D1E322-9C5F-43F7-9758-04F7C1B7AB3E}</author>
    <author>tc={A5AEB8B3-02E8-4908-A40F-6C7E7A235483}</author>
  </authors>
  <commentList>
    <comment ref="M1" authorId="0" shapeId="0" xr:uid="{62DFE640-7958-434E-AA6C-A10B500F98B9}">
      <text>
        <t>[Threaded comment]
Your version of Excel allows you to read this threaded comment; however, any edits to it will get removed if the file is opened in a newer version of Excel. Learn more: https://go.microsoft.com/fwlink/?linkid=870924
Comment:
    Measured in FY 2017 USD (Billions of USD)</t>
      </text>
    </comment>
    <comment ref="N1" authorId="1" shapeId="0" xr:uid="{658656CE-F952-48D9-B516-C46E442586C6}">
      <text>
        <t>[Threaded comment]
Your version of Excel allows you to read this threaded comment; however, any edits to it will get removed if the file is opened in a newer version of Excel. Learn more: https://go.microsoft.com/fwlink/?linkid=870924
Comment:
    Used 1939 Real GDP (1312.40) to calculate real GDP growth rate for 1940</t>
      </text>
    </comment>
    <comment ref="O1" authorId="2" shapeId="0" xr:uid="{7BFF7A61-0A5E-4912-8E65-34FF5FC77DCF}">
      <text>
        <t>[Threaded comment]
Your version of Excel allows you to read this threaded comment; however, any edits to it will get removed if the file is opened in a newer version of Excel. Learn more: https://go.microsoft.com/fwlink/?linkid=870924
Comment:
    Billions of Dollars,
Not Seasonally Adjusted, Annual</t>
      </text>
    </comment>
    <comment ref="P1" authorId="3" shapeId="0" xr:uid="{4E9D7BFA-B846-4193-BAEA-AEBBE340DC5E}">
      <text>
        <t>[Threaded comment]
Your version of Excel allows you to read this threaded comment; however, any edits to it will get removed if the file is opened in a newer version of Excel. Learn more: https://go.microsoft.com/fwlink/?linkid=870924
Comment:
    Real GDP Growth Rate, Average Inflation Rate, and Unemployment Rate are measured in %</t>
      </text>
    </comment>
    <comment ref="R1" authorId="4" shapeId="0" xr:uid="{C2DDA543-142F-41F5-AC2D-64360128EF8A}">
      <text>
        <t>[Threaded comment]
Your version of Excel allows you to read this threaded comment; however, any edits to it will get removed if the file is opened in a newer version of Excel. Learn more: https://go.microsoft.com/fwlink/?linkid=870924
Comment:
    Millions of dollars, annual, not seasonally adjusted</t>
      </text>
    </comment>
    <comment ref="T1" authorId="5" shapeId="0" xr:uid="{7FE777C9-CE7C-4300-BA34-08A2159220A5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Annual Return (%) Includes Returns Both from Dividends &amp; Changes in Price Index</t>
      </text>
    </comment>
    <comment ref="U1" authorId="6" shapeId="0" xr:uid="{AD5358E2-D302-4640-9D06-93ADE44419EB}">
      <text>
        <t>[Threaded comment]
Your version of Excel allows you to read this threaded comment; however, any edits to it will get removed if the file is opened in a newer version of Excel. Learn more: https://go.microsoft.com/fwlink/?linkid=870924
Comment:
    Annual Return</t>
      </text>
    </comment>
    <comment ref="W1" authorId="7" shapeId="0" xr:uid="{25BD5768-35CD-4E74-83B9-94451045A754}">
      <text>
        <t>[Threaded comment]
Your version of Excel allows you to read this threaded comment; however, any edits to it will get removed if the file is opened in a newer version of Excel. Learn more: https://go.microsoft.com/fwlink/?linkid=870924
Comment:
    Billions of Dollars,
Not Seasonally Adjusted, Annual</t>
      </text>
    </comment>
    <comment ref="X1" authorId="8" shapeId="0" xr:uid="{E1076AAA-9097-4FF1-82E0-EBBC1F715E98}">
      <text>
        <t>[Threaded comment]
Your version of Excel allows you to read this threaded comment; however, any edits to it will get removed if the file is opened in a newer version of Excel. Learn more: https://go.microsoft.com/fwlink/?linkid=870924
Comment:
    Units:
Index 2015=100,
Not Seasonally Adjusted 
The data is presented as an index, a way of expressing values relative to a baseline year (in this case, 2015).
2015=100 means that the value of the index is set to 100 for the year 2015. All other values are relative to this baseline:
If the index is 110 in a certain year, it indicates a 10% increase compared to 2015.
If it's 90, it represents a 10% decrease compared to 2015.</t>
      </text>
    </comment>
    <comment ref="Y1" authorId="9" shapeId="0" xr:uid="{E8D1E322-9C5F-43F7-9758-04F7C1B7AB3E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Units:
Index 2015=100,
Not Seasonally Adjusted 
The data is presented as an index, a way of expressing values relative to a baseline year (in this case, 2015).
2015=100 means that the value of the index is set to 100 for the year 2015. All other values are relative to this baseline:
If the index is 110 in a certain year, it indicates a 10% increase compared to 2015.
If it's 90, it represents a 10% decrease compared to 2015.
</t>
      </text>
    </comment>
    <comment ref="Z1" authorId="10" shapeId="0" xr:uid="{A5AEB8B3-02E8-4908-A40F-6C7E7A235483}">
      <text>
        <t>[Threaded comment]
Your version of Excel allows you to read this threaded comment; however, any edits to it will get removed if the file is opened in a newer version of Excel. Learn more: https://go.microsoft.com/fwlink/?linkid=870924
Comment:
    Billions of Dollars,
Not Seasonally Adjusted, Annual</t>
      </text>
    </comment>
  </commentList>
</comments>
</file>

<file path=xl/sharedStrings.xml><?xml version="1.0" encoding="utf-8"?>
<sst xmlns="http://schemas.openxmlformats.org/spreadsheetml/2006/main" count="441" uniqueCount="88">
  <si>
    <t>Political Party</t>
  </si>
  <si>
    <t>Franklin D. Roosevelt</t>
  </si>
  <si>
    <t>Democratic</t>
  </si>
  <si>
    <t>Harry S. Truman</t>
  </si>
  <si>
    <t>Franklin D. Roosevelt-Harry S. Truman</t>
  </si>
  <si>
    <t>Dwight D. Eisenhower</t>
  </si>
  <si>
    <t>Republican</t>
  </si>
  <si>
    <t>John F. Kennedy</t>
  </si>
  <si>
    <t>Lyndon B. Johnson</t>
  </si>
  <si>
    <t>Richard Nixon</t>
  </si>
  <si>
    <t>Richard Nixon-Gerald Ford</t>
  </si>
  <si>
    <t>Gerald Ford</t>
  </si>
  <si>
    <t>Jimmy Carter</t>
  </si>
  <si>
    <t>Ronald Reagan</t>
  </si>
  <si>
    <t>George H.W. Bush</t>
  </si>
  <si>
    <t>Bill Clinton</t>
  </si>
  <si>
    <t>George W. Bush</t>
  </si>
  <si>
    <t>Barack Obama</t>
  </si>
  <si>
    <t>Donald Trump</t>
  </si>
  <si>
    <t>Joe Biden</t>
  </si>
  <si>
    <t>76th Congress</t>
  </si>
  <si>
    <t>77th Congress</t>
  </si>
  <si>
    <t>78th Congress</t>
  </si>
  <si>
    <t>79th Congress</t>
  </si>
  <si>
    <t>80th Congress</t>
  </si>
  <si>
    <t>81st Congress</t>
  </si>
  <si>
    <t>82nd Congress</t>
  </si>
  <si>
    <t>83rd Congress</t>
  </si>
  <si>
    <t>84th Congress</t>
  </si>
  <si>
    <t>99th Congress</t>
  </si>
  <si>
    <t>85th Congress</t>
  </si>
  <si>
    <t>96th Congress</t>
  </si>
  <si>
    <t>95th Congress</t>
  </si>
  <si>
    <t>86th Congress</t>
  </si>
  <si>
    <t>87th Congress</t>
  </si>
  <si>
    <t>88th Congress</t>
  </si>
  <si>
    <t>89th Congress</t>
  </si>
  <si>
    <t>90th Congress</t>
  </si>
  <si>
    <t>91st Congress</t>
  </si>
  <si>
    <t>92nd Congress</t>
  </si>
  <si>
    <t>93rd Congress</t>
  </si>
  <si>
    <t>94th Congress</t>
  </si>
  <si>
    <t>97th Congress</t>
  </si>
  <si>
    <t>98th Congress</t>
  </si>
  <si>
    <t>100th Congress</t>
  </si>
  <si>
    <t>101st Congress</t>
  </si>
  <si>
    <t>102nd Congress</t>
  </si>
  <si>
    <t>103rd Congress</t>
  </si>
  <si>
    <t>Year</t>
  </si>
  <si>
    <t>104th Congress</t>
  </si>
  <si>
    <t>105th Congress</t>
  </si>
  <si>
    <t>106th Congress</t>
  </si>
  <si>
    <t>107th Congress</t>
  </si>
  <si>
    <t>108th Congress</t>
  </si>
  <si>
    <t>109th Congress</t>
  </si>
  <si>
    <t>110th Congress</t>
  </si>
  <si>
    <t>111th Congress</t>
  </si>
  <si>
    <t>112th Congress</t>
  </si>
  <si>
    <t>113th Congress</t>
  </si>
  <si>
    <t>114th Congress</t>
  </si>
  <si>
    <t>115th Congress</t>
  </si>
  <si>
    <t>116th Congress</t>
  </si>
  <si>
    <t>117th Congress</t>
  </si>
  <si>
    <t>Congress Iteration</t>
  </si>
  <si>
    <t>House of Representatives Party Majority</t>
  </si>
  <si>
    <t>Senate Party Majority</t>
  </si>
  <si>
    <t>John F. Kennedy-Lyndon B. Johnson</t>
  </si>
  <si>
    <t>Annual GDP</t>
  </si>
  <si>
    <t>Real GDP</t>
  </si>
  <si>
    <t>President DV</t>
  </si>
  <si>
    <t>Senate DV</t>
  </si>
  <si>
    <t>House of Representatives DV</t>
  </si>
  <si>
    <t>Government Type DV</t>
  </si>
  <si>
    <t>Government Type</t>
  </si>
  <si>
    <t xml:space="preserve">Federal Budget </t>
  </si>
  <si>
    <t>S&amp;P 500 Index Return</t>
  </si>
  <si>
    <t>Dow Jones Index Return</t>
  </si>
  <si>
    <t>President Name</t>
  </si>
  <si>
    <t>Real GDP Growth Rate</t>
  </si>
  <si>
    <t xml:space="preserve"> Production Volume: Economic Activity: Industry (Except Construction)</t>
  </si>
  <si>
    <t>Production Volume: Economic Activity: Manufacturing</t>
  </si>
  <si>
    <t>Net Exports of Goods and Services</t>
  </si>
  <si>
    <t>Government Consumption Expenditures and Gross Investment (GCEA)</t>
  </si>
  <si>
    <t>Gross Private Domestic Investment (GPDIA)</t>
  </si>
  <si>
    <t>Federal Budget DV</t>
  </si>
  <si>
    <t>Consumption of Fixed Capital (CFC)</t>
  </si>
  <si>
    <t>Unemployment Rate</t>
  </si>
  <si>
    <t>Average Inflation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</si>
</sst>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000"/>
    <numFmt numFmtId="165" formatCode="0.000"/>
  </numFmts>
  <fonts count="12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Times New Roman"/>
    </font>
    <font>
      <sz val="11"/>
      <color indexed="8"/>
      <name val="Calibri"/>
      <family val="2"/>
      <scheme val="minor"/>
    </font>
    <font>
      <sz val="11"/>
      <color indexed="8"/>
      <name val="Times New Roman"/>
      <family val="1"/>
    </font>
    <font>
      <sz val="8"/>
      <name val="Calibri"/>
      <family val="2"/>
      <scheme val="minor"/>
    </font>
    <font>
      <sz val="10"/>
      <name val="Arial"/>
      <family val="2"/>
    </font>
    <font>
      <sz val="10"/>
      <color indexed="8"/>
      <name val="Times New Roman"/>
      <family val="1"/>
    </font>
    <font>
      <b/>
      <sz val="12"/>
      <color indexed="8"/>
      <name val="Times New Roman"/>
      <family val="1"/>
    </font>
    <font>
      <sz val="11"/>
      <color theme="1"/>
      <name val="Times New Roman"/>
      <family val="1"/>
    </font>
    <font>
      <sz val="1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2">
    <xf numFmtId="0" fontId="0" fillId="0" borderId="0"/>
    <xf numFmtId="43" fontId="4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2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2" fillId="0" borderId="0"/>
    <xf numFmtId="0" fontId="1" fillId="0" borderId="0"/>
  </cellStyleXfs>
  <cellXfs count="15">
    <xf numFmtId="0" fontId="0" fillId="0" borderId="0" xfId="0"/>
    <xf numFmtId="0" fontId="3" fillId="0" borderId="0" xfId="0" applyFont="1" applyAlignment="1">
      <alignment horizontal="left" vertical="top" wrapText="1"/>
    </xf>
    <xf numFmtId="0" fontId="0" fillId="0" borderId="2" xfId="0" applyBorder="1"/>
    <xf numFmtId="0" fontId="8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164" fontId="10" fillId="0" borderId="0" xfId="11" applyNumberFormat="1" applyFont="1" applyAlignment="1">
      <alignment horizontal="center"/>
    </xf>
    <xf numFmtId="165" fontId="10" fillId="0" borderId="0" xfId="11" applyNumberFormat="1" applyFont="1" applyAlignment="1">
      <alignment horizontal="center"/>
    </xf>
    <xf numFmtId="0" fontId="5" fillId="0" borderId="0" xfId="0" applyFont="1" applyAlignment="1">
      <alignment horizontal="center" vertical="top" wrapText="1"/>
    </xf>
    <xf numFmtId="43" fontId="11" fillId="0" borderId="0" xfId="1" applyFont="1" applyAlignment="1">
      <alignment horizontal="center" vertical="center"/>
    </xf>
    <xf numFmtId="2" fontId="11" fillId="0" borderId="0" xfId="1" applyNumberFormat="1" applyFont="1" applyAlignment="1">
      <alignment horizontal="center" vertical="center"/>
    </xf>
    <xf numFmtId="2" fontId="5" fillId="0" borderId="0" xfId="0" applyNumberFormat="1" applyFont="1" applyAlignment="1">
      <alignment horizontal="center"/>
    </xf>
    <xf numFmtId="4" fontId="10" fillId="0" borderId="0" xfId="10" applyNumberFormat="1" applyFont="1" applyAlignment="1">
      <alignment horizontal="center"/>
    </xf>
  </cellXfs>
  <cellStyles count="12">
    <cellStyle name="Comma" xfId="1" builtinId="3"/>
    <cellStyle name="Comma [0] 2" xfId="7" xr:uid="{A3A6D6FF-B728-4CEE-AB82-7AC0CFEAD016}"/>
    <cellStyle name="Comma 2" xfId="6" xr:uid="{5956D5BB-AA4E-4CD0-AC8E-E86341B4C976}"/>
    <cellStyle name="Comma 3" xfId="9" xr:uid="{2C1A42C9-8BFA-47E5-9923-1643A5AD4672}"/>
    <cellStyle name="Currency [0] 2" xfId="5" xr:uid="{603DEDC0-26B5-46D3-987A-3DC031EB36CA}"/>
    <cellStyle name="Currency 2" xfId="4" xr:uid="{498FAAC6-CA32-4C59-8B5F-9491412F24DC}"/>
    <cellStyle name="Currency 3" xfId="8" xr:uid="{05EC7BBE-7DF4-4344-B5C9-E91F3B42FAE1}"/>
    <cellStyle name="Normal" xfId="0" builtinId="0"/>
    <cellStyle name="Normal 2" xfId="2" xr:uid="{3D5AA298-8E49-49A9-BFEF-6AB7A0D959EC}"/>
    <cellStyle name="Normal 3" xfId="10" xr:uid="{DA7906B4-7015-43B2-B6AB-733B96731A2F}"/>
    <cellStyle name="Normal 4" xfId="11" xr:uid="{17E4044C-351C-40F5-B6C4-9BEBCE3FBE5C}"/>
    <cellStyle name="Percent 2" xfId="3" xr:uid="{B01849B5-6D17-40F1-A18F-881252D14CD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CJ Farlin" id="{6ABDB714-4BFF-4B06-A942-8CAE425CBC2B}" userId="d02a228055814f27" providerId="Windows Live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M1" dT="2024-12-18T06:51:56.81" personId="{6ABDB714-4BFF-4B06-A942-8CAE425CBC2B}" id="{62DFE640-7958-434E-AA6C-A10B500F98B9}">
    <text>Measured in FY 2017 USD (Billions of USD)</text>
  </threadedComment>
  <threadedComment ref="N1" dT="2024-12-18T06:51:30.91" personId="{6ABDB714-4BFF-4B06-A942-8CAE425CBC2B}" id="{658656CE-F952-48D9-B516-C46E442586C6}">
    <text>Used 1939 Real GDP (1312.40) to calculate real GDP growth rate for 1940</text>
  </threadedComment>
  <threadedComment ref="O1" dT="2025-01-06T22:51:00.28" personId="{6ABDB714-4BFF-4B06-A942-8CAE425CBC2B}" id="{7BFF7A61-0A5E-4912-8E65-34FF5FC77DCF}">
    <text>Billions of Dollars,
Not Seasonally Adjusted, Annual</text>
  </threadedComment>
  <threadedComment ref="P1" dT="2024-12-18T06:53:16.78" personId="{6ABDB714-4BFF-4B06-A942-8CAE425CBC2B}" id="{4E9D7BFA-B846-4193-BAEA-AEBBE340DC5E}">
    <text>Real GDP Growth Rate, Average Inflation Rate, and Unemployment Rate are measured in %</text>
  </threadedComment>
  <threadedComment ref="R1" dT="2024-12-18T06:53:53.24" personId="{6ABDB714-4BFF-4B06-A942-8CAE425CBC2B}" id="{C2DDA543-142F-41F5-AC2D-64360128EF8A}">
    <text>Millions of dollars, annual, not seasonally adjusted</text>
  </threadedComment>
  <threadedComment ref="T1" dT="2024-12-18T06:54:19.60" personId="{6ABDB714-4BFF-4B06-A942-8CAE425CBC2B}" id="{7FE777C9-CE7C-4300-BA34-08A2159220A5}">
    <text>Total Annual Return (%) Includes Returns Both from Dividends &amp; Changes in Price Index</text>
  </threadedComment>
  <threadedComment ref="U1" dT="2024-12-18T06:54:56.84" personId="{6ABDB714-4BFF-4B06-A942-8CAE425CBC2B}" id="{AD5358E2-D302-4640-9D06-93ADE44419EB}">
    <text>Annual Return</text>
  </threadedComment>
  <threadedComment ref="W1" dT="2025-01-06T22:52:48.71" personId="{6ABDB714-4BFF-4B06-A942-8CAE425CBC2B}" id="{25BD5768-35CD-4E74-83B9-94451045A754}">
    <text>Billions of Dollars,
Not Seasonally Adjusted, Annual</text>
  </threadedComment>
  <threadedComment ref="X1" dT="2025-01-06T22:32:48.25" personId="{6ABDB714-4BFF-4B06-A942-8CAE425CBC2B}" id="{E1076AAA-9097-4FF1-82E0-EBBC1F715E98}">
    <text>Units:
Index 2015=100,
Not Seasonally Adjusted 
The data is presented as an index, a way of expressing values relative to a baseline year (in this case, 2015).
2015=100 means that the value of the index is set to 100 for the year 2015. All other values are relative to this baseline:
If the index is 110 in a certain year, it indicates a 10% increase compared to 2015.
If it's 90, it represents a 10% decrease compared to 2015.</text>
  </threadedComment>
  <threadedComment ref="Y1" dT="2025-01-06T23:11:39.23" personId="{6ABDB714-4BFF-4B06-A942-8CAE425CBC2B}" id="{E8D1E322-9C5F-43F7-9758-04F7C1B7AB3E}">
    <text xml:space="preserve">Units:
Index 2015=100,
Not Seasonally Adjusted 
The data is presented as an index, a way of expressing values relative to a baseline year (in this case, 2015).
2015=100 means that the value of the index is set to 100 for the year 2015. All other values are relative to this baseline:
If the index is 110 in a certain year, it indicates a 10% increase compared to 2015.
If it's 90, it represents a 10% decrease compared to 2015.
</text>
  </threadedComment>
  <threadedComment ref="Z1" dT="2025-01-06T23:12:07.73" personId="{6ABDB714-4BFF-4B06-A942-8CAE425CBC2B}" id="{A5AEB8B3-02E8-4908-A40F-6C7E7A235483}">
    <text>Billions of Dollars,
Not Seasonally Adjusted, Annual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0"/>
  <sheetViews>
    <sheetView tabSelected="1" workbookViewId="0">
      <pane xSplit="1" ySplit="1" topLeftCell="O2" activePane="bottomRight" state="frozen"/>
      <selection pane="topRight"/>
      <selection pane="bottomLeft"/>
      <selection pane="bottomRight" activeCell="S2" sqref="S2"/>
    </sheetView>
  </sheetViews>
  <sheetFormatPr defaultRowHeight="14.4" x14ac:dyDescent="0.3"/>
  <cols>
    <col min="1" max="1" width="13.6640625" customWidth="1"/>
    <col min="2" max="2" width="33.77734375" bestFit="1" customWidth="1"/>
    <col min="3" max="3" width="10.44140625" bestFit="1" customWidth="1"/>
    <col min="4" max="4" width="10.44140625" customWidth="1"/>
    <col min="5" max="5" width="18.6640625" bestFit="1" customWidth="1"/>
    <col min="6" max="6" width="14.21875" bestFit="1" customWidth="1"/>
    <col min="7" max="7" width="14.21875" customWidth="1"/>
    <col min="8" max="8" width="25.5546875" bestFit="1" customWidth="1"/>
    <col min="9" max="9" width="22" customWidth="1"/>
    <col min="10" max="10" width="18.33203125" bestFit="1" customWidth="1"/>
    <col min="11" max="11" width="22.109375" bestFit="1" customWidth="1"/>
    <col min="12" max="12" width="12.77734375" bestFit="1" customWidth="1"/>
    <col min="13" max="13" width="22" bestFit="1" customWidth="1"/>
    <col min="14" max="14" width="23.77734375" bestFit="1" customWidth="1"/>
    <col min="15" max="15" width="23.77734375" customWidth="1"/>
    <col min="16" max="16" width="30.109375" bestFit="1" customWidth="1"/>
    <col min="17" max="17" width="27.44140625" bestFit="1" customWidth="1"/>
    <col min="18" max="18" width="24.33203125" bestFit="1" customWidth="1"/>
    <col min="19" max="19" width="11.33203125" bestFit="1" customWidth="1"/>
    <col min="20" max="20" width="22.5546875" bestFit="1" customWidth="1"/>
    <col min="21" max="21" width="24.33203125" bestFit="1" customWidth="1"/>
    <col min="22" max="22" width="39.109375" bestFit="1" customWidth="1"/>
    <col min="23" max="23" width="24.33203125" customWidth="1"/>
    <col min="24" max="24" width="39.21875" bestFit="1" customWidth="1"/>
    <col min="25" max="25" width="29.6640625" bestFit="1" customWidth="1"/>
    <col min="26" max="26" width="20.109375" bestFit="1" customWidth="1"/>
  </cols>
  <sheetData>
    <row r="1" spans="1:26" ht="36" customHeight="1" x14ac:dyDescent="0.3">
      <c r="A1" s="7" t="s">
        <v>48</v>
      </c>
      <c r="B1" s="6" t="s">
        <v>77</v>
      </c>
      <c r="C1" s="6" t="s">
        <v>0</v>
      </c>
      <c r="D1" s="6" t="s">
        <v>69</v>
      </c>
      <c r="E1" s="6" t="s">
        <v>63</v>
      </c>
      <c r="F1" s="6" t="s">
        <v>65</v>
      </c>
      <c r="G1" s="6" t="s">
        <v>70</v>
      </c>
      <c r="H1" s="6" t="s">
        <v>64</v>
      </c>
      <c r="I1" s="6" t="s">
        <v>71</v>
      </c>
      <c r="J1" s="6" t="s">
        <v>73</v>
      </c>
      <c r="K1" s="6" t="s">
        <v>72</v>
      </c>
      <c r="L1" s="5" t="s">
        <v>67</v>
      </c>
      <c r="M1" s="6" t="s">
        <v>68</v>
      </c>
      <c r="N1" s="6" t="s">
        <v>78</v>
      </c>
      <c r="O1" s="6" t="s">
        <v>81</v>
      </c>
      <c r="P1" s="5" t="s">
        <v>87</v>
      </c>
      <c r="Q1" s="5" t="s">
        <v>86</v>
      </c>
      <c r="R1" s="6" t="s">
        <v>74</v>
      </c>
      <c r="S1" s="6" t="s">
        <v>84</v>
      </c>
      <c r="T1" s="6" t="s">
        <v>75</v>
      </c>
      <c r="U1" s="5" t="s">
        <v>76</v>
      </c>
      <c r="V1" s="6" t="s">
        <v>82</v>
      </c>
      <c r="W1" s="6" t="s">
        <v>83</v>
      </c>
      <c r="X1" s="6" t="s">
        <v>79</v>
      </c>
      <c r="Y1" s="6" t="s">
        <v>80</v>
      </c>
      <c r="Z1" s="6" t="s">
        <v>85</v>
      </c>
    </row>
    <row r="2" spans="1:26" s="3" customFormat="1" ht="15" customHeight="1" x14ac:dyDescent="0.25">
      <c r="A2" s="10">
        <v>1940</v>
      </c>
      <c r="B2" s="4" t="s">
        <v>1</v>
      </c>
      <c r="C2" s="4" t="s">
        <v>2</v>
      </c>
      <c r="D2" s="4">
        <f>IF(C2="Democratic",0,1)</f>
        <v>0</v>
      </c>
      <c r="E2" s="4" t="s">
        <v>20</v>
      </c>
      <c r="F2" s="4" t="s">
        <v>2</v>
      </c>
      <c r="G2" s="4">
        <f>IF(F2="Democratic",0,1)</f>
        <v>0</v>
      </c>
      <c r="H2" s="4" t="s">
        <v>2</v>
      </c>
      <c r="I2" s="4">
        <f>IF(H2="Democratic",0,1)</f>
        <v>0</v>
      </c>
      <c r="J2" s="4" t="str">
        <f>IF(AND(C2=F2, F2=H2), "Unified", "Divided")</f>
        <v>Unified</v>
      </c>
      <c r="K2" s="4">
        <f>IF(J2="Unified",1,0)</f>
        <v>1</v>
      </c>
      <c r="L2" s="11">
        <v>102.9</v>
      </c>
      <c r="M2" s="11">
        <v>1428.1</v>
      </c>
      <c r="N2" s="12">
        <f>((M2-1312.4)/1312.4)*100</f>
        <v>8.815909783602546</v>
      </c>
      <c r="O2" s="12">
        <v>1.4710000000000001</v>
      </c>
      <c r="P2" s="13">
        <v>0.7</v>
      </c>
      <c r="Q2" s="4">
        <v>14.6</v>
      </c>
      <c r="R2" s="14">
        <v>-2920</v>
      </c>
      <c r="S2" s="4" t="str">
        <f>IF(R2&lt;0,"0","1")</f>
        <v>0</v>
      </c>
      <c r="T2" s="4">
        <v>-9.7799999999999994</v>
      </c>
      <c r="U2" s="4">
        <v>-12.72</v>
      </c>
      <c r="V2" s="9">
        <v>15.561999999999999</v>
      </c>
      <c r="W2" s="4">
        <v>14.579000000000001</v>
      </c>
      <c r="X2" s="8">
        <v>8.7228169999999992</v>
      </c>
      <c r="Y2" s="4">
        <v>8.5357669999999999</v>
      </c>
      <c r="Z2" s="9">
        <v>10.577</v>
      </c>
    </row>
    <row r="3" spans="1:26" s="3" customFormat="1" ht="15" customHeight="1" x14ac:dyDescent="0.25">
      <c r="A3" s="10">
        <v>1941</v>
      </c>
      <c r="B3" s="4" t="s">
        <v>1</v>
      </c>
      <c r="C3" s="4" t="s">
        <v>2</v>
      </c>
      <c r="D3" s="4">
        <f t="shared" ref="D3:D66" si="0">IF(C3="Democratic",0,1)</f>
        <v>0</v>
      </c>
      <c r="E3" s="4" t="s">
        <v>21</v>
      </c>
      <c r="F3" s="4" t="s">
        <v>2</v>
      </c>
      <c r="G3" s="4">
        <f t="shared" ref="G3:G66" si="1">IF(F3="Democratic",0,1)</f>
        <v>0</v>
      </c>
      <c r="H3" s="4" t="s">
        <v>2</v>
      </c>
      <c r="I3" s="4">
        <f t="shared" ref="I3:I66" si="2">IF(H3="Democratic",0,1)</f>
        <v>0</v>
      </c>
      <c r="J3" s="4" t="str">
        <f t="shared" ref="J3:J65" si="3">IF(AND(C3=F3, F3=H3), "Unified", "Divided")</f>
        <v>Unified</v>
      </c>
      <c r="K3" s="4">
        <f t="shared" ref="K3:K66" si="4">IF(J3="Unified",1,0)</f>
        <v>1</v>
      </c>
      <c r="L3" s="11">
        <v>129.30000000000001</v>
      </c>
      <c r="M3" s="11">
        <v>1681</v>
      </c>
      <c r="N3" s="12">
        <f>((M3-M2)/M2)*100</f>
        <v>17.708843918493113</v>
      </c>
      <c r="O3" s="12">
        <v>1.0329999999999999</v>
      </c>
      <c r="P3" s="13">
        <v>5</v>
      </c>
      <c r="Q3" s="4">
        <v>9.9</v>
      </c>
      <c r="R3" s="14">
        <v>-4941</v>
      </c>
      <c r="S3" s="4" t="str">
        <f t="shared" ref="S3:S66" si="5">IF(R3&lt;0,"0","1")</f>
        <v>0</v>
      </c>
      <c r="T3" s="4">
        <v>-11.59</v>
      </c>
      <c r="U3" s="4">
        <v>-15.38</v>
      </c>
      <c r="V3" s="9">
        <v>27.835999999999999</v>
      </c>
      <c r="W3" s="4">
        <v>19.369</v>
      </c>
      <c r="X3" s="8">
        <v>11.00789</v>
      </c>
      <c r="Y3" s="4">
        <v>10.895720000000001</v>
      </c>
      <c r="Z3" s="9">
        <v>12.061999999999999</v>
      </c>
    </row>
    <row r="4" spans="1:26" s="3" customFormat="1" ht="15" customHeight="1" x14ac:dyDescent="0.25">
      <c r="A4" s="10">
        <v>1942</v>
      </c>
      <c r="B4" s="4" t="s">
        <v>1</v>
      </c>
      <c r="C4" s="4" t="s">
        <v>2</v>
      </c>
      <c r="D4" s="4">
        <f t="shared" si="0"/>
        <v>0</v>
      </c>
      <c r="E4" s="4" t="s">
        <v>21</v>
      </c>
      <c r="F4" s="4" t="s">
        <v>2</v>
      </c>
      <c r="G4" s="4">
        <f t="shared" si="1"/>
        <v>0</v>
      </c>
      <c r="H4" s="4" t="s">
        <v>2</v>
      </c>
      <c r="I4" s="4">
        <f t="shared" si="2"/>
        <v>0</v>
      </c>
      <c r="J4" s="4" t="str">
        <f t="shared" si="3"/>
        <v>Unified</v>
      </c>
      <c r="K4" s="4">
        <f t="shared" si="4"/>
        <v>1</v>
      </c>
      <c r="L4" s="11">
        <v>166</v>
      </c>
      <c r="M4" s="11">
        <v>1998.5</v>
      </c>
      <c r="N4" s="12">
        <f t="shared" ref="N4:N67" si="6">((M4-M3)/M3)*100</f>
        <v>18.887566924449732</v>
      </c>
      <c r="O4" s="12">
        <v>-0.252</v>
      </c>
      <c r="P4" s="13">
        <v>10.9</v>
      </c>
      <c r="Q4" s="4">
        <v>4.7</v>
      </c>
      <c r="R4" s="14">
        <v>-20503</v>
      </c>
      <c r="S4" s="4" t="str">
        <f t="shared" si="5"/>
        <v>0</v>
      </c>
      <c r="T4" s="4">
        <v>20.34</v>
      </c>
      <c r="U4" s="4">
        <v>7.61</v>
      </c>
      <c r="V4" s="9">
        <v>65.44</v>
      </c>
      <c r="W4" s="4">
        <v>11.762</v>
      </c>
      <c r="X4" s="8">
        <v>12.62452</v>
      </c>
      <c r="Y4" s="4">
        <v>12.70177</v>
      </c>
      <c r="Z4" s="9">
        <v>14.911</v>
      </c>
    </row>
    <row r="5" spans="1:26" s="3" customFormat="1" ht="15" customHeight="1" x14ac:dyDescent="0.25">
      <c r="A5" s="10">
        <v>1943</v>
      </c>
      <c r="B5" s="4" t="s">
        <v>1</v>
      </c>
      <c r="C5" s="4" t="s">
        <v>2</v>
      </c>
      <c r="D5" s="4">
        <f t="shared" si="0"/>
        <v>0</v>
      </c>
      <c r="E5" s="4" t="s">
        <v>22</v>
      </c>
      <c r="F5" s="4" t="s">
        <v>2</v>
      </c>
      <c r="G5" s="4">
        <f t="shared" si="1"/>
        <v>0</v>
      </c>
      <c r="H5" s="4" t="s">
        <v>2</v>
      </c>
      <c r="I5" s="4">
        <f t="shared" si="2"/>
        <v>0</v>
      </c>
      <c r="J5" s="4" t="str">
        <f t="shared" si="3"/>
        <v>Unified</v>
      </c>
      <c r="K5" s="4">
        <f t="shared" si="4"/>
        <v>1</v>
      </c>
      <c r="L5" s="11">
        <v>203.1</v>
      </c>
      <c r="M5" s="11">
        <v>2338.8000000000002</v>
      </c>
      <c r="N5" s="12">
        <f t="shared" si="6"/>
        <v>17.027770828121099</v>
      </c>
      <c r="O5" s="12">
        <v>-2.246</v>
      </c>
      <c r="P5" s="13">
        <v>6.1</v>
      </c>
      <c r="Q5" s="4">
        <v>1.9</v>
      </c>
      <c r="R5" s="14">
        <v>-54554</v>
      </c>
      <c r="S5" s="4" t="str">
        <f t="shared" si="5"/>
        <v>0</v>
      </c>
      <c r="T5" s="4">
        <v>25.9</v>
      </c>
      <c r="U5" s="4">
        <v>13.81</v>
      </c>
      <c r="V5" s="9">
        <v>98.022999999999996</v>
      </c>
      <c r="W5" s="4">
        <v>7.4050000000000002</v>
      </c>
      <c r="X5" s="8">
        <v>15.32709</v>
      </c>
      <c r="Y5" s="4">
        <v>15.804539999999999</v>
      </c>
      <c r="Z5" s="9">
        <v>18.030999999999999</v>
      </c>
    </row>
    <row r="6" spans="1:26" s="3" customFormat="1" ht="15" customHeight="1" x14ac:dyDescent="0.25">
      <c r="A6" s="10">
        <v>1944</v>
      </c>
      <c r="B6" s="4" t="s">
        <v>1</v>
      </c>
      <c r="C6" s="4" t="s">
        <v>2</v>
      </c>
      <c r="D6" s="4">
        <f t="shared" si="0"/>
        <v>0</v>
      </c>
      <c r="E6" s="4" t="s">
        <v>22</v>
      </c>
      <c r="F6" s="4" t="s">
        <v>2</v>
      </c>
      <c r="G6" s="4">
        <f t="shared" si="1"/>
        <v>0</v>
      </c>
      <c r="H6" s="4" t="s">
        <v>2</v>
      </c>
      <c r="I6" s="4">
        <f t="shared" si="2"/>
        <v>0</v>
      </c>
      <c r="J6" s="4" t="str">
        <f t="shared" si="3"/>
        <v>Unified</v>
      </c>
      <c r="K6" s="4">
        <f t="shared" si="4"/>
        <v>1</v>
      </c>
      <c r="L6" s="11">
        <v>224.4</v>
      </c>
      <c r="M6" s="11">
        <v>2524.8000000000002</v>
      </c>
      <c r="N6" s="12">
        <f t="shared" si="6"/>
        <v>7.952796305797845</v>
      </c>
      <c r="O6" s="12">
        <v>-2.024</v>
      </c>
      <c r="P6" s="13">
        <v>1.7</v>
      </c>
      <c r="Q6" s="4">
        <v>1.2</v>
      </c>
      <c r="R6" s="14">
        <v>-47557</v>
      </c>
      <c r="S6" s="4" t="str">
        <f t="shared" si="5"/>
        <v>0</v>
      </c>
      <c r="T6" s="4">
        <v>19.75</v>
      </c>
      <c r="U6" s="4">
        <v>12.09</v>
      </c>
      <c r="V6" s="9">
        <v>108.643</v>
      </c>
      <c r="W6" s="4">
        <v>9.18</v>
      </c>
      <c r="X6" s="8">
        <v>16.49295</v>
      </c>
      <c r="Y6" s="4">
        <v>17.107600000000001</v>
      </c>
      <c r="Z6" s="9">
        <v>21.341000000000001</v>
      </c>
    </row>
    <row r="7" spans="1:26" s="3" customFormat="1" ht="15" customHeight="1" x14ac:dyDescent="0.25">
      <c r="A7" s="10">
        <v>1945</v>
      </c>
      <c r="B7" s="4" t="s">
        <v>4</v>
      </c>
      <c r="C7" s="4" t="s">
        <v>2</v>
      </c>
      <c r="D7" s="4">
        <f t="shared" si="0"/>
        <v>0</v>
      </c>
      <c r="E7" s="4" t="s">
        <v>23</v>
      </c>
      <c r="F7" s="4" t="s">
        <v>2</v>
      </c>
      <c r="G7" s="4">
        <f t="shared" si="1"/>
        <v>0</v>
      </c>
      <c r="H7" s="4" t="s">
        <v>2</v>
      </c>
      <c r="I7" s="4">
        <f t="shared" si="2"/>
        <v>0</v>
      </c>
      <c r="J7" s="4" t="str">
        <f t="shared" si="3"/>
        <v>Unified</v>
      </c>
      <c r="K7" s="4">
        <f t="shared" si="4"/>
        <v>1</v>
      </c>
      <c r="L7" s="11">
        <v>228</v>
      </c>
      <c r="M7" s="11">
        <v>2500.1</v>
      </c>
      <c r="N7" s="12">
        <f t="shared" si="6"/>
        <v>-0.9782953105196559</v>
      </c>
      <c r="O7" s="12">
        <v>-0.76600000000000001</v>
      </c>
      <c r="P7" s="13">
        <v>2.2999999999999998</v>
      </c>
      <c r="Q7" s="4">
        <v>1.9</v>
      </c>
      <c r="R7" s="14">
        <v>-47553</v>
      </c>
      <c r="S7" s="4" t="str">
        <f t="shared" si="5"/>
        <v>0</v>
      </c>
      <c r="T7" s="4">
        <v>36.44</v>
      </c>
      <c r="U7" s="4">
        <v>26.65</v>
      </c>
      <c r="V7" s="9">
        <v>96.396000000000001</v>
      </c>
      <c r="W7" s="4">
        <v>12.4</v>
      </c>
      <c r="X7" s="8">
        <v>14.156829999999999</v>
      </c>
      <c r="Y7" s="4">
        <v>14.30409</v>
      </c>
      <c r="Z7" s="9">
        <v>23.106999999999999</v>
      </c>
    </row>
    <row r="8" spans="1:26" s="3" customFormat="1" ht="15" customHeight="1" x14ac:dyDescent="0.25">
      <c r="A8" s="10">
        <v>1946</v>
      </c>
      <c r="B8" s="4" t="s">
        <v>3</v>
      </c>
      <c r="C8" s="4" t="s">
        <v>2</v>
      </c>
      <c r="D8" s="4">
        <f t="shared" si="0"/>
        <v>0</v>
      </c>
      <c r="E8" s="4" t="s">
        <v>23</v>
      </c>
      <c r="F8" s="4" t="s">
        <v>2</v>
      </c>
      <c r="G8" s="4">
        <f t="shared" si="1"/>
        <v>0</v>
      </c>
      <c r="H8" s="4" t="s">
        <v>2</v>
      </c>
      <c r="I8" s="4">
        <f t="shared" si="2"/>
        <v>0</v>
      </c>
      <c r="J8" s="4" t="str">
        <f t="shared" si="3"/>
        <v>Unified</v>
      </c>
      <c r="K8" s="4">
        <f t="shared" si="4"/>
        <v>1</v>
      </c>
      <c r="L8" s="11">
        <v>227.5</v>
      </c>
      <c r="M8" s="11">
        <v>2209.9</v>
      </c>
      <c r="N8" s="12">
        <f t="shared" si="6"/>
        <v>-11.60753569857205</v>
      </c>
      <c r="O8" s="12">
        <v>7.1820000000000004</v>
      </c>
      <c r="P8" s="13">
        <v>8.3000000000000007</v>
      </c>
      <c r="Q8" s="4">
        <v>3.9</v>
      </c>
      <c r="R8" s="14">
        <v>-15936</v>
      </c>
      <c r="S8" s="4" t="str">
        <f t="shared" si="5"/>
        <v>0</v>
      </c>
      <c r="T8" s="4">
        <v>-8.07</v>
      </c>
      <c r="U8" s="4">
        <v>-8.14</v>
      </c>
      <c r="V8" s="9">
        <v>43.027000000000001</v>
      </c>
      <c r="W8" s="4">
        <v>33.128</v>
      </c>
      <c r="X8" s="8">
        <v>12.198169999999999</v>
      </c>
      <c r="Y8" s="4">
        <v>11.86773</v>
      </c>
      <c r="Z8" s="9">
        <v>25.69</v>
      </c>
    </row>
    <row r="9" spans="1:26" s="3" customFormat="1" ht="15" customHeight="1" x14ac:dyDescent="0.25">
      <c r="A9" s="10">
        <v>1947</v>
      </c>
      <c r="B9" s="4" t="s">
        <v>3</v>
      </c>
      <c r="C9" s="4" t="s">
        <v>2</v>
      </c>
      <c r="D9" s="4">
        <f t="shared" si="0"/>
        <v>0</v>
      </c>
      <c r="E9" s="4" t="s">
        <v>24</v>
      </c>
      <c r="F9" s="4" t="s">
        <v>6</v>
      </c>
      <c r="G9" s="4">
        <f t="shared" si="1"/>
        <v>1</v>
      </c>
      <c r="H9" s="4" t="s">
        <v>6</v>
      </c>
      <c r="I9" s="4">
        <f t="shared" si="2"/>
        <v>1</v>
      </c>
      <c r="J9" s="4" t="str">
        <f t="shared" si="3"/>
        <v>Divided</v>
      </c>
      <c r="K9" s="4">
        <f t="shared" si="4"/>
        <v>0</v>
      </c>
      <c r="L9" s="11">
        <v>249.6</v>
      </c>
      <c r="M9" s="11">
        <v>2184.6</v>
      </c>
      <c r="N9" s="12">
        <f t="shared" si="6"/>
        <v>-1.1448481831757176</v>
      </c>
      <c r="O9" s="12">
        <v>10.807</v>
      </c>
      <c r="P9" s="13">
        <v>14.4</v>
      </c>
      <c r="Q9" s="4">
        <v>3.6</v>
      </c>
      <c r="R9" s="14">
        <v>4018</v>
      </c>
      <c r="S9" s="4" t="str">
        <f t="shared" si="5"/>
        <v>1</v>
      </c>
      <c r="T9" s="4">
        <v>5.71</v>
      </c>
      <c r="U9" s="4">
        <v>2.23</v>
      </c>
      <c r="V9" s="9">
        <v>39.826999999999998</v>
      </c>
      <c r="W9" s="4">
        <v>37.131</v>
      </c>
      <c r="X9" s="8">
        <v>13.71712</v>
      </c>
      <c r="Y9" s="4">
        <v>13.253579999999999</v>
      </c>
      <c r="Z9" s="9">
        <v>29.120999999999999</v>
      </c>
    </row>
    <row r="10" spans="1:26" s="3" customFormat="1" ht="15" customHeight="1" x14ac:dyDescent="0.25">
      <c r="A10" s="10">
        <v>1948</v>
      </c>
      <c r="B10" s="4" t="s">
        <v>3</v>
      </c>
      <c r="C10" s="4" t="s">
        <v>2</v>
      </c>
      <c r="D10" s="4">
        <f t="shared" si="0"/>
        <v>0</v>
      </c>
      <c r="E10" s="4" t="s">
        <v>24</v>
      </c>
      <c r="F10" s="4" t="s">
        <v>6</v>
      </c>
      <c r="G10" s="4">
        <f t="shared" si="1"/>
        <v>1</v>
      </c>
      <c r="H10" s="4" t="s">
        <v>6</v>
      </c>
      <c r="I10" s="4">
        <f t="shared" si="2"/>
        <v>1</v>
      </c>
      <c r="J10" s="4" t="str">
        <f t="shared" si="3"/>
        <v>Divided</v>
      </c>
      <c r="K10" s="4">
        <f t="shared" si="4"/>
        <v>0</v>
      </c>
      <c r="L10" s="11">
        <v>274.5</v>
      </c>
      <c r="M10" s="11">
        <v>2274.6</v>
      </c>
      <c r="N10" s="12">
        <f t="shared" si="6"/>
        <v>4.1197473221642413</v>
      </c>
      <c r="O10" s="12">
        <v>5.4870000000000001</v>
      </c>
      <c r="P10" s="13">
        <v>8.1</v>
      </c>
      <c r="Q10" s="4">
        <v>4</v>
      </c>
      <c r="R10" s="14">
        <v>11796</v>
      </c>
      <c r="S10" s="4" t="str">
        <f t="shared" si="5"/>
        <v>1</v>
      </c>
      <c r="T10" s="4">
        <v>5.5</v>
      </c>
      <c r="U10" s="4">
        <v>-2.13</v>
      </c>
      <c r="V10" s="9">
        <v>43.755000000000003</v>
      </c>
      <c r="W10" s="4">
        <v>50.347000000000001</v>
      </c>
      <c r="X10" s="8">
        <v>14.296709999999999</v>
      </c>
      <c r="Y10" s="4">
        <v>13.74592</v>
      </c>
      <c r="Z10" s="9">
        <v>31.326000000000001</v>
      </c>
    </row>
    <row r="11" spans="1:26" s="3" customFormat="1" ht="15" customHeight="1" x14ac:dyDescent="0.25">
      <c r="A11" s="10">
        <v>1949</v>
      </c>
      <c r="B11" s="4" t="s">
        <v>3</v>
      </c>
      <c r="C11" s="4" t="s">
        <v>2</v>
      </c>
      <c r="D11" s="4">
        <f t="shared" si="0"/>
        <v>0</v>
      </c>
      <c r="E11" s="4" t="s">
        <v>25</v>
      </c>
      <c r="F11" s="4" t="s">
        <v>2</v>
      </c>
      <c r="G11" s="4">
        <f t="shared" si="1"/>
        <v>0</v>
      </c>
      <c r="H11" s="4" t="s">
        <v>2</v>
      </c>
      <c r="I11" s="4">
        <f t="shared" si="2"/>
        <v>0</v>
      </c>
      <c r="J11" s="4" t="str">
        <f t="shared" si="3"/>
        <v>Unified</v>
      </c>
      <c r="K11" s="4">
        <f t="shared" si="4"/>
        <v>1</v>
      </c>
      <c r="L11" s="11">
        <v>272.5</v>
      </c>
      <c r="M11" s="11">
        <v>2261.9</v>
      </c>
      <c r="N11" s="12">
        <f t="shared" si="6"/>
        <v>-0.5583399278994029</v>
      </c>
      <c r="O11" s="12">
        <v>5.2350000000000003</v>
      </c>
      <c r="P11" s="13">
        <v>-1.2</v>
      </c>
      <c r="Q11" s="4">
        <v>6.6</v>
      </c>
      <c r="R11" s="14">
        <v>580</v>
      </c>
      <c r="S11" s="4" t="str">
        <f t="shared" si="5"/>
        <v>1</v>
      </c>
      <c r="T11" s="4">
        <v>18.79</v>
      </c>
      <c r="U11" s="4">
        <v>12.88</v>
      </c>
      <c r="V11" s="9">
        <v>49.808</v>
      </c>
      <c r="W11" s="4">
        <v>39.098999999999997</v>
      </c>
      <c r="X11" s="8">
        <v>13.510590000000001</v>
      </c>
      <c r="Y11" s="4">
        <v>12.99891</v>
      </c>
      <c r="Z11" s="9">
        <v>32.283999999999999</v>
      </c>
    </row>
    <row r="12" spans="1:26" s="3" customFormat="1" ht="15" customHeight="1" x14ac:dyDescent="0.25">
      <c r="A12" s="10">
        <v>1950</v>
      </c>
      <c r="B12" s="4" t="s">
        <v>3</v>
      </c>
      <c r="C12" s="4" t="s">
        <v>2</v>
      </c>
      <c r="D12" s="4">
        <f t="shared" si="0"/>
        <v>0</v>
      </c>
      <c r="E12" s="4" t="s">
        <v>25</v>
      </c>
      <c r="F12" s="4" t="s">
        <v>2</v>
      </c>
      <c r="G12" s="4">
        <f t="shared" si="1"/>
        <v>0</v>
      </c>
      <c r="H12" s="4" t="s">
        <v>2</v>
      </c>
      <c r="I12" s="4">
        <f t="shared" si="2"/>
        <v>0</v>
      </c>
      <c r="J12" s="4" t="str">
        <f t="shared" si="3"/>
        <v>Unified</v>
      </c>
      <c r="K12" s="4">
        <f t="shared" si="4"/>
        <v>1</v>
      </c>
      <c r="L12" s="11">
        <v>299.8</v>
      </c>
      <c r="M12" s="11">
        <v>2458.5</v>
      </c>
      <c r="N12" s="12">
        <f t="shared" si="6"/>
        <v>8.6918077722268858</v>
      </c>
      <c r="O12" s="12">
        <v>0.73799999999999999</v>
      </c>
      <c r="P12" s="13">
        <v>1.3</v>
      </c>
      <c r="Q12" s="4">
        <v>4.3</v>
      </c>
      <c r="R12" s="14">
        <v>-3119</v>
      </c>
      <c r="S12" s="4" t="str">
        <f t="shared" si="5"/>
        <v>0</v>
      </c>
      <c r="T12" s="4">
        <v>31.71</v>
      </c>
      <c r="U12" s="4">
        <v>17.63</v>
      </c>
      <c r="V12" s="9">
        <v>50.515000000000001</v>
      </c>
      <c r="W12" s="4">
        <v>56.53</v>
      </c>
      <c r="X12" s="8">
        <v>15.63801</v>
      </c>
      <c r="Y12" s="4">
        <v>15.12327</v>
      </c>
      <c r="Z12" s="9">
        <v>33.393999999999998</v>
      </c>
    </row>
    <row r="13" spans="1:26" s="3" customFormat="1" ht="15" customHeight="1" x14ac:dyDescent="0.25">
      <c r="A13" s="10">
        <v>1951</v>
      </c>
      <c r="B13" s="4" t="s">
        <v>3</v>
      </c>
      <c r="C13" s="4" t="s">
        <v>2</v>
      </c>
      <c r="D13" s="4">
        <f t="shared" si="0"/>
        <v>0</v>
      </c>
      <c r="E13" s="4" t="s">
        <v>26</v>
      </c>
      <c r="F13" s="4" t="s">
        <v>2</v>
      </c>
      <c r="G13" s="4">
        <f t="shared" si="1"/>
        <v>0</v>
      </c>
      <c r="H13" s="4" t="s">
        <v>2</v>
      </c>
      <c r="I13" s="4">
        <f t="shared" si="2"/>
        <v>0</v>
      </c>
      <c r="J13" s="4" t="str">
        <f t="shared" si="3"/>
        <v>Unified</v>
      </c>
      <c r="K13" s="4">
        <f t="shared" si="4"/>
        <v>1</v>
      </c>
      <c r="L13" s="11">
        <v>346.9</v>
      </c>
      <c r="M13" s="11">
        <v>2656.3</v>
      </c>
      <c r="N13" s="12">
        <f t="shared" si="6"/>
        <v>8.045556233475704</v>
      </c>
      <c r="O13" s="12">
        <v>2.5129999999999999</v>
      </c>
      <c r="P13" s="13">
        <v>7.9</v>
      </c>
      <c r="Q13" s="4">
        <v>3.1</v>
      </c>
      <c r="R13" s="14">
        <v>6102</v>
      </c>
      <c r="S13" s="4" t="str">
        <f t="shared" si="5"/>
        <v>1</v>
      </c>
      <c r="T13" s="4">
        <v>24.02</v>
      </c>
      <c r="U13" s="4">
        <v>14.37</v>
      </c>
      <c r="V13" s="9">
        <v>73.304000000000002</v>
      </c>
      <c r="W13" s="4">
        <v>62.759</v>
      </c>
      <c r="X13" s="8">
        <v>16.961539999999999</v>
      </c>
      <c r="Y13" s="4">
        <v>16.337209999999999</v>
      </c>
      <c r="Z13" s="9">
        <v>37.725999999999999</v>
      </c>
    </row>
    <row r="14" spans="1:26" s="3" customFormat="1" ht="15" customHeight="1" x14ac:dyDescent="0.25">
      <c r="A14" s="10">
        <v>1952</v>
      </c>
      <c r="B14" s="4" t="s">
        <v>3</v>
      </c>
      <c r="C14" s="4" t="s">
        <v>2</v>
      </c>
      <c r="D14" s="4">
        <f t="shared" si="0"/>
        <v>0</v>
      </c>
      <c r="E14" s="4" t="s">
        <v>26</v>
      </c>
      <c r="F14" s="4" t="s">
        <v>2</v>
      </c>
      <c r="G14" s="4">
        <f t="shared" si="1"/>
        <v>0</v>
      </c>
      <c r="H14" s="4" t="s">
        <v>2</v>
      </c>
      <c r="I14" s="4">
        <f t="shared" si="2"/>
        <v>0</v>
      </c>
      <c r="J14" s="4" t="str">
        <f t="shared" si="3"/>
        <v>Unified</v>
      </c>
      <c r="K14" s="4">
        <f t="shared" si="4"/>
        <v>1</v>
      </c>
      <c r="L14" s="11">
        <v>367.3</v>
      </c>
      <c r="M14" s="11">
        <v>2764.8</v>
      </c>
      <c r="N14" s="12">
        <f t="shared" si="6"/>
        <v>4.084628995218913</v>
      </c>
      <c r="O14" s="12">
        <v>1.1639999999999999</v>
      </c>
      <c r="P14" s="13">
        <v>1.9</v>
      </c>
      <c r="Q14" s="4">
        <v>2.7</v>
      </c>
      <c r="R14" s="14">
        <v>-1519</v>
      </c>
      <c r="S14" s="4" t="str">
        <f t="shared" si="5"/>
        <v>0</v>
      </c>
      <c r="T14" s="4">
        <v>18.37</v>
      </c>
      <c r="U14" s="4">
        <v>8.42</v>
      </c>
      <c r="V14" s="9">
        <v>89.582999999999998</v>
      </c>
      <c r="W14" s="4">
        <v>57.274000000000001</v>
      </c>
      <c r="X14" s="8">
        <v>17.612179999999999</v>
      </c>
      <c r="Y14" s="4">
        <v>17.001480000000001</v>
      </c>
      <c r="Z14" s="9">
        <v>40.606000000000002</v>
      </c>
    </row>
    <row r="15" spans="1:26" s="3" customFormat="1" ht="15" customHeight="1" x14ac:dyDescent="0.25">
      <c r="A15" s="10">
        <v>1953</v>
      </c>
      <c r="B15" s="4" t="s">
        <v>5</v>
      </c>
      <c r="C15" s="4" t="s">
        <v>6</v>
      </c>
      <c r="D15" s="4">
        <f t="shared" si="0"/>
        <v>1</v>
      </c>
      <c r="E15" s="4" t="s">
        <v>27</v>
      </c>
      <c r="F15" s="4" t="s">
        <v>6</v>
      </c>
      <c r="G15" s="4">
        <f t="shared" si="1"/>
        <v>1</v>
      </c>
      <c r="H15" s="4" t="s">
        <v>6</v>
      </c>
      <c r="I15" s="4">
        <f t="shared" si="2"/>
        <v>1</v>
      </c>
      <c r="J15" s="4" t="str">
        <f t="shared" si="3"/>
        <v>Unified</v>
      </c>
      <c r="K15" s="4">
        <f t="shared" si="4"/>
        <v>1</v>
      </c>
      <c r="L15" s="11">
        <v>389.2</v>
      </c>
      <c r="M15" s="11">
        <v>2894.4</v>
      </c>
      <c r="N15" s="12">
        <f t="shared" si="6"/>
        <v>4.6874999999999964</v>
      </c>
      <c r="O15" s="12">
        <v>-0.70099999999999996</v>
      </c>
      <c r="P15" s="13">
        <v>0.8</v>
      </c>
      <c r="Q15" s="4">
        <v>4.5</v>
      </c>
      <c r="R15" s="14">
        <v>-6493</v>
      </c>
      <c r="S15" s="4" t="str">
        <f t="shared" si="5"/>
        <v>0</v>
      </c>
      <c r="T15" s="4">
        <v>-0.99</v>
      </c>
      <c r="U15" s="4">
        <v>-3.77</v>
      </c>
      <c r="V15" s="9">
        <v>96.765000000000001</v>
      </c>
      <c r="W15" s="4">
        <v>60.414000000000001</v>
      </c>
      <c r="X15" s="8">
        <v>19.097819999999999</v>
      </c>
      <c r="Y15" s="4">
        <v>18.531649999999999</v>
      </c>
      <c r="Z15" s="9">
        <v>43.488</v>
      </c>
    </row>
    <row r="16" spans="1:26" s="3" customFormat="1" ht="15" customHeight="1" x14ac:dyDescent="0.25">
      <c r="A16" s="10">
        <v>1954</v>
      </c>
      <c r="B16" s="4" t="s">
        <v>5</v>
      </c>
      <c r="C16" s="4" t="s">
        <v>6</v>
      </c>
      <c r="D16" s="4">
        <f t="shared" si="0"/>
        <v>1</v>
      </c>
      <c r="E16" s="4" t="s">
        <v>27</v>
      </c>
      <c r="F16" s="4" t="s">
        <v>6</v>
      </c>
      <c r="G16" s="4">
        <f t="shared" si="1"/>
        <v>1</v>
      </c>
      <c r="H16" s="4" t="s">
        <v>6</v>
      </c>
      <c r="I16" s="4">
        <f t="shared" si="2"/>
        <v>1</v>
      </c>
      <c r="J16" s="4" t="str">
        <f t="shared" si="3"/>
        <v>Unified</v>
      </c>
      <c r="K16" s="4">
        <f t="shared" si="4"/>
        <v>1</v>
      </c>
      <c r="L16" s="11">
        <v>390.5</v>
      </c>
      <c r="M16" s="11">
        <v>2877.7</v>
      </c>
      <c r="N16" s="12">
        <f t="shared" si="6"/>
        <v>-0.57697622996131404</v>
      </c>
      <c r="O16" s="12">
        <v>0.40400000000000003</v>
      </c>
      <c r="P16" s="13">
        <v>0.7</v>
      </c>
      <c r="Q16" s="4">
        <v>5</v>
      </c>
      <c r="R16" s="14">
        <v>-1154</v>
      </c>
      <c r="S16" s="4" t="str">
        <f t="shared" si="5"/>
        <v>0</v>
      </c>
      <c r="T16" s="4">
        <v>52.62</v>
      </c>
      <c r="U16" s="4">
        <v>43.96</v>
      </c>
      <c r="V16" s="9">
        <v>92.466999999999999</v>
      </c>
      <c r="W16" s="4">
        <v>58.07</v>
      </c>
      <c r="X16" s="8">
        <v>18.06297</v>
      </c>
      <c r="Y16" s="4">
        <v>17.311350000000001</v>
      </c>
      <c r="Z16" s="9">
        <v>45.981000000000002</v>
      </c>
    </row>
    <row r="17" spans="1:26" s="3" customFormat="1" ht="15" customHeight="1" x14ac:dyDescent="0.25">
      <c r="A17" s="10">
        <v>1955</v>
      </c>
      <c r="B17" s="4" t="s">
        <v>5</v>
      </c>
      <c r="C17" s="4" t="s">
        <v>6</v>
      </c>
      <c r="D17" s="4">
        <f t="shared" si="0"/>
        <v>1</v>
      </c>
      <c r="E17" s="4" t="s">
        <v>28</v>
      </c>
      <c r="F17" s="4" t="s">
        <v>2</v>
      </c>
      <c r="G17" s="4">
        <f t="shared" si="1"/>
        <v>0</v>
      </c>
      <c r="H17" s="4" t="s">
        <v>2</v>
      </c>
      <c r="I17" s="4">
        <f t="shared" si="2"/>
        <v>0</v>
      </c>
      <c r="J17" s="4" t="str">
        <f t="shared" si="3"/>
        <v>Divided</v>
      </c>
      <c r="K17" s="4">
        <f t="shared" si="4"/>
        <v>0</v>
      </c>
      <c r="L17" s="11">
        <v>425.5</v>
      </c>
      <c r="M17" s="11">
        <v>3083</v>
      </c>
      <c r="N17" s="12">
        <f t="shared" si="6"/>
        <v>7.1341696493727698</v>
      </c>
      <c r="O17" s="12">
        <v>0.47799999999999998</v>
      </c>
      <c r="P17" s="13">
        <v>-0.4</v>
      </c>
      <c r="Q17" s="4">
        <v>4.2</v>
      </c>
      <c r="R17" s="14">
        <v>-2993</v>
      </c>
      <c r="S17" s="4" t="str">
        <f t="shared" si="5"/>
        <v>0</v>
      </c>
      <c r="T17" s="4">
        <v>31.56</v>
      </c>
      <c r="U17" s="4">
        <v>20.77</v>
      </c>
      <c r="V17" s="9">
        <v>92.957999999999998</v>
      </c>
      <c r="W17" s="4">
        <v>73.754000000000005</v>
      </c>
      <c r="X17" s="8">
        <v>20.365819999999999</v>
      </c>
      <c r="Y17" s="4">
        <v>19.550319999999999</v>
      </c>
      <c r="Z17" s="9">
        <v>48.893000000000001</v>
      </c>
    </row>
    <row r="18" spans="1:26" s="3" customFormat="1" ht="15" customHeight="1" x14ac:dyDescent="0.25">
      <c r="A18" s="10">
        <v>1956</v>
      </c>
      <c r="B18" s="4" t="s">
        <v>5</v>
      </c>
      <c r="C18" s="4" t="s">
        <v>6</v>
      </c>
      <c r="D18" s="4">
        <f t="shared" si="0"/>
        <v>1</v>
      </c>
      <c r="E18" s="4" t="s">
        <v>28</v>
      </c>
      <c r="F18" s="4" t="s">
        <v>2</v>
      </c>
      <c r="G18" s="4">
        <f t="shared" si="1"/>
        <v>0</v>
      </c>
      <c r="H18" s="4" t="s">
        <v>2</v>
      </c>
      <c r="I18" s="4">
        <f t="shared" si="2"/>
        <v>0</v>
      </c>
      <c r="J18" s="4" t="str">
        <f t="shared" si="3"/>
        <v>Divided</v>
      </c>
      <c r="K18" s="4">
        <f t="shared" si="4"/>
        <v>0</v>
      </c>
      <c r="L18" s="11">
        <v>449.4</v>
      </c>
      <c r="M18" s="11">
        <v>3148.8</v>
      </c>
      <c r="N18" s="12">
        <f t="shared" si="6"/>
        <v>2.1342847875446056</v>
      </c>
      <c r="O18" s="12">
        <v>2.3610000000000002</v>
      </c>
      <c r="P18" s="13">
        <v>1.5</v>
      </c>
      <c r="Q18" s="4">
        <v>4.2</v>
      </c>
      <c r="R18" s="14">
        <v>3947</v>
      </c>
      <c r="S18" s="4" t="str">
        <f t="shared" si="5"/>
        <v>1</v>
      </c>
      <c r="T18" s="4">
        <v>6.56</v>
      </c>
      <c r="U18" s="4">
        <v>2.27</v>
      </c>
      <c r="V18" s="9">
        <v>98.18</v>
      </c>
      <c r="W18" s="4">
        <v>77.685000000000002</v>
      </c>
      <c r="X18" s="8">
        <v>21.262969999999999</v>
      </c>
      <c r="Y18" s="4">
        <v>20.335570000000001</v>
      </c>
      <c r="Z18" s="9">
        <v>54.127000000000002</v>
      </c>
    </row>
    <row r="19" spans="1:26" s="3" customFormat="1" ht="15" customHeight="1" x14ac:dyDescent="0.25">
      <c r="A19" s="10">
        <v>1957</v>
      </c>
      <c r="B19" s="4" t="s">
        <v>5</v>
      </c>
      <c r="C19" s="4" t="s">
        <v>6</v>
      </c>
      <c r="D19" s="4">
        <f t="shared" si="0"/>
        <v>1</v>
      </c>
      <c r="E19" s="4" t="s">
        <v>30</v>
      </c>
      <c r="F19" s="4" t="s">
        <v>2</v>
      </c>
      <c r="G19" s="4">
        <f t="shared" si="1"/>
        <v>0</v>
      </c>
      <c r="H19" s="4" t="s">
        <v>2</v>
      </c>
      <c r="I19" s="4">
        <f t="shared" si="2"/>
        <v>0</v>
      </c>
      <c r="J19" s="4" t="str">
        <f t="shared" si="3"/>
        <v>Divided</v>
      </c>
      <c r="K19" s="4">
        <f t="shared" si="4"/>
        <v>0</v>
      </c>
      <c r="L19" s="11">
        <v>474</v>
      </c>
      <c r="M19" s="11">
        <v>3215.1</v>
      </c>
      <c r="N19" s="12">
        <f t="shared" si="6"/>
        <v>2.1055640243902349</v>
      </c>
      <c r="O19" s="12">
        <v>4.0750000000000002</v>
      </c>
      <c r="P19" s="13">
        <v>3.3</v>
      </c>
      <c r="Q19" s="4">
        <v>5.2</v>
      </c>
      <c r="R19" s="14">
        <v>3412</v>
      </c>
      <c r="S19" s="4" t="str">
        <f t="shared" si="5"/>
        <v>1</v>
      </c>
      <c r="T19" s="4">
        <v>-10.78</v>
      </c>
      <c r="U19" s="4">
        <v>-12.77</v>
      </c>
      <c r="V19" s="9">
        <v>107.163</v>
      </c>
      <c r="W19" s="4">
        <v>76.504999999999995</v>
      </c>
      <c r="X19" s="8">
        <v>21.54055</v>
      </c>
      <c r="Y19" s="4">
        <v>20.571159999999999</v>
      </c>
      <c r="Z19" s="9">
        <v>58.918999999999997</v>
      </c>
    </row>
    <row r="20" spans="1:26" s="3" customFormat="1" ht="15" customHeight="1" x14ac:dyDescent="0.25">
      <c r="A20" s="10">
        <v>1958</v>
      </c>
      <c r="B20" s="4" t="s">
        <v>5</v>
      </c>
      <c r="C20" s="4" t="s">
        <v>6</v>
      </c>
      <c r="D20" s="4">
        <f t="shared" si="0"/>
        <v>1</v>
      </c>
      <c r="E20" s="4" t="s">
        <v>30</v>
      </c>
      <c r="F20" s="4" t="s">
        <v>2</v>
      </c>
      <c r="G20" s="4">
        <f t="shared" si="1"/>
        <v>0</v>
      </c>
      <c r="H20" s="4" t="s">
        <v>2</v>
      </c>
      <c r="I20" s="4">
        <f t="shared" si="2"/>
        <v>0</v>
      </c>
      <c r="J20" s="4" t="str">
        <f t="shared" si="3"/>
        <v>Divided</v>
      </c>
      <c r="K20" s="4">
        <f t="shared" si="4"/>
        <v>0</v>
      </c>
      <c r="L20" s="11">
        <v>481.2</v>
      </c>
      <c r="M20" s="11">
        <v>3191.2</v>
      </c>
      <c r="N20" s="12">
        <f t="shared" si="6"/>
        <v>-0.74336723585580833</v>
      </c>
      <c r="O20" s="12">
        <v>0.53800000000000003</v>
      </c>
      <c r="P20" s="13">
        <v>2.8</v>
      </c>
      <c r="Q20" s="4">
        <v>6.2</v>
      </c>
      <c r="R20" s="14">
        <v>-2769</v>
      </c>
      <c r="S20" s="4" t="str">
        <f t="shared" si="5"/>
        <v>0</v>
      </c>
      <c r="T20" s="4">
        <v>43.36</v>
      </c>
      <c r="U20" s="4">
        <v>33.96</v>
      </c>
      <c r="V20" s="9">
        <v>114.13800000000001</v>
      </c>
      <c r="W20" s="4">
        <v>70.947000000000003</v>
      </c>
      <c r="X20" s="8">
        <v>20.170400000000001</v>
      </c>
      <c r="Y20" s="4">
        <v>19.136500000000002</v>
      </c>
      <c r="Z20" s="9">
        <v>62.454000000000001</v>
      </c>
    </row>
    <row r="21" spans="1:26" s="3" customFormat="1" ht="15" customHeight="1" x14ac:dyDescent="0.25">
      <c r="A21" s="10">
        <v>1959</v>
      </c>
      <c r="B21" s="4" t="s">
        <v>5</v>
      </c>
      <c r="C21" s="4" t="s">
        <v>6</v>
      </c>
      <c r="D21" s="4">
        <f t="shared" si="0"/>
        <v>1</v>
      </c>
      <c r="E21" s="4" t="s">
        <v>33</v>
      </c>
      <c r="F21" s="4" t="s">
        <v>2</v>
      </c>
      <c r="G21" s="4">
        <f t="shared" si="1"/>
        <v>0</v>
      </c>
      <c r="H21" s="4" t="s">
        <v>2</v>
      </c>
      <c r="I21" s="4">
        <f t="shared" si="2"/>
        <v>0</v>
      </c>
      <c r="J21" s="4" t="str">
        <f t="shared" si="3"/>
        <v>Divided</v>
      </c>
      <c r="K21" s="4">
        <f t="shared" si="4"/>
        <v>0</v>
      </c>
      <c r="L21" s="11">
        <v>521.70000000000005</v>
      </c>
      <c r="M21" s="11">
        <v>3412.4</v>
      </c>
      <c r="N21" s="12">
        <f t="shared" si="6"/>
        <v>6.9315617949360835</v>
      </c>
      <c r="O21" s="12">
        <v>0.39700000000000002</v>
      </c>
      <c r="P21" s="13">
        <v>0.7</v>
      </c>
      <c r="Q21" s="4">
        <v>5.3</v>
      </c>
      <c r="R21" s="14">
        <v>-12849</v>
      </c>
      <c r="S21" s="4" t="str">
        <f t="shared" si="5"/>
        <v>0</v>
      </c>
      <c r="T21" s="4">
        <v>11.96</v>
      </c>
      <c r="U21" s="4">
        <v>16.399999999999999</v>
      </c>
      <c r="V21" s="9">
        <v>118.458</v>
      </c>
      <c r="W21" s="4">
        <v>85.668999999999997</v>
      </c>
      <c r="X21" s="8">
        <v>22.570959999999999</v>
      </c>
      <c r="Y21" s="4">
        <v>21.55799</v>
      </c>
      <c r="Z21" s="9">
        <v>65.444999999999993</v>
      </c>
    </row>
    <row r="22" spans="1:26" s="3" customFormat="1" ht="15" customHeight="1" x14ac:dyDescent="0.25">
      <c r="A22" s="10">
        <v>1960</v>
      </c>
      <c r="B22" s="4" t="s">
        <v>5</v>
      </c>
      <c r="C22" s="4" t="s">
        <v>6</v>
      </c>
      <c r="D22" s="4">
        <f t="shared" si="0"/>
        <v>1</v>
      </c>
      <c r="E22" s="4" t="s">
        <v>33</v>
      </c>
      <c r="F22" s="4" t="s">
        <v>2</v>
      </c>
      <c r="G22" s="4">
        <f t="shared" si="1"/>
        <v>0</v>
      </c>
      <c r="H22" s="4" t="s">
        <v>2</v>
      </c>
      <c r="I22" s="4">
        <f t="shared" si="2"/>
        <v>0</v>
      </c>
      <c r="J22" s="4" t="str">
        <f t="shared" si="3"/>
        <v>Divided</v>
      </c>
      <c r="K22" s="4">
        <f t="shared" si="4"/>
        <v>0</v>
      </c>
      <c r="L22" s="11">
        <v>542.4</v>
      </c>
      <c r="M22" s="11">
        <v>3500.3</v>
      </c>
      <c r="N22" s="12">
        <f t="shared" si="6"/>
        <v>2.5758996600633011</v>
      </c>
      <c r="O22" s="12">
        <v>4.2039999999999997</v>
      </c>
      <c r="P22" s="13">
        <v>1.7</v>
      </c>
      <c r="Q22" s="4">
        <v>6.6</v>
      </c>
      <c r="R22" s="14">
        <v>301</v>
      </c>
      <c r="S22" s="4" t="str">
        <f t="shared" si="5"/>
        <v>1</v>
      </c>
      <c r="T22" s="4">
        <v>0.47</v>
      </c>
      <c r="U22" s="4">
        <v>-9.34</v>
      </c>
      <c r="V22" s="9">
        <v>120.52</v>
      </c>
      <c r="W22" s="4">
        <v>86.477000000000004</v>
      </c>
      <c r="X22" s="8">
        <v>23.070609999999999</v>
      </c>
      <c r="Y22" s="4">
        <v>21.98883</v>
      </c>
      <c r="Z22" s="9">
        <v>67.900999999999996</v>
      </c>
    </row>
    <row r="23" spans="1:26" s="3" customFormat="1" ht="15" customHeight="1" x14ac:dyDescent="0.25">
      <c r="A23" s="10">
        <v>1961</v>
      </c>
      <c r="B23" s="4" t="s">
        <v>7</v>
      </c>
      <c r="C23" s="4" t="s">
        <v>2</v>
      </c>
      <c r="D23" s="4">
        <f t="shared" si="0"/>
        <v>0</v>
      </c>
      <c r="E23" s="4" t="s">
        <v>34</v>
      </c>
      <c r="F23" s="4" t="s">
        <v>2</v>
      </c>
      <c r="G23" s="4">
        <f t="shared" si="1"/>
        <v>0</v>
      </c>
      <c r="H23" s="4" t="s">
        <v>2</v>
      </c>
      <c r="I23" s="4">
        <f t="shared" si="2"/>
        <v>0</v>
      </c>
      <c r="J23" s="4" t="str">
        <f t="shared" si="3"/>
        <v>Unified</v>
      </c>
      <c r="K23" s="4">
        <f t="shared" si="4"/>
        <v>1</v>
      </c>
      <c r="L23" s="11">
        <v>562.20000000000005</v>
      </c>
      <c r="M23" s="11">
        <v>3590.1</v>
      </c>
      <c r="N23" s="12">
        <f t="shared" si="6"/>
        <v>2.5654943861954611</v>
      </c>
      <c r="O23" s="12">
        <v>4.9130000000000003</v>
      </c>
      <c r="P23" s="13">
        <v>1</v>
      </c>
      <c r="Q23" s="4">
        <v>6</v>
      </c>
      <c r="R23" s="14">
        <v>-3335</v>
      </c>
      <c r="S23" s="4" t="str">
        <f t="shared" si="5"/>
        <v>0</v>
      </c>
      <c r="T23" s="4">
        <v>26.89</v>
      </c>
      <c r="U23" s="4">
        <v>18.71</v>
      </c>
      <c r="V23" s="9">
        <v>129.23699999999999</v>
      </c>
      <c r="W23" s="4">
        <v>86.584000000000003</v>
      </c>
      <c r="X23" s="8">
        <v>23.226050000000001</v>
      </c>
      <c r="Y23" s="4">
        <v>22.05462</v>
      </c>
      <c r="Z23" s="9">
        <v>70.603999999999999</v>
      </c>
    </row>
    <row r="24" spans="1:26" s="3" customFormat="1" ht="15" customHeight="1" x14ac:dyDescent="0.25">
      <c r="A24" s="10">
        <v>1962</v>
      </c>
      <c r="B24" s="4" t="s">
        <v>7</v>
      </c>
      <c r="C24" s="4" t="s">
        <v>2</v>
      </c>
      <c r="D24" s="4">
        <f t="shared" si="0"/>
        <v>0</v>
      </c>
      <c r="E24" s="4" t="s">
        <v>34</v>
      </c>
      <c r="F24" s="4" t="s">
        <v>2</v>
      </c>
      <c r="G24" s="4">
        <f t="shared" si="1"/>
        <v>0</v>
      </c>
      <c r="H24" s="4" t="s">
        <v>2</v>
      </c>
      <c r="I24" s="4">
        <f t="shared" si="2"/>
        <v>0</v>
      </c>
      <c r="J24" s="4" t="str">
        <f t="shared" si="3"/>
        <v>Unified</v>
      </c>
      <c r="K24" s="4">
        <f t="shared" si="4"/>
        <v>1</v>
      </c>
      <c r="L24" s="11">
        <v>603.9</v>
      </c>
      <c r="M24" s="11">
        <v>3810.1</v>
      </c>
      <c r="N24" s="12">
        <f t="shared" si="6"/>
        <v>6.1279630093869253</v>
      </c>
      <c r="O24" s="12">
        <v>4.101</v>
      </c>
      <c r="P24" s="13">
        <v>1</v>
      </c>
      <c r="Q24" s="4">
        <v>5.5</v>
      </c>
      <c r="R24" s="14">
        <v>-7146</v>
      </c>
      <c r="S24" s="4" t="str">
        <f t="shared" si="5"/>
        <v>0</v>
      </c>
      <c r="T24" s="4">
        <v>-8.73</v>
      </c>
      <c r="U24" s="4">
        <v>-10.81</v>
      </c>
      <c r="V24" s="9">
        <v>140.28700000000001</v>
      </c>
      <c r="W24" s="4">
        <v>96.977000000000004</v>
      </c>
      <c r="X24" s="8">
        <v>25.155809999999999</v>
      </c>
      <c r="Y24" s="4">
        <v>24.01135</v>
      </c>
      <c r="Z24" s="9">
        <v>74.099999999999994</v>
      </c>
    </row>
    <row r="25" spans="1:26" s="3" customFormat="1" ht="15" customHeight="1" x14ac:dyDescent="0.25">
      <c r="A25" s="10">
        <v>1963</v>
      </c>
      <c r="B25" s="4" t="s">
        <v>7</v>
      </c>
      <c r="C25" s="4" t="s">
        <v>2</v>
      </c>
      <c r="D25" s="4">
        <f t="shared" si="0"/>
        <v>0</v>
      </c>
      <c r="E25" s="4" t="s">
        <v>35</v>
      </c>
      <c r="F25" s="4" t="s">
        <v>2</v>
      </c>
      <c r="G25" s="4">
        <f t="shared" si="1"/>
        <v>0</v>
      </c>
      <c r="H25" s="4" t="s">
        <v>2</v>
      </c>
      <c r="I25" s="4">
        <f t="shared" si="2"/>
        <v>0</v>
      </c>
      <c r="J25" s="4" t="str">
        <f t="shared" si="3"/>
        <v>Unified</v>
      </c>
      <c r="K25" s="4">
        <f t="shared" si="4"/>
        <v>1</v>
      </c>
      <c r="L25" s="11">
        <v>637.5</v>
      </c>
      <c r="M25" s="11">
        <v>3976.1</v>
      </c>
      <c r="N25" s="12">
        <f t="shared" si="6"/>
        <v>4.3568410277945464</v>
      </c>
      <c r="O25" s="12">
        <v>4.9390000000000001</v>
      </c>
      <c r="P25" s="13">
        <v>1.3</v>
      </c>
      <c r="Q25" s="4">
        <v>5.5</v>
      </c>
      <c r="R25" s="14">
        <v>-4756</v>
      </c>
      <c r="S25" s="4" t="str">
        <f t="shared" si="5"/>
        <v>0</v>
      </c>
      <c r="T25" s="4">
        <v>22.8</v>
      </c>
      <c r="U25" s="4">
        <v>17</v>
      </c>
      <c r="V25" s="9">
        <v>147.19300000000001</v>
      </c>
      <c r="W25" s="4">
        <v>103.28400000000001</v>
      </c>
      <c r="X25" s="8">
        <v>26.648099999999999</v>
      </c>
      <c r="Y25" s="4">
        <v>25.467230000000001</v>
      </c>
      <c r="Z25" s="9">
        <v>78.018000000000001</v>
      </c>
    </row>
    <row r="26" spans="1:26" s="3" customFormat="1" ht="15" customHeight="1" x14ac:dyDescent="0.25">
      <c r="A26" s="10">
        <v>1964</v>
      </c>
      <c r="B26" s="4" t="s">
        <v>66</v>
      </c>
      <c r="C26" s="4" t="s">
        <v>2</v>
      </c>
      <c r="D26" s="4">
        <f t="shared" si="0"/>
        <v>0</v>
      </c>
      <c r="E26" s="4" t="s">
        <v>35</v>
      </c>
      <c r="F26" s="4" t="s">
        <v>2</v>
      </c>
      <c r="G26" s="4">
        <f t="shared" si="1"/>
        <v>0</v>
      </c>
      <c r="H26" s="4" t="s">
        <v>2</v>
      </c>
      <c r="I26" s="4">
        <f t="shared" si="2"/>
        <v>0</v>
      </c>
      <c r="J26" s="4" t="str">
        <f t="shared" si="3"/>
        <v>Unified</v>
      </c>
      <c r="K26" s="4">
        <f t="shared" si="4"/>
        <v>1</v>
      </c>
      <c r="L26" s="11">
        <v>684.5</v>
      </c>
      <c r="M26" s="11">
        <v>4205.3</v>
      </c>
      <c r="N26" s="12">
        <f t="shared" si="6"/>
        <v>5.7644425442016116</v>
      </c>
      <c r="O26" s="12">
        <v>6.9139999999999997</v>
      </c>
      <c r="P26" s="13">
        <v>1.3</v>
      </c>
      <c r="Q26" s="4">
        <v>5</v>
      </c>
      <c r="R26" s="14">
        <v>-5915</v>
      </c>
      <c r="S26" s="4" t="str">
        <f t="shared" si="5"/>
        <v>0</v>
      </c>
      <c r="T26" s="4">
        <v>16.48</v>
      </c>
      <c r="U26" s="4">
        <v>14.57</v>
      </c>
      <c r="V26" s="9">
        <v>154.76300000000001</v>
      </c>
      <c r="W26" s="4">
        <v>112.15</v>
      </c>
      <c r="X26" s="8">
        <v>28.44464</v>
      </c>
      <c r="Y26" s="4">
        <v>27.203240000000001</v>
      </c>
      <c r="Z26" s="9">
        <v>82.39</v>
      </c>
    </row>
    <row r="27" spans="1:26" s="3" customFormat="1" ht="15" customHeight="1" x14ac:dyDescent="0.25">
      <c r="A27" s="10">
        <v>1965</v>
      </c>
      <c r="B27" s="4" t="s">
        <v>8</v>
      </c>
      <c r="C27" s="4" t="s">
        <v>2</v>
      </c>
      <c r="D27" s="4">
        <f t="shared" si="0"/>
        <v>0</v>
      </c>
      <c r="E27" s="4" t="s">
        <v>36</v>
      </c>
      <c r="F27" s="4" t="s">
        <v>2</v>
      </c>
      <c r="G27" s="4">
        <f t="shared" si="1"/>
        <v>0</v>
      </c>
      <c r="H27" s="4" t="s">
        <v>2</v>
      </c>
      <c r="I27" s="4">
        <f t="shared" si="2"/>
        <v>0</v>
      </c>
      <c r="J27" s="4" t="str">
        <f t="shared" si="3"/>
        <v>Unified</v>
      </c>
      <c r="K27" s="4">
        <f t="shared" si="4"/>
        <v>1</v>
      </c>
      <c r="L27" s="11">
        <v>742.3</v>
      </c>
      <c r="M27" s="11">
        <v>4478.6000000000004</v>
      </c>
      <c r="N27" s="12">
        <f t="shared" si="6"/>
        <v>6.498941811523558</v>
      </c>
      <c r="O27" s="12">
        <v>5.6180000000000003</v>
      </c>
      <c r="P27" s="13">
        <v>1.6</v>
      </c>
      <c r="Q27" s="4">
        <v>4</v>
      </c>
      <c r="R27" s="14">
        <v>-1411</v>
      </c>
      <c r="S27" s="4" t="str">
        <f t="shared" si="5"/>
        <v>0</v>
      </c>
      <c r="T27" s="4">
        <v>12.45</v>
      </c>
      <c r="U27" s="4">
        <v>10.88</v>
      </c>
      <c r="V27" s="9">
        <v>164.053</v>
      </c>
      <c r="W27" s="4">
        <v>129.64500000000001</v>
      </c>
      <c r="X27" s="8">
        <v>31.28491</v>
      </c>
      <c r="Y27" s="4">
        <v>30.13409</v>
      </c>
      <c r="Z27" s="9">
        <v>88.007999999999996</v>
      </c>
    </row>
    <row r="28" spans="1:26" s="3" customFormat="1" ht="15" customHeight="1" x14ac:dyDescent="0.25">
      <c r="A28" s="10">
        <v>1966</v>
      </c>
      <c r="B28" s="4" t="s">
        <v>8</v>
      </c>
      <c r="C28" s="4" t="s">
        <v>2</v>
      </c>
      <c r="D28" s="4">
        <f t="shared" si="0"/>
        <v>0</v>
      </c>
      <c r="E28" s="4" t="s">
        <v>36</v>
      </c>
      <c r="F28" s="4" t="s">
        <v>2</v>
      </c>
      <c r="G28" s="4">
        <f t="shared" si="1"/>
        <v>0</v>
      </c>
      <c r="H28" s="4" t="s">
        <v>2</v>
      </c>
      <c r="I28" s="4">
        <f t="shared" si="2"/>
        <v>0</v>
      </c>
      <c r="J28" s="4" t="str">
        <f t="shared" si="3"/>
        <v>Unified</v>
      </c>
      <c r="K28" s="4">
        <f t="shared" si="4"/>
        <v>1</v>
      </c>
      <c r="L28" s="11">
        <v>813.4</v>
      </c>
      <c r="M28" s="11">
        <v>4773.8999999999996</v>
      </c>
      <c r="N28" s="12">
        <f t="shared" si="6"/>
        <v>6.5935783503773324</v>
      </c>
      <c r="O28" s="12">
        <v>3.863</v>
      </c>
      <c r="P28" s="13">
        <v>2.9</v>
      </c>
      <c r="Q28" s="4">
        <v>3.8</v>
      </c>
      <c r="R28" s="14">
        <v>-3698</v>
      </c>
      <c r="S28" s="4" t="str">
        <f t="shared" si="5"/>
        <v>0</v>
      </c>
      <c r="T28" s="4">
        <v>-10.06</v>
      </c>
      <c r="U28" s="4">
        <v>-18.940000000000001</v>
      </c>
      <c r="V28" s="9">
        <v>185.44399999999999</v>
      </c>
      <c r="W28" s="4">
        <v>144.18799999999999</v>
      </c>
      <c r="X28" s="8">
        <v>34.047409999999999</v>
      </c>
      <c r="Y28" s="4">
        <v>32.890909999999998</v>
      </c>
      <c r="Z28" s="9">
        <v>95.311000000000007</v>
      </c>
    </row>
    <row r="29" spans="1:26" s="3" customFormat="1" ht="15" customHeight="1" x14ac:dyDescent="0.25">
      <c r="A29" s="10">
        <v>1967</v>
      </c>
      <c r="B29" s="4" t="s">
        <v>8</v>
      </c>
      <c r="C29" s="4" t="s">
        <v>2</v>
      </c>
      <c r="D29" s="4">
        <f t="shared" si="0"/>
        <v>0</v>
      </c>
      <c r="E29" s="4" t="s">
        <v>37</v>
      </c>
      <c r="F29" s="4" t="s">
        <v>2</v>
      </c>
      <c r="G29" s="4">
        <f t="shared" si="1"/>
        <v>0</v>
      </c>
      <c r="H29" s="4" t="s">
        <v>2</v>
      </c>
      <c r="I29" s="4">
        <f t="shared" si="2"/>
        <v>0</v>
      </c>
      <c r="J29" s="4" t="str">
        <f t="shared" si="3"/>
        <v>Unified</v>
      </c>
      <c r="K29" s="4">
        <f t="shared" si="4"/>
        <v>1</v>
      </c>
      <c r="L29" s="11">
        <v>860</v>
      </c>
      <c r="M29" s="11">
        <v>4904.8999999999996</v>
      </c>
      <c r="N29" s="12">
        <f t="shared" si="6"/>
        <v>2.7440876432267123</v>
      </c>
      <c r="O29" s="12">
        <v>3.5550000000000002</v>
      </c>
      <c r="P29" s="13">
        <v>3.1</v>
      </c>
      <c r="Q29" s="4">
        <v>3.8</v>
      </c>
      <c r="R29" s="14">
        <v>-8643</v>
      </c>
      <c r="S29" s="4" t="str">
        <f t="shared" si="5"/>
        <v>0</v>
      </c>
      <c r="T29" s="4">
        <v>23.98</v>
      </c>
      <c r="U29" s="4">
        <v>15.2</v>
      </c>
      <c r="V29" s="9">
        <v>207.018</v>
      </c>
      <c r="W29" s="4">
        <v>142.69999999999999</v>
      </c>
      <c r="X29" s="8">
        <v>34.773090000000003</v>
      </c>
      <c r="Y29" s="4">
        <v>33.517800000000001</v>
      </c>
      <c r="Z29" s="9">
        <v>103.557</v>
      </c>
    </row>
    <row r="30" spans="1:26" s="3" customFormat="1" ht="15" customHeight="1" x14ac:dyDescent="0.25">
      <c r="A30" s="10">
        <v>1968</v>
      </c>
      <c r="B30" s="4" t="s">
        <v>8</v>
      </c>
      <c r="C30" s="4" t="s">
        <v>2</v>
      </c>
      <c r="D30" s="4">
        <f t="shared" si="0"/>
        <v>0</v>
      </c>
      <c r="E30" s="4" t="s">
        <v>37</v>
      </c>
      <c r="F30" s="4" t="s">
        <v>2</v>
      </c>
      <c r="G30" s="4">
        <f t="shared" si="1"/>
        <v>0</v>
      </c>
      <c r="H30" s="4" t="s">
        <v>2</v>
      </c>
      <c r="I30" s="4">
        <f t="shared" si="2"/>
        <v>0</v>
      </c>
      <c r="J30" s="4" t="str">
        <f t="shared" si="3"/>
        <v>Unified</v>
      </c>
      <c r="K30" s="4">
        <f t="shared" si="4"/>
        <v>1</v>
      </c>
      <c r="L30" s="11">
        <v>940.7</v>
      </c>
      <c r="M30" s="11">
        <v>5145.8999999999996</v>
      </c>
      <c r="N30" s="12">
        <f t="shared" si="6"/>
        <v>4.9134538930457303</v>
      </c>
      <c r="O30" s="12">
        <v>1.35</v>
      </c>
      <c r="P30" s="13">
        <v>4.2</v>
      </c>
      <c r="Q30" s="4">
        <v>3.4</v>
      </c>
      <c r="R30" s="14">
        <v>-25161</v>
      </c>
      <c r="S30" s="4" t="str">
        <f t="shared" si="5"/>
        <v>0</v>
      </c>
      <c r="T30" s="4">
        <v>11.06</v>
      </c>
      <c r="U30" s="4">
        <v>4.2699999999999996</v>
      </c>
      <c r="V30" s="9">
        <v>225.52600000000001</v>
      </c>
      <c r="W30" s="4">
        <v>156.923</v>
      </c>
      <c r="X30" s="8">
        <v>36.712800000000001</v>
      </c>
      <c r="Y30" s="4">
        <v>35.397750000000002</v>
      </c>
      <c r="Z30" s="9">
        <v>113.357</v>
      </c>
    </row>
    <row r="31" spans="1:26" s="3" customFormat="1" ht="15" customHeight="1" x14ac:dyDescent="0.25">
      <c r="A31" s="10">
        <v>1969</v>
      </c>
      <c r="B31" s="4" t="s">
        <v>9</v>
      </c>
      <c r="C31" s="4" t="s">
        <v>6</v>
      </c>
      <c r="D31" s="4">
        <f t="shared" si="0"/>
        <v>1</v>
      </c>
      <c r="E31" s="4" t="s">
        <v>38</v>
      </c>
      <c r="F31" s="4" t="s">
        <v>2</v>
      </c>
      <c r="G31" s="4">
        <f t="shared" si="1"/>
        <v>0</v>
      </c>
      <c r="H31" s="4" t="s">
        <v>2</v>
      </c>
      <c r="I31" s="4">
        <f t="shared" si="2"/>
        <v>0</v>
      </c>
      <c r="J31" s="4" t="str">
        <f t="shared" si="3"/>
        <v>Divided</v>
      </c>
      <c r="K31" s="4">
        <f t="shared" si="4"/>
        <v>0</v>
      </c>
      <c r="L31" s="11">
        <v>1017.6</v>
      </c>
      <c r="M31" s="11">
        <v>5306.6</v>
      </c>
      <c r="N31" s="12">
        <f t="shared" si="6"/>
        <v>3.1228745214637041</v>
      </c>
      <c r="O31" s="12">
        <v>1.431</v>
      </c>
      <c r="P31" s="13">
        <v>5.5</v>
      </c>
      <c r="Q31" s="4">
        <v>3.5</v>
      </c>
      <c r="R31" s="14">
        <v>3242</v>
      </c>
      <c r="S31" s="4" t="str">
        <f t="shared" si="5"/>
        <v>1</v>
      </c>
      <c r="T31" s="4">
        <v>-8.5</v>
      </c>
      <c r="U31" s="4">
        <v>-15.19</v>
      </c>
      <c r="V31" s="9">
        <v>238.98400000000001</v>
      </c>
      <c r="W31" s="4">
        <v>173.56200000000001</v>
      </c>
      <c r="X31" s="8">
        <v>38.416029999999999</v>
      </c>
      <c r="Y31" s="4">
        <v>36.95673</v>
      </c>
      <c r="Z31" s="9">
        <v>124.896</v>
      </c>
    </row>
    <row r="32" spans="1:26" s="3" customFormat="1" ht="15" customHeight="1" x14ac:dyDescent="0.25">
      <c r="A32" s="10">
        <v>1970</v>
      </c>
      <c r="B32" s="4" t="s">
        <v>9</v>
      </c>
      <c r="C32" s="4" t="s">
        <v>6</v>
      </c>
      <c r="D32" s="4">
        <f t="shared" si="0"/>
        <v>1</v>
      </c>
      <c r="E32" s="4" t="s">
        <v>38</v>
      </c>
      <c r="F32" s="4" t="s">
        <v>2</v>
      </c>
      <c r="G32" s="4">
        <f t="shared" si="1"/>
        <v>0</v>
      </c>
      <c r="H32" s="4" t="s">
        <v>2</v>
      </c>
      <c r="I32" s="4">
        <f t="shared" si="2"/>
        <v>0</v>
      </c>
      <c r="J32" s="4" t="str">
        <f t="shared" si="3"/>
        <v>Divided</v>
      </c>
      <c r="K32" s="4">
        <f t="shared" si="4"/>
        <v>0</v>
      </c>
      <c r="L32" s="11">
        <v>1073.3</v>
      </c>
      <c r="M32" s="11">
        <v>5316.4</v>
      </c>
      <c r="N32" s="12">
        <f t="shared" si="6"/>
        <v>0.18467568688047473</v>
      </c>
      <c r="O32" s="12">
        <v>3.948</v>
      </c>
      <c r="P32" s="13">
        <v>5.7</v>
      </c>
      <c r="Q32" s="4">
        <v>6.1</v>
      </c>
      <c r="R32" s="14">
        <v>-2842</v>
      </c>
      <c r="S32" s="4" t="str">
        <f t="shared" si="5"/>
        <v>0</v>
      </c>
      <c r="T32" s="4">
        <v>4.01</v>
      </c>
      <c r="U32" s="4">
        <v>4.82</v>
      </c>
      <c r="V32" s="9">
        <v>252.58099999999999</v>
      </c>
      <c r="W32" s="4">
        <v>170.04900000000001</v>
      </c>
      <c r="X32" s="8">
        <v>37.138719999999999</v>
      </c>
      <c r="Y32" s="4">
        <v>35.305999999999997</v>
      </c>
      <c r="Z32" s="9">
        <v>136.839</v>
      </c>
    </row>
    <row r="33" spans="1:26" s="3" customFormat="1" ht="15" customHeight="1" x14ac:dyDescent="0.25">
      <c r="A33" s="10">
        <v>1971</v>
      </c>
      <c r="B33" s="4" t="s">
        <v>9</v>
      </c>
      <c r="C33" s="4" t="s">
        <v>6</v>
      </c>
      <c r="D33" s="4">
        <f t="shared" si="0"/>
        <v>1</v>
      </c>
      <c r="E33" s="4" t="s">
        <v>39</v>
      </c>
      <c r="F33" s="4" t="s">
        <v>2</v>
      </c>
      <c r="G33" s="4">
        <f t="shared" si="1"/>
        <v>0</v>
      </c>
      <c r="H33" s="4" t="s">
        <v>2</v>
      </c>
      <c r="I33" s="4">
        <f t="shared" si="2"/>
        <v>0</v>
      </c>
      <c r="J33" s="4" t="str">
        <f t="shared" si="3"/>
        <v>Divided</v>
      </c>
      <c r="K33" s="4">
        <f t="shared" si="4"/>
        <v>0</v>
      </c>
      <c r="L33" s="11">
        <v>1164.9000000000001</v>
      </c>
      <c r="M33" s="11">
        <v>5491.4</v>
      </c>
      <c r="N33" s="12">
        <f t="shared" si="6"/>
        <v>3.2917011511549172</v>
      </c>
      <c r="O33" s="12">
        <v>0.621</v>
      </c>
      <c r="P33" s="13">
        <v>4.4000000000000004</v>
      </c>
      <c r="Q33" s="4">
        <v>6</v>
      </c>
      <c r="R33" s="14">
        <v>-23033</v>
      </c>
      <c r="S33" s="4" t="str">
        <f t="shared" si="5"/>
        <v>0</v>
      </c>
      <c r="T33" s="4">
        <v>14.31</v>
      </c>
      <c r="U33" s="4">
        <v>6.11</v>
      </c>
      <c r="V33" s="9">
        <v>267.46800000000002</v>
      </c>
      <c r="W33" s="4">
        <v>196.82400000000001</v>
      </c>
      <c r="X33" s="8">
        <v>37.65934</v>
      </c>
      <c r="Y33" s="4">
        <v>35.856819999999999</v>
      </c>
      <c r="Z33" s="9">
        <v>148.92599999999999</v>
      </c>
    </row>
    <row r="34" spans="1:26" s="3" customFormat="1" ht="15" customHeight="1" x14ac:dyDescent="0.25">
      <c r="A34" s="10">
        <v>1972</v>
      </c>
      <c r="B34" s="4" t="s">
        <v>9</v>
      </c>
      <c r="C34" s="4" t="s">
        <v>6</v>
      </c>
      <c r="D34" s="4">
        <f t="shared" si="0"/>
        <v>1</v>
      </c>
      <c r="E34" s="4" t="s">
        <v>39</v>
      </c>
      <c r="F34" s="4" t="s">
        <v>2</v>
      </c>
      <c r="G34" s="4">
        <f t="shared" si="1"/>
        <v>0</v>
      </c>
      <c r="H34" s="4" t="s">
        <v>2</v>
      </c>
      <c r="I34" s="4">
        <f t="shared" si="2"/>
        <v>0</v>
      </c>
      <c r="J34" s="4" t="str">
        <f t="shared" si="3"/>
        <v>Divided</v>
      </c>
      <c r="K34" s="4">
        <f t="shared" si="4"/>
        <v>0</v>
      </c>
      <c r="L34" s="11">
        <v>1279.0999999999999</v>
      </c>
      <c r="M34" s="11">
        <v>5780</v>
      </c>
      <c r="N34" s="12">
        <f t="shared" si="6"/>
        <v>5.255490403175882</v>
      </c>
      <c r="O34" s="12">
        <v>-3.3719999999999999</v>
      </c>
      <c r="P34" s="13">
        <v>3.2</v>
      </c>
      <c r="Q34" s="4">
        <v>5.2</v>
      </c>
      <c r="R34" s="14">
        <v>-23373</v>
      </c>
      <c r="S34" s="4" t="str">
        <f t="shared" si="5"/>
        <v>0</v>
      </c>
      <c r="T34" s="4">
        <v>18.98</v>
      </c>
      <c r="U34" s="4">
        <v>14.58</v>
      </c>
      <c r="V34" s="9">
        <v>286.18900000000002</v>
      </c>
      <c r="W34" s="4">
        <v>228.14</v>
      </c>
      <c r="X34" s="8">
        <v>41.27946</v>
      </c>
      <c r="Y34" s="4">
        <v>39.595280000000002</v>
      </c>
      <c r="Z34" s="9">
        <v>161.011</v>
      </c>
    </row>
    <row r="35" spans="1:26" s="3" customFormat="1" ht="15" customHeight="1" x14ac:dyDescent="0.25">
      <c r="A35" s="10">
        <v>1973</v>
      </c>
      <c r="B35" s="4" t="s">
        <v>9</v>
      </c>
      <c r="C35" s="4" t="s">
        <v>6</v>
      </c>
      <c r="D35" s="4">
        <f t="shared" si="0"/>
        <v>1</v>
      </c>
      <c r="E35" s="4" t="s">
        <v>40</v>
      </c>
      <c r="F35" s="4" t="s">
        <v>2</v>
      </c>
      <c r="G35" s="4">
        <f t="shared" si="1"/>
        <v>0</v>
      </c>
      <c r="H35" s="4" t="s">
        <v>2</v>
      </c>
      <c r="I35" s="4">
        <f t="shared" si="2"/>
        <v>0</v>
      </c>
      <c r="J35" s="4" t="str">
        <f t="shared" si="3"/>
        <v>Divided</v>
      </c>
      <c r="K35" s="4">
        <f t="shared" si="4"/>
        <v>0</v>
      </c>
      <c r="L35" s="11">
        <v>1425.4</v>
      </c>
      <c r="M35" s="11">
        <v>6106.4</v>
      </c>
      <c r="N35" s="12">
        <f t="shared" si="6"/>
        <v>5.6470588235294059</v>
      </c>
      <c r="O35" s="12">
        <v>4.1109999999999998</v>
      </c>
      <c r="P35" s="13">
        <v>6.2</v>
      </c>
      <c r="Q35" s="4">
        <v>4.9000000000000004</v>
      </c>
      <c r="R35" s="14">
        <v>-14908</v>
      </c>
      <c r="S35" s="4" t="str">
        <f t="shared" si="5"/>
        <v>0</v>
      </c>
      <c r="T35" s="4">
        <v>-14.66</v>
      </c>
      <c r="U35" s="4">
        <v>-16.579999999999998</v>
      </c>
      <c r="V35" s="9">
        <v>304.76499999999999</v>
      </c>
      <c r="W35" s="4">
        <v>266.92500000000001</v>
      </c>
      <c r="X35" s="8">
        <v>44.664729999999999</v>
      </c>
      <c r="Y35" s="4">
        <v>43.155110000000001</v>
      </c>
      <c r="Z35" s="9">
        <v>178.68600000000001</v>
      </c>
    </row>
    <row r="36" spans="1:26" s="3" customFormat="1" ht="15" customHeight="1" x14ac:dyDescent="0.25">
      <c r="A36" s="10">
        <v>1974</v>
      </c>
      <c r="B36" s="4" t="s">
        <v>10</v>
      </c>
      <c r="C36" s="4" t="s">
        <v>6</v>
      </c>
      <c r="D36" s="4">
        <f t="shared" si="0"/>
        <v>1</v>
      </c>
      <c r="E36" s="4" t="s">
        <v>40</v>
      </c>
      <c r="F36" s="4" t="s">
        <v>2</v>
      </c>
      <c r="G36" s="4">
        <f t="shared" si="1"/>
        <v>0</v>
      </c>
      <c r="H36" s="4" t="s">
        <v>2</v>
      </c>
      <c r="I36" s="4">
        <f t="shared" si="2"/>
        <v>0</v>
      </c>
      <c r="J36" s="4" t="str">
        <f t="shared" si="3"/>
        <v>Divided</v>
      </c>
      <c r="K36" s="4">
        <f t="shared" si="4"/>
        <v>0</v>
      </c>
      <c r="L36" s="11">
        <v>1545.2</v>
      </c>
      <c r="M36" s="11">
        <v>6073.4</v>
      </c>
      <c r="N36" s="12">
        <f t="shared" si="6"/>
        <v>-0.54041661207913017</v>
      </c>
      <c r="O36" s="12">
        <v>-0.81499999999999995</v>
      </c>
      <c r="P36" s="13">
        <v>11</v>
      </c>
      <c r="Q36" s="4">
        <v>7.2</v>
      </c>
      <c r="R36" s="14">
        <v>-6135</v>
      </c>
      <c r="S36" s="4" t="str">
        <f t="shared" si="5"/>
        <v>0</v>
      </c>
      <c r="T36" s="4">
        <v>-26.47</v>
      </c>
      <c r="U36" s="4">
        <v>-27.57</v>
      </c>
      <c r="V36" s="9">
        <v>341.37</v>
      </c>
      <c r="W36" s="4">
        <v>274.52600000000001</v>
      </c>
      <c r="X36" s="8">
        <v>44.534410000000001</v>
      </c>
      <c r="Y36" s="4">
        <v>43.068069999999999</v>
      </c>
      <c r="Z36" s="9">
        <v>206.89400000000001</v>
      </c>
    </row>
    <row r="37" spans="1:26" s="3" customFormat="1" ht="15" customHeight="1" x14ac:dyDescent="0.25">
      <c r="A37" s="10">
        <v>1975</v>
      </c>
      <c r="B37" s="4" t="s">
        <v>11</v>
      </c>
      <c r="C37" s="4" t="s">
        <v>6</v>
      </c>
      <c r="D37" s="4">
        <f t="shared" si="0"/>
        <v>1</v>
      </c>
      <c r="E37" s="4" t="s">
        <v>41</v>
      </c>
      <c r="F37" s="4" t="s">
        <v>2</v>
      </c>
      <c r="G37" s="4">
        <f t="shared" si="1"/>
        <v>0</v>
      </c>
      <c r="H37" s="4" t="s">
        <v>2</v>
      </c>
      <c r="I37" s="4">
        <f t="shared" si="2"/>
        <v>0</v>
      </c>
      <c r="J37" s="4" t="str">
        <f t="shared" si="3"/>
        <v>Divided</v>
      </c>
      <c r="K37" s="4">
        <f t="shared" si="4"/>
        <v>0</v>
      </c>
      <c r="L37" s="11">
        <v>1684.9</v>
      </c>
      <c r="M37" s="11">
        <v>6060.9</v>
      </c>
      <c r="N37" s="12">
        <f t="shared" si="6"/>
        <v>-0.2058155234300392</v>
      </c>
      <c r="O37" s="12">
        <v>15.977</v>
      </c>
      <c r="P37" s="13">
        <v>9.1</v>
      </c>
      <c r="Q37" s="4">
        <v>8.1999999999999993</v>
      </c>
      <c r="R37" s="14">
        <v>-53242</v>
      </c>
      <c r="S37" s="4" t="str">
        <f t="shared" si="5"/>
        <v>0</v>
      </c>
      <c r="T37" s="4">
        <v>37.200000000000003</v>
      </c>
      <c r="U37" s="4">
        <v>38.32</v>
      </c>
      <c r="V37" s="9">
        <v>381.12799999999999</v>
      </c>
      <c r="W37" s="4">
        <v>257.25299999999999</v>
      </c>
      <c r="X37" s="8">
        <v>40.566569999999999</v>
      </c>
      <c r="Y37" s="4">
        <v>38.524160000000002</v>
      </c>
      <c r="Z37" s="9">
        <v>238.51</v>
      </c>
    </row>
    <row r="38" spans="1:26" s="3" customFormat="1" ht="15" customHeight="1" x14ac:dyDescent="0.25">
      <c r="A38" s="10">
        <v>1976</v>
      </c>
      <c r="B38" s="4" t="s">
        <v>11</v>
      </c>
      <c r="C38" s="4" t="s">
        <v>6</v>
      </c>
      <c r="D38" s="4">
        <f t="shared" si="0"/>
        <v>1</v>
      </c>
      <c r="E38" s="4" t="s">
        <v>41</v>
      </c>
      <c r="F38" s="4" t="s">
        <v>2</v>
      </c>
      <c r="G38" s="4">
        <f t="shared" si="1"/>
        <v>0</v>
      </c>
      <c r="H38" s="4" t="s">
        <v>2</v>
      </c>
      <c r="I38" s="4">
        <f t="shared" si="2"/>
        <v>0</v>
      </c>
      <c r="J38" s="4" t="str">
        <f t="shared" si="3"/>
        <v>Divided</v>
      </c>
      <c r="K38" s="4">
        <f t="shared" si="4"/>
        <v>0</v>
      </c>
      <c r="L38" s="11">
        <v>1873.4</v>
      </c>
      <c r="M38" s="11">
        <v>6387.4</v>
      </c>
      <c r="N38" s="12">
        <f t="shared" si="6"/>
        <v>5.3869887310465447</v>
      </c>
      <c r="O38" s="12">
        <v>-1.631</v>
      </c>
      <c r="P38" s="13">
        <v>5.8</v>
      </c>
      <c r="Q38" s="4">
        <v>7.8</v>
      </c>
      <c r="R38" s="14">
        <v>-73732</v>
      </c>
      <c r="S38" s="4" t="str">
        <f t="shared" si="5"/>
        <v>0</v>
      </c>
      <c r="T38" s="4">
        <v>23.84</v>
      </c>
      <c r="U38" s="4">
        <v>17.86</v>
      </c>
      <c r="V38" s="9">
        <v>404.15300000000002</v>
      </c>
      <c r="W38" s="4">
        <v>323.22399999999999</v>
      </c>
      <c r="X38" s="8">
        <v>43.765689999999999</v>
      </c>
      <c r="Y38" s="4">
        <v>42.0045</v>
      </c>
      <c r="Z38" s="9">
        <v>260.226</v>
      </c>
    </row>
    <row r="39" spans="1:26" s="3" customFormat="1" ht="15" customHeight="1" x14ac:dyDescent="0.25">
      <c r="A39" s="10">
        <v>1977</v>
      </c>
      <c r="B39" s="4" t="s">
        <v>12</v>
      </c>
      <c r="C39" s="4" t="s">
        <v>2</v>
      </c>
      <c r="D39" s="4">
        <f t="shared" si="0"/>
        <v>0</v>
      </c>
      <c r="E39" s="4" t="s">
        <v>32</v>
      </c>
      <c r="F39" s="4" t="s">
        <v>2</v>
      </c>
      <c r="G39" s="4">
        <f t="shared" si="1"/>
        <v>0</v>
      </c>
      <c r="H39" s="4" t="s">
        <v>2</v>
      </c>
      <c r="I39" s="4">
        <f t="shared" si="2"/>
        <v>0</v>
      </c>
      <c r="J39" s="4" t="str">
        <f t="shared" si="3"/>
        <v>Unified</v>
      </c>
      <c r="K39" s="4">
        <f t="shared" si="4"/>
        <v>1</v>
      </c>
      <c r="L39" s="11">
        <v>2081.8000000000002</v>
      </c>
      <c r="M39" s="11">
        <v>6682.8</v>
      </c>
      <c r="N39" s="12">
        <f t="shared" si="6"/>
        <v>4.624729937063603</v>
      </c>
      <c r="O39" s="12">
        <v>-23.094000000000001</v>
      </c>
      <c r="P39" s="13">
        <v>6.5</v>
      </c>
      <c r="Q39" s="4">
        <v>6.4</v>
      </c>
      <c r="R39" s="14">
        <v>-53659</v>
      </c>
      <c r="S39" s="4" t="str">
        <f t="shared" si="5"/>
        <v>0</v>
      </c>
      <c r="T39" s="4">
        <v>-7.18</v>
      </c>
      <c r="U39" s="4">
        <v>-17.27</v>
      </c>
      <c r="V39" s="9">
        <v>434.33100000000002</v>
      </c>
      <c r="W39" s="4">
        <v>396.613</v>
      </c>
      <c r="X39" s="8">
        <v>47.112479999999998</v>
      </c>
      <c r="Y39" s="4">
        <v>45.616309999999999</v>
      </c>
      <c r="Z39" s="9">
        <v>289.83199999999999</v>
      </c>
    </row>
    <row r="40" spans="1:26" s="3" customFormat="1" ht="15" customHeight="1" x14ac:dyDescent="0.25">
      <c r="A40" s="10">
        <v>1978</v>
      </c>
      <c r="B40" s="4" t="s">
        <v>12</v>
      </c>
      <c r="C40" s="4" t="s">
        <v>2</v>
      </c>
      <c r="D40" s="4">
        <f t="shared" si="0"/>
        <v>0</v>
      </c>
      <c r="E40" s="4" t="s">
        <v>32</v>
      </c>
      <c r="F40" s="4" t="s">
        <v>2</v>
      </c>
      <c r="G40" s="4">
        <f t="shared" si="1"/>
        <v>0</v>
      </c>
      <c r="H40" s="4" t="s">
        <v>2</v>
      </c>
      <c r="I40" s="4">
        <f t="shared" si="2"/>
        <v>0</v>
      </c>
      <c r="J40" s="4" t="str">
        <f t="shared" si="3"/>
        <v>Unified</v>
      </c>
      <c r="K40" s="4">
        <f t="shared" si="4"/>
        <v>1</v>
      </c>
      <c r="L40" s="11">
        <v>2351.6</v>
      </c>
      <c r="M40" s="11">
        <v>7052.7</v>
      </c>
      <c r="N40" s="12">
        <f t="shared" si="6"/>
        <v>5.5351050457891846</v>
      </c>
      <c r="O40" s="12">
        <v>-25.367000000000001</v>
      </c>
      <c r="P40" s="13">
        <v>7.6</v>
      </c>
      <c r="Q40" s="4">
        <v>6</v>
      </c>
      <c r="R40" s="14">
        <v>-59185</v>
      </c>
      <c r="S40" s="4" t="str">
        <f t="shared" si="5"/>
        <v>0</v>
      </c>
      <c r="T40" s="4">
        <v>6.56</v>
      </c>
      <c r="U40" s="4">
        <v>-3.15</v>
      </c>
      <c r="V40" s="9">
        <v>476.33600000000001</v>
      </c>
      <c r="W40" s="4">
        <v>478.37700000000001</v>
      </c>
      <c r="X40" s="8">
        <v>49.704440000000012</v>
      </c>
      <c r="Y40" s="4">
        <v>48.383620000000001</v>
      </c>
      <c r="Z40" s="9">
        <v>327.19600000000003</v>
      </c>
    </row>
    <row r="41" spans="1:26" s="3" customFormat="1" ht="15" customHeight="1" x14ac:dyDescent="0.25">
      <c r="A41" s="10">
        <v>1979</v>
      </c>
      <c r="B41" s="4" t="s">
        <v>12</v>
      </c>
      <c r="C41" s="4" t="s">
        <v>2</v>
      </c>
      <c r="D41" s="4">
        <f t="shared" si="0"/>
        <v>0</v>
      </c>
      <c r="E41" s="4" t="s">
        <v>31</v>
      </c>
      <c r="F41" s="4" t="s">
        <v>2</v>
      </c>
      <c r="G41" s="4">
        <f t="shared" si="1"/>
        <v>0</v>
      </c>
      <c r="H41" s="4" t="s">
        <v>2</v>
      </c>
      <c r="I41" s="4">
        <f t="shared" si="2"/>
        <v>0</v>
      </c>
      <c r="J41" s="4" t="str">
        <f t="shared" si="3"/>
        <v>Unified</v>
      </c>
      <c r="K41" s="4">
        <f t="shared" si="4"/>
        <v>1</v>
      </c>
      <c r="L41" s="11">
        <v>2627.3</v>
      </c>
      <c r="M41" s="11">
        <v>7276</v>
      </c>
      <c r="N41" s="12">
        <f t="shared" si="6"/>
        <v>3.1661633133409923</v>
      </c>
      <c r="O41" s="12">
        <v>-22.545000000000002</v>
      </c>
      <c r="P41" s="13">
        <v>11.3</v>
      </c>
      <c r="Q41" s="4">
        <v>6</v>
      </c>
      <c r="R41" s="14">
        <v>-40726</v>
      </c>
      <c r="S41" s="4" t="str">
        <f t="shared" si="5"/>
        <v>0</v>
      </c>
      <c r="T41" s="4">
        <v>18.440000000000001</v>
      </c>
      <c r="U41" s="4">
        <v>4.1900000000000004</v>
      </c>
      <c r="V41" s="9">
        <v>524.80200000000002</v>
      </c>
      <c r="W41" s="4">
        <v>539.65700000000004</v>
      </c>
      <c r="X41" s="8">
        <v>51.192509999999999</v>
      </c>
      <c r="Y41" s="4">
        <v>49.862220000000001</v>
      </c>
      <c r="Z41" s="9">
        <v>373.88200000000001</v>
      </c>
    </row>
    <row r="42" spans="1:26" s="3" customFormat="1" ht="15" customHeight="1" x14ac:dyDescent="0.25">
      <c r="A42" s="10">
        <v>1980</v>
      </c>
      <c r="B42" s="4" t="s">
        <v>12</v>
      </c>
      <c r="C42" s="4" t="s">
        <v>2</v>
      </c>
      <c r="D42" s="4">
        <f t="shared" si="0"/>
        <v>0</v>
      </c>
      <c r="E42" s="4" t="s">
        <v>31</v>
      </c>
      <c r="F42" s="4" t="s">
        <v>2</v>
      </c>
      <c r="G42" s="4">
        <f t="shared" si="1"/>
        <v>0</v>
      </c>
      <c r="H42" s="4" t="s">
        <v>2</v>
      </c>
      <c r="I42" s="4">
        <f t="shared" si="2"/>
        <v>0</v>
      </c>
      <c r="J42" s="4" t="str">
        <f t="shared" si="3"/>
        <v>Unified</v>
      </c>
      <c r="K42" s="4">
        <f t="shared" si="4"/>
        <v>1</v>
      </c>
      <c r="L42" s="11">
        <v>2857.3</v>
      </c>
      <c r="M42" s="11">
        <v>7257.3</v>
      </c>
      <c r="N42" s="12">
        <f t="shared" si="6"/>
        <v>-0.25700934579439</v>
      </c>
      <c r="O42" s="12">
        <v>-13.055999999999999</v>
      </c>
      <c r="P42" s="13">
        <v>13.5</v>
      </c>
      <c r="Q42" s="4">
        <v>7.2</v>
      </c>
      <c r="R42" s="14">
        <v>-73830</v>
      </c>
      <c r="S42" s="4" t="str">
        <f t="shared" si="5"/>
        <v>0</v>
      </c>
      <c r="T42" s="4">
        <v>32.42</v>
      </c>
      <c r="U42" s="4">
        <v>14.94</v>
      </c>
      <c r="V42" s="9">
        <v>589.59799999999996</v>
      </c>
      <c r="W42" s="4">
        <v>530.09799999999996</v>
      </c>
      <c r="X42" s="8">
        <v>49.867400000000004</v>
      </c>
      <c r="Y42" s="4">
        <v>48.081389999999999</v>
      </c>
      <c r="Z42" s="9">
        <v>428.43200000000002</v>
      </c>
    </row>
    <row r="43" spans="1:26" s="3" customFormat="1" ht="15" customHeight="1" x14ac:dyDescent="0.25">
      <c r="A43" s="10">
        <v>1981</v>
      </c>
      <c r="B43" s="4" t="s">
        <v>13</v>
      </c>
      <c r="C43" s="4" t="s">
        <v>6</v>
      </c>
      <c r="D43" s="4">
        <f t="shared" si="0"/>
        <v>1</v>
      </c>
      <c r="E43" s="4" t="s">
        <v>42</v>
      </c>
      <c r="F43" s="4" t="s">
        <v>6</v>
      </c>
      <c r="G43" s="4">
        <f t="shared" si="1"/>
        <v>1</v>
      </c>
      <c r="H43" s="4" t="s">
        <v>2</v>
      </c>
      <c r="I43" s="4">
        <f t="shared" si="2"/>
        <v>0</v>
      </c>
      <c r="J43" s="4" t="str">
        <f t="shared" si="3"/>
        <v>Divided</v>
      </c>
      <c r="K43" s="4">
        <f t="shared" si="4"/>
        <v>0</v>
      </c>
      <c r="L43" s="11">
        <v>3207</v>
      </c>
      <c r="M43" s="11">
        <v>7441.5</v>
      </c>
      <c r="N43" s="12">
        <f t="shared" si="6"/>
        <v>2.5381340167830988</v>
      </c>
      <c r="O43" s="12">
        <v>-12.52</v>
      </c>
      <c r="P43" s="13">
        <v>10.3</v>
      </c>
      <c r="Q43" s="4">
        <v>8.5</v>
      </c>
      <c r="R43" s="14">
        <v>-78968</v>
      </c>
      <c r="S43" s="4" t="str">
        <f t="shared" si="5"/>
        <v>0</v>
      </c>
      <c r="T43" s="4">
        <v>-4.91</v>
      </c>
      <c r="U43" s="4">
        <v>-9.23</v>
      </c>
      <c r="V43" s="9">
        <v>654.38099999999997</v>
      </c>
      <c r="W43" s="4">
        <v>631.22900000000004</v>
      </c>
      <c r="X43" s="8">
        <v>50.522759999999998</v>
      </c>
      <c r="Y43" s="4">
        <v>48.573810000000002</v>
      </c>
      <c r="Z43" s="9">
        <v>487.23099999999999</v>
      </c>
    </row>
    <row r="44" spans="1:26" s="3" customFormat="1" ht="15" customHeight="1" x14ac:dyDescent="0.25">
      <c r="A44" s="10">
        <v>1982</v>
      </c>
      <c r="B44" s="4" t="s">
        <v>13</v>
      </c>
      <c r="C44" s="4" t="s">
        <v>6</v>
      </c>
      <c r="D44" s="4">
        <f t="shared" si="0"/>
        <v>1</v>
      </c>
      <c r="E44" s="4" t="s">
        <v>42</v>
      </c>
      <c r="F44" s="4" t="s">
        <v>6</v>
      </c>
      <c r="G44" s="4">
        <f t="shared" si="1"/>
        <v>1</v>
      </c>
      <c r="H44" s="4" t="s">
        <v>2</v>
      </c>
      <c r="I44" s="4">
        <f t="shared" si="2"/>
        <v>0</v>
      </c>
      <c r="J44" s="4" t="str">
        <f t="shared" si="3"/>
        <v>Divided</v>
      </c>
      <c r="K44" s="4">
        <f t="shared" si="4"/>
        <v>0</v>
      </c>
      <c r="L44" s="11">
        <v>3343.8</v>
      </c>
      <c r="M44" s="11">
        <v>7307.3</v>
      </c>
      <c r="N44" s="12">
        <f t="shared" si="6"/>
        <v>-1.8033998521803374</v>
      </c>
      <c r="O44" s="12">
        <v>-19.974</v>
      </c>
      <c r="P44" s="13">
        <v>6.2</v>
      </c>
      <c r="Q44" s="4">
        <v>10.8</v>
      </c>
      <c r="R44" s="14">
        <v>-127977</v>
      </c>
      <c r="S44" s="4" t="str">
        <f t="shared" si="5"/>
        <v>0</v>
      </c>
      <c r="T44" s="4">
        <v>21.55</v>
      </c>
      <c r="U44" s="4">
        <v>19.600000000000001</v>
      </c>
      <c r="V44" s="9">
        <v>711.47299999999996</v>
      </c>
      <c r="W44" s="4">
        <v>581.03399999999999</v>
      </c>
      <c r="X44" s="8">
        <v>47.90401</v>
      </c>
      <c r="Y44" s="4">
        <v>45.926090000000002</v>
      </c>
      <c r="Z44" s="9">
        <v>536.96299999999997</v>
      </c>
    </row>
    <row r="45" spans="1:26" s="3" customFormat="1" ht="15" customHeight="1" x14ac:dyDescent="0.25">
      <c r="A45" s="10">
        <v>1983</v>
      </c>
      <c r="B45" s="4" t="s">
        <v>13</v>
      </c>
      <c r="C45" s="4" t="s">
        <v>6</v>
      </c>
      <c r="D45" s="4">
        <f t="shared" si="0"/>
        <v>1</v>
      </c>
      <c r="E45" s="4" t="s">
        <v>43</v>
      </c>
      <c r="F45" s="4" t="s">
        <v>6</v>
      </c>
      <c r="G45" s="4">
        <f t="shared" si="1"/>
        <v>1</v>
      </c>
      <c r="H45" s="4" t="s">
        <v>2</v>
      </c>
      <c r="I45" s="4">
        <f t="shared" si="2"/>
        <v>0</v>
      </c>
      <c r="J45" s="4" t="str">
        <f t="shared" si="3"/>
        <v>Divided</v>
      </c>
      <c r="K45" s="4">
        <f t="shared" si="4"/>
        <v>0</v>
      </c>
      <c r="L45" s="11">
        <v>3634</v>
      </c>
      <c r="M45" s="11">
        <v>7642.3</v>
      </c>
      <c r="N45" s="12">
        <f t="shared" si="6"/>
        <v>4.5844566392511599</v>
      </c>
      <c r="O45" s="12">
        <v>-51.642000000000003</v>
      </c>
      <c r="P45" s="13">
        <v>3.2</v>
      </c>
      <c r="Q45" s="4">
        <v>8.3000000000000007</v>
      </c>
      <c r="R45" s="14">
        <v>-207802</v>
      </c>
      <c r="S45" s="4" t="str">
        <f t="shared" si="5"/>
        <v>0</v>
      </c>
      <c r="T45" s="4">
        <v>22.56</v>
      </c>
      <c r="U45" s="4">
        <v>20.27</v>
      </c>
      <c r="V45" s="9">
        <v>766.55700000000002</v>
      </c>
      <c r="W45" s="4">
        <v>637.51800000000003</v>
      </c>
      <c r="X45" s="8">
        <v>49.214350000000003</v>
      </c>
      <c r="Y45" s="4">
        <v>48.123620000000003</v>
      </c>
      <c r="Z45" s="9">
        <v>562.62400000000002</v>
      </c>
    </row>
    <row r="46" spans="1:26" s="3" customFormat="1" ht="15" customHeight="1" x14ac:dyDescent="0.25">
      <c r="A46" s="10">
        <v>1984</v>
      </c>
      <c r="B46" s="4" t="s">
        <v>13</v>
      </c>
      <c r="C46" s="4" t="s">
        <v>6</v>
      </c>
      <c r="D46" s="4">
        <f t="shared" si="0"/>
        <v>1</v>
      </c>
      <c r="E46" s="4" t="s">
        <v>43</v>
      </c>
      <c r="F46" s="4" t="s">
        <v>6</v>
      </c>
      <c r="G46" s="4">
        <f t="shared" si="1"/>
        <v>1</v>
      </c>
      <c r="H46" s="4" t="s">
        <v>2</v>
      </c>
      <c r="I46" s="4">
        <f t="shared" si="2"/>
        <v>0</v>
      </c>
      <c r="J46" s="4" t="str">
        <f t="shared" si="3"/>
        <v>Divided</v>
      </c>
      <c r="K46" s="4">
        <f t="shared" si="4"/>
        <v>0</v>
      </c>
      <c r="L46" s="11">
        <v>4037.6</v>
      </c>
      <c r="M46" s="11">
        <v>8195.2999999999993</v>
      </c>
      <c r="N46" s="12">
        <f t="shared" si="6"/>
        <v>7.2360415058293857</v>
      </c>
      <c r="O46" s="12">
        <v>-102.727</v>
      </c>
      <c r="P46" s="13">
        <v>4.3</v>
      </c>
      <c r="Q46" s="4">
        <v>7.3</v>
      </c>
      <c r="R46" s="14">
        <v>-185367</v>
      </c>
      <c r="S46" s="4" t="str">
        <f t="shared" si="5"/>
        <v>0</v>
      </c>
      <c r="T46" s="4">
        <v>6.27</v>
      </c>
      <c r="U46" s="4">
        <v>-3.74</v>
      </c>
      <c r="V46" s="9">
        <v>827.91</v>
      </c>
      <c r="W46" s="4">
        <v>820.08900000000006</v>
      </c>
      <c r="X46" s="8">
        <v>53.601469999999992</v>
      </c>
      <c r="Y46" s="4">
        <v>52.828130000000002</v>
      </c>
      <c r="Z46" s="9">
        <v>598.39400000000001</v>
      </c>
    </row>
    <row r="47" spans="1:26" s="3" customFormat="1" ht="15" customHeight="1" x14ac:dyDescent="0.25">
      <c r="A47" s="10">
        <v>1985</v>
      </c>
      <c r="B47" s="4" t="s">
        <v>13</v>
      </c>
      <c r="C47" s="4" t="s">
        <v>6</v>
      </c>
      <c r="D47" s="4">
        <f t="shared" si="0"/>
        <v>1</v>
      </c>
      <c r="E47" s="4" t="s">
        <v>29</v>
      </c>
      <c r="F47" s="4" t="s">
        <v>6</v>
      </c>
      <c r="G47" s="4">
        <f t="shared" si="1"/>
        <v>1</v>
      </c>
      <c r="H47" s="4" t="s">
        <v>2</v>
      </c>
      <c r="I47" s="4">
        <f t="shared" si="2"/>
        <v>0</v>
      </c>
      <c r="J47" s="4" t="str">
        <f t="shared" si="3"/>
        <v>Divided</v>
      </c>
      <c r="K47" s="4">
        <f t="shared" si="4"/>
        <v>0</v>
      </c>
      <c r="L47" s="11">
        <v>4339</v>
      </c>
      <c r="M47" s="11">
        <v>8537</v>
      </c>
      <c r="N47" s="12">
        <f t="shared" si="6"/>
        <v>4.1694629848815872</v>
      </c>
      <c r="O47" s="12">
        <v>-114.018</v>
      </c>
      <c r="P47" s="13">
        <v>3.6</v>
      </c>
      <c r="Q47" s="4">
        <v>7</v>
      </c>
      <c r="R47" s="14">
        <v>-212308</v>
      </c>
      <c r="S47" s="4" t="str">
        <f t="shared" si="5"/>
        <v>0</v>
      </c>
      <c r="T47" s="4">
        <v>31.73</v>
      </c>
      <c r="U47" s="4">
        <v>27.66</v>
      </c>
      <c r="V47" s="9">
        <v>910.51599999999996</v>
      </c>
      <c r="W47" s="4">
        <v>829.65</v>
      </c>
      <c r="X47" s="8">
        <v>54.257910000000003</v>
      </c>
      <c r="Y47" s="4">
        <v>53.683169999999997</v>
      </c>
      <c r="Z47" s="9">
        <v>640.13699999999994</v>
      </c>
    </row>
    <row r="48" spans="1:26" s="3" customFormat="1" ht="15" customHeight="1" x14ac:dyDescent="0.25">
      <c r="A48" s="10">
        <v>1986</v>
      </c>
      <c r="B48" s="4" t="s">
        <v>13</v>
      </c>
      <c r="C48" s="4" t="s">
        <v>6</v>
      </c>
      <c r="D48" s="4">
        <f t="shared" si="0"/>
        <v>1</v>
      </c>
      <c r="E48" s="4" t="s">
        <v>29</v>
      </c>
      <c r="F48" s="4" t="s">
        <v>6</v>
      </c>
      <c r="G48" s="4">
        <f t="shared" si="1"/>
        <v>1</v>
      </c>
      <c r="H48" s="4" t="s">
        <v>2</v>
      </c>
      <c r="I48" s="4">
        <f t="shared" si="2"/>
        <v>0</v>
      </c>
      <c r="J48" s="4" t="str">
        <f t="shared" si="3"/>
        <v>Divided</v>
      </c>
      <c r="K48" s="4">
        <f t="shared" si="4"/>
        <v>0</v>
      </c>
      <c r="L48" s="11">
        <v>4579.6000000000004</v>
      </c>
      <c r="M48" s="11">
        <v>8832.6</v>
      </c>
      <c r="N48" s="12">
        <f t="shared" si="6"/>
        <v>3.462574674944364</v>
      </c>
      <c r="O48" s="12">
        <v>-131.869</v>
      </c>
      <c r="P48" s="13">
        <v>1.9</v>
      </c>
      <c r="Q48" s="4">
        <v>6.6</v>
      </c>
      <c r="R48" s="14">
        <v>-221227</v>
      </c>
      <c r="S48" s="4" t="str">
        <f t="shared" si="5"/>
        <v>0</v>
      </c>
      <c r="T48" s="4">
        <v>18.670000000000002</v>
      </c>
      <c r="U48" s="4">
        <v>22.58</v>
      </c>
      <c r="V48" s="9">
        <v>976.07600000000002</v>
      </c>
      <c r="W48" s="4">
        <v>849.14599999999996</v>
      </c>
      <c r="X48" s="8">
        <v>54.807659999999998</v>
      </c>
      <c r="Y48" s="4">
        <v>54.862250000000003</v>
      </c>
      <c r="Z48" s="9">
        <v>685.29499999999996</v>
      </c>
    </row>
    <row r="49" spans="1:26" s="3" customFormat="1" ht="15" customHeight="1" x14ac:dyDescent="0.25">
      <c r="A49" s="10">
        <v>1987</v>
      </c>
      <c r="B49" s="4" t="s">
        <v>13</v>
      </c>
      <c r="C49" s="4" t="s">
        <v>6</v>
      </c>
      <c r="D49" s="4">
        <f t="shared" si="0"/>
        <v>1</v>
      </c>
      <c r="E49" s="4" t="s">
        <v>44</v>
      </c>
      <c r="F49" s="4" t="s">
        <v>2</v>
      </c>
      <c r="G49" s="4">
        <f t="shared" si="1"/>
        <v>0</v>
      </c>
      <c r="H49" s="4" t="s">
        <v>2</v>
      </c>
      <c r="I49" s="4">
        <f t="shared" si="2"/>
        <v>0</v>
      </c>
      <c r="J49" s="4" t="str">
        <f t="shared" si="3"/>
        <v>Divided</v>
      </c>
      <c r="K49" s="4">
        <f t="shared" si="4"/>
        <v>0</v>
      </c>
      <c r="L49" s="11">
        <v>4855.2</v>
      </c>
      <c r="M49" s="11">
        <v>9137.7000000000007</v>
      </c>
      <c r="N49" s="12">
        <f t="shared" si="6"/>
        <v>3.4542490319951131</v>
      </c>
      <c r="O49" s="12">
        <v>-144.77000000000001</v>
      </c>
      <c r="P49" s="13">
        <v>3.6</v>
      </c>
      <c r="Q49" s="4">
        <v>5.7</v>
      </c>
      <c r="R49" s="14">
        <v>-149730</v>
      </c>
      <c r="S49" s="4" t="str">
        <f t="shared" si="5"/>
        <v>0</v>
      </c>
      <c r="T49" s="4">
        <v>5.25</v>
      </c>
      <c r="U49" s="4">
        <v>2.2599999999999998</v>
      </c>
      <c r="V49" s="9">
        <v>1031.53</v>
      </c>
      <c r="W49" s="4">
        <v>892.17600000000004</v>
      </c>
      <c r="X49" s="8">
        <v>57.664709999999999</v>
      </c>
      <c r="Y49" s="4">
        <v>57.983069999999998</v>
      </c>
      <c r="Z49" s="9">
        <v>730.38499999999999</v>
      </c>
    </row>
    <row r="50" spans="1:26" s="3" customFormat="1" ht="15" customHeight="1" x14ac:dyDescent="0.25">
      <c r="A50" s="10">
        <v>1988</v>
      </c>
      <c r="B50" s="4" t="s">
        <v>13</v>
      </c>
      <c r="C50" s="4" t="s">
        <v>6</v>
      </c>
      <c r="D50" s="4">
        <f t="shared" si="0"/>
        <v>1</v>
      </c>
      <c r="E50" s="4" t="s">
        <v>44</v>
      </c>
      <c r="F50" s="4" t="s">
        <v>2</v>
      </c>
      <c r="G50" s="4">
        <f t="shared" si="1"/>
        <v>0</v>
      </c>
      <c r="H50" s="4" t="s">
        <v>2</v>
      </c>
      <c r="I50" s="4">
        <f t="shared" si="2"/>
        <v>0</v>
      </c>
      <c r="J50" s="4" t="str">
        <f t="shared" si="3"/>
        <v>Divided</v>
      </c>
      <c r="K50" s="4">
        <f t="shared" si="4"/>
        <v>0</v>
      </c>
      <c r="L50" s="11">
        <v>5236.3999999999996</v>
      </c>
      <c r="M50" s="11">
        <v>9519.4</v>
      </c>
      <c r="N50" s="12">
        <f t="shared" si="6"/>
        <v>4.1771999518478271</v>
      </c>
      <c r="O50" s="12">
        <v>-109.393</v>
      </c>
      <c r="P50" s="13">
        <v>4.0999999999999996</v>
      </c>
      <c r="Q50" s="4">
        <v>5.3</v>
      </c>
      <c r="R50" s="14">
        <v>-155178</v>
      </c>
      <c r="S50" s="4" t="str">
        <f t="shared" si="5"/>
        <v>0</v>
      </c>
      <c r="T50" s="4">
        <v>16.61</v>
      </c>
      <c r="U50" s="4">
        <v>11.85</v>
      </c>
      <c r="V50" s="9">
        <v>1078.855</v>
      </c>
      <c r="W50" s="4">
        <v>936.96299999999997</v>
      </c>
      <c r="X50" s="8">
        <v>60.648590000000013</v>
      </c>
      <c r="Y50" s="4">
        <v>61.054540000000003</v>
      </c>
      <c r="Z50" s="9">
        <v>784.49599999999998</v>
      </c>
    </row>
    <row r="51" spans="1:26" s="3" customFormat="1" ht="15" customHeight="1" x14ac:dyDescent="0.25">
      <c r="A51" s="10">
        <v>1989</v>
      </c>
      <c r="B51" s="4" t="s">
        <v>14</v>
      </c>
      <c r="C51" s="4" t="s">
        <v>6</v>
      </c>
      <c r="D51" s="4">
        <f t="shared" si="0"/>
        <v>1</v>
      </c>
      <c r="E51" s="4" t="s">
        <v>45</v>
      </c>
      <c r="F51" s="4" t="s">
        <v>2</v>
      </c>
      <c r="G51" s="4">
        <f t="shared" si="1"/>
        <v>0</v>
      </c>
      <c r="H51" s="4" t="s">
        <v>2</v>
      </c>
      <c r="I51" s="4">
        <f t="shared" si="2"/>
        <v>0</v>
      </c>
      <c r="J51" s="4" t="str">
        <f t="shared" si="3"/>
        <v>Divided</v>
      </c>
      <c r="K51" s="4">
        <f t="shared" si="4"/>
        <v>0</v>
      </c>
      <c r="L51" s="11">
        <v>5641.6</v>
      </c>
      <c r="M51" s="11">
        <v>9869</v>
      </c>
      <c r="N51" s="12">
        <f t="shared" si="6"/>
        <v>3.6725003676702355</v>
      </c>
      <c r="O51" s="12">
        <v>-86.741</v>
      </c>
      <c r="P51" s="13">
        <v>4.8</v>
      </c>
      <c r="Q51" s="4">
        <v>5.4</v>
      </c>
      <c r="R51" s="14">
        <v>-152639</v>
      </c>
      <c r="S51" s="4" t="str">
        <f t="shared" si="5"/>
        <v>0</v>
      </c>
      <c r="T51" s="4">
        <v>31.69</v>
      </c>
      <c r="U51" s="4">
        <v>26.96</v>
      </c>
      <c r="V51" s="9">
        <v>1151.8620000000001</v>
      </c>
      <c r="W51" s="4">
        <v>999.70100000000002</v>
      </c>
      <c r="X51" s="8">
        <v>61.197839999999999</v>
      </c>
      <c r="Y51" s="4">
        <v>61.544730000000001</v>
      </c>
      <c r="Z51" s="9">
        <v>838.25800000000004</v>
      </c>
    </row>
    <row r="52" spans="1:26" s="3" customFormat="1" ht="15" customHeight="1" x14ac:dyDescent="0.25">
      <c r="A52" s="10">
        <v>1990</v>
      </c>
      <c r="B52" s="4" t="s">
        <v>14</v>
      </c>
      <c r="C52" s="4" t="s">
        <v>6</v>
      </c>
      <c r="D52" s="4">
        <f t="shared" si="0"/>
        <v>1</v>
      </c>
      <c r="E52" s="4" t="s">
        <v>45</v>
      </c>
      <c r="F52" s="4" t="s">
        <v>2</v>
      </c>
      <c r="G52" s="4">
        <f t="shared" si="1"/>
        <v>0</v>
      </c>
      <c r="H52" s="4" t="s">
        <v>2</v>
      </c>
      <c r="I52" s="4">
        <f t="shared" si="2"/>
        <v>0</v>
      </c>
      <c r="J52" s="4" t="str">
        <f t="shared" si="3"/>
        <v>Divided</v>
      </c>
      <c r="K52" s="4">
        <f t="shared" si="4"/>
        <v>0</v>
      </c>
      <c r="L52" s="11">
        <v>5963.1</v>
      </c>
      <c r="M52" s="11">
        <v>10055.1</v>
      </c>
      <c r="N52" s="12">
        <f t="shared" si="6"/>
        <v>1.8857027054412845</v>
      </c>
      <c r="O52" s="12">
        <v>-77.855000000000004</v>
      </c>
      <c r="P52" s="13">
        <v>5.4</v>
      </c>
      <c r="Q52" s="4">
        <v>6.3</v>
      </c>
      <c r="R52" s="14">
        <v>-221036</v>
      </c>
      <c r="S52" s="4" t="str">
        <f t="shared" si="5"/>
        <v>0</v>
      </c>
      <c r="T52" s="4">
        <v>-3.1</v>
      </c>
      <c r="U52" s="4">
        <v>-4.34</v>
      </c>
      <c r="V52" s="9">
        <v>1238.556</v>
      </c>
      <c r="W52" s="4">
        <v>993.44799999999998</v>
      </c>
      <c r="X52" s="8">
        <v>61.786790000000003</v>
      </c>
      <c r="Y52" s="4">
        <v>62.035550000000001</v>
      </c>
      <c r="Z52" s="9">
        <v>888.53200000000004</v>
      </c>
    </row>
    <row r="53" spans="1:26" s="3" customFormat="1" ht="15" customHeight="1" x14ac:dyDescent="0.25">
      <c r="A53" s="10">
        <v>1991</v>
      </c>
      <c r="B53" s="4" t="s">
        <v>14</v>
      </c>
      <c r="C53" s="4" t="s">
        <v>6</v>
      </c>
      <c r="D53" s="4">
        <f t="shared" si="0"/>
        <v>1</v>
      </c>
      <c r="E53" s="4" t="s">
        <v>46</v>
      </c>
      <c r="F53" s="4" t="s">
        <v>2</v>
      </c>
      <c r="G53" s="4">
        <f t="shared" si="1"/>
        <v>0</v>
      </c>
      <c r="H53" s="4" t="s">
        <v>2</v>
      </c>
      <c r="I53" s="4">
        <f t="shared" si="2"/>
        <v>0</v>
      </c>
      <c r="J53" s="4" t="str">
        <f t="shared" si="3"/>
        <v>Divided</v>
      </c>
      <c r="K53" s="4">
        <f t="shared" si="4"/>
        <v>0</v>
      </c>
      <c r="L53" s="11">
        <v>6158.1</v>
      </c>
      <c r="M53" s="11">
        <v>10044.200000000001</v>
      </c>
      <c r="N53" s="12">
        <f t="shared" si="6"/>
        <v>-0.10840270111684255</v>
      </c>
      <c r="O53" s="12">
        <v>-28.614000000000001</v>
      </c>
      <c r="P53" s="13">
        <v>4.2</v>
      </c>
      <c r="Q53" s="4">
        <v>7.3</v>
      </c>
      <c r="R53" s="14">
        <v>-269238</v>
      </c>
      <c r="S53" s="4" t="str">
        <f t="shared" si="5"/>
        <v>0</v>
      </c>
      <c r="T53" s="4">
        <v>30.47</v>
      </c>
      <c r="U53" s="4">
        <v>20.32</v>
      </c>
      <c r="V53" s="9">
        <v>1298.951</v>
      </c>
      <c r="W53" s="4">
        <v>944.34400000000005</v>
      </c>
      <c r="X53" s="8">
        <v>60.875780000000013</v>
      </c>
      <c r="Y53" s="4">
        <v>60.851840000000003</v>
      </c>
      <c r="Z53" s="9">
        <v>932.39300000000003</v>
      </c>
    </row>
    <row r="54" spans="1:26" s="3" customFormat="1" ht="15" customHeight="1" x14ac:dyDescent="0.25">
      <c r="A54" s="10">
        <v>1992</v>
      </c>
      <c r="B54" s="4" t="s">
        <v>14</v>
      </c>
      <c r="C54" s="4" t="s">
        <v>6</v>
      </c>
      <c r="D54" s="4">
        <f t="shared" si="0"/>
        <v>1</v>
      </c>
      <c r="E54" s="4" t="s">
        <v>46</v>
      </c>
      <c r="F54" s="4" t="s">
        <v>2</v>
      </c>
      <c r="G54" s="4">
        <f t="shared" si="1"/>
        <v>0</v>
      </c>
      <c r="H54" s="4" t="s">
        <v>2</v>
      </c>
      <c r="I54" s="4">
        <f t="shared" si="2"/>
        <v>0</v>
      </c>
      <c r="J54" s="4" t="str">
        <f t="shared" si="3"/>
        <v>Divided</v>
      </c>
      <c r="K54" s="4">
        <f t="shared" si="4"/>
        <v>0</v>
      </c>
      <c r="L54" s="11">
        <v>6520.3</v>
      </c>
      <c r="M54" s="11">
        <v>10398</v>
      </c>
      <c r="N54" s="12">
        <f t="shared" si="6"/>
        <v>3.5224308556181603</v>
      </c>
      <c r="O54" s="12">
        <v>-34.738</v>
      </c>
      <c r="P54" s="13">
        <v>3</v>
      </c>
      <c r="Q54" s="4">
        <v>7.4</v>
      </c>
      <c r="R54" s="14">
        <v>-290321</v>
      </c>
      <c r="S54" s="4" t="str">
        <f t="shared" si="5"/>
        <v>0</v>
      </c>
      <c r="T54" s="4">
        <v>7.62</v>
      </c>
      <c r="U54" s="4">
        <v>4.17</v>
      </c>
      <c r="V54" s="9">
        <v>1344.5</v>
      </c>
      <c r="W54" s="4">
        <v>1013.006</v>
      </c>
      <c r="X54" s="8">
        <v>62.656739999999999</v>
      </c>
      <c r="Y54" s="4">
        <v>63.115989999999996</v>
      </c>
      <c r="Z54" s="9">
        <v>960.24699999999996</v>
      </c>
    </row>
    <row r="55" spans="1:26" s="3" customFormat="1" ht="15" customHeight="1" x14ac:dyDescent="0.25">
      <c r="A55" s="10">
        <v>1993</v>
      </c>
      <c r="B55" s="4" t="s">
        <v>15</v>
      </c>
      <c r="C55" s="4" t="s">
        <v>2</v>
      </c>
      <c r="D55" s="4">
        <f t="shared" si="0"/>
        <v>0</v>
      </c>
      <c r="E55" s="4" t="s">
        <v>47</v>
      </c>
      <c r="F55" s="4" t="s">
        <v>2</v>
      </c>
      <c r="G55" s="4">
        <f t="shared" si="1"/>
        <v>0</v>
      </c>
      <c r="H55" s="4" t="s">
        <v>2</v>
      </c>
      <c r="I55" s="4">
        <f t="shared" si="2"/>
        <v>0</v>
      </c>
      <c r="J55" s="4" t="str">
        <f t="shared" si="3"/>
        <v>Unified</v>
      </c>
      <c r="K55" s="4">
        <f t="shared" si="4"/>
        <v>1</v>
      </c>
      <c r="L55" s="11">
        <v>6858.6</v>
      </c>
      <c r="M55" s="11">
        <v>10684.2</v>
      </c>
      <c r="N55" s="12">
        <f t="shared" si="6"/>
        <v>2.7524523946912938</v>
      </c>
      <c r="O55" s="12">
        <v>-65.173000000000002</v>
      </c>
      <c r="P55" s="13">
        <v>3</v>
      </c>
      <c r="Q55" s="4">
        <v>6.5</v>
      </c>
      <c r="R55" s="14">
        <v>-255051</v>
      </c>
      <c r="S55" s="4" t="str">
        <f t="shared" si="5"/>
        <v>0</v>
      </c>
      <c r="T55" s="4">
        <v>10.08</v>
      </c>
      <c r="U55" s="4">
        <v>13.72</v>
      </c>
      <c r="V55" s="9">
        <v>1364.922</v>
      </c>
      <c r="W55" s="4">
        <v>1106.826</v>
      </c>
      <c r="X55" s="8">
        <v>64.714969999999994</v>
      </c>
      <c r="Y55" s="4">
        <v>65.355850000000004</v>
      </c>
      <c r="Z55" s="9">
        <v>1003.498</v>
      </c>
    </row>
    <row r="56" spans="1:26" s="3" customFormat="1" ht="15" customHeight="1" x14ac:dyDescent="0.25">
      <c r="A56" s="10">
        <v>1994</v>
      </c>
      <c r="B56" s="4" t="s">
        <v>15</v>
      </c>
      <c r="C56" s="4" t="s">
        <v>2</v>
      </c>
      <c r="D56" s="4">
        <f t="shared" si="0"/>
        <v>0</v>
      </c>
      <c r="E56" s="4" t="s">
        <v>47</v>
      </c>
      <c r="F56" s="4" t="s">
        <v>2</v>
      </c>
      <c r="G56" s="4">
        <f t="shared" si="1"/>
        <v>0</v>
      </c>
      <c r="H56" s="4" t="s">
        <v>2</v>
      </c>
      <c r="I56" s="4">
        <f t="shared" si="2"/>
        <v>0</v>
      </c>
      <c r="J56" s="4" t="str">
        <f t="shared" si="3"/>
        <v>Unified</v>
      </c>
      <c r="K56" s="4">
        <f t="shared" si="4"/>
        <v>1</v>
      </c>
      <c r="L56" s="11">
        <v>7287.2</v>
      </c>
      <c r="M56" s="11">
        <v>11114.6</v>
      </c>
      <c r="N56" s="12">
        <f t="shared" si="6"/>
        <v>4.0283783530821173</v>
      </c>
      <c r="O56" s="12">
        <v>-92.486999999999995</v>
      </c>
      <c r="P56" s="13">
        <v>2.6</v>
      </c>
      <c r="Q56" s="4">
        <v>5.5</v>
      </c>
      <c r="R56" s="14">
        <v>-203186</v>
      </c>
      <c r="S56" s="4" t="str">
        <f t="shared" si="5"/>
        <v>0</v>
      </c>
      <c r="T56" s="4">
        <v>1.32</v>
      </c>
      <c r="U56" s="4">
        <v>2.14</v>
      </c>
      <c r="V56" s="9">
        <v>1402.2739999999999</v>
      </c>
      <c r="W56" s="4">
        <v>1256.4839999999999</v>
      </c>
      <c r="X56" s="8">
        <v>68.122320000000002</v>
      </c>
      <c r="Y56" s="4">
        <v>69.221159999999998</v>
      </c>
      <c r="Z56" s="9">
        <v>1055.6099999999999</v>
      </c>
    </row>
    <row r="57" spans="1:26" s="3" customFormat="1" ht="15" customHeight="1" x14ac:dyDescent="0.25">
      <c r="A57" s="10">
        <v>1995</v>
      </c>
      <c r="B57" s="4" t="s">
        <v>15</v>
      </c>
      <c r="C57" s="4" t="s">
        <v>2</v>
      </c>
      <c r="D57" s="4">
        <f t="shared" si="0"/>
        <v>0</v>
      </c>
      <c r="E57" s="4" t="s">
        <v>49</v>
      </c>
      <c r="F57" s="4" t="s">
        <v>6</v>
      </c>
      <c r="G57" s="4">
        <f t="shared" si="1"/>
        <v>1</v>
      </c>
      <c r="H57" s="4" t="s">
        <v>6</v>
      </c>
      <c r="I57" s="4">
        <f t="shared" si="2"/>
        <v>1</v>
      </c>
      <c r="J57" s="4" t="str">
        <f t="shared" si="3"/>
        <v>Divided</v>
      </c>
      <c r="K57" s="4">
        <f t="shared" si="4"/>
        <v>0</v>
      </c>
      <c r="L57" s="11">
        <v>7639.7</v>
      </c>
      <c r="M57" s="11">
        <v>11413</v>
      </c>
      <c r="N57" s="12">
        <f t="shared" si="6"/>
        <v>2.6847569863062963</v>
      </c>
      <c r="O57" s="12">
        <v>-89.760999999999996</v>
      </c>
      <c r="P57" s="13">
        <v>2.8</v>
      </c>
      <c r="Q57" s="4">
        <v>5.6</v>
      </c>
      <c r="R57" s="14">
        <v>-163952</v>
      </c>
      <c r="S57" s="4" t="str">
        <f t="shared" si="5"/>
        <v>0</v>
      </c>
      <c r="T57" s="4">
        <v>37.58</v>
      </c>
      <c r="U57" s="4">
        <v>33.450000000000003</v>
      </c>
      <c r="V57" s="9">
        <v>1449.431</v>
      </c>
      <c r="W57" s="4">
        <v>1317.489</v>
      </c>
      <c r="X57" s="8">
        <v>71.278829999999999</v>
      </c>
      <c r="Y57" s="4">
        <v>72.735810000000001</v>
      </c>
      <c r="Z57" s="9">
        <v>1122.3810000000001</v>
      </c>
    </row>
    <row r="58" spans="1:26" s="3" customFormat="1" ht="15" customHeight="1" x14ac:dyDescent="0.25">
      <c r="A58" s="10">
        <v>1996</v>
      </c>
      <c r="B58" s="4" t="s">
        <v>15</v>
      </c>
      <c r="C58" s="4" t="s">
        <v>2</v>
      </c>
      <c r="D58" s="4">
        <f t="shared" si="0"/>
        <v>0</v>
      </c>
      <c r="E58" s="4" t="s">
        <v>49</v>
      </c>
      <c r="F58" s="4" t="s">
        <v>6</v>
      </c>
      <c r="G58" s="4">
        <f t="shared" si="1"/>
        <v>1</v>
      </c>
      <c r="H58" s="4" t="s">
        <v>6</v>
      </c>
      <c r="I58" s="4">
        <f t="shared" si="2"/>
        <v>1</v>
      </c>
      <c r="J58" s="4" t="str">
        <f t="shared" si="3"/>
        <v>Divided</v>
      </c>
      <c r="K58" s="4">
        <f t="shared" si="4"/>
        <v>0</v>
      </c>
      <c r="L58" s="11">
        <v>8073.1</v>
      </c>
      <c r="M58" s="11">
        <v>11843.6</v>
      </c>
      <c r="N58" s="12">
        <f t="shared" si="6"/>
        <v>3.7728905633926257</v>
      </c>
      <c r="O58" s="12">
        <v>-96.376000000000005</v>
      </c>
      <c r="P58" s="13">
        <v>3</v>
      </c>
      <c r="Q58" s="4">
        <v>5.4</v>
      </c>
      <c r="R58" s="14">
        <v>-107431</v>
      </c>
      <c r="S58" s="4" t="str">
        <f t="shared" si="5"/>
        <v>0</v>
      </c>
      <c r="T58" s="4">
        <v>22.96</v>
      </c>
      <c r="U58" s="4">
        <v>26.01</v>
      </c>
      <c r="V58" s="9">
        <v>1492.848</v>
      </c>
      <c r="W58" s="4">
        <v>1432.0550000000001</v>
      </c>
      <c r="X58" s="8">
        <v>74.514859999999999</v>
      </c>
      <c r="Y58" s="4">
        <v>76.315830000000005</v>
      </c>
      <c r="Z58" s="9">
        <v>1175.306</v>
      </c>
    </row>
    <row r="59" spans="1:26" s="3" customFormat="1" ht="15" customHeight="1" x14ac:dyDescent="0.25">
      <c r="A59" s="10">
        <v>1997</v>
      </c>
      <c r="B59" s="4" t="s">
        <v>15</v>
      </c>
      <c r="C59" s="4" t="s">
        <v>2</v>
      </c>
      <c r="D59" s="4">
        <f t="shared" si="0"/>
        <v>0</v>
      </c>
      <c r="E59" s="4" t="s">
        <v>50</v>
      </c>
      <c r="F59" s="4" t="s">
        <v>6</v>
      </c>
      <c r="G59" s="4">
        <f t="shared" si="1"/>
        <v>1</v>
      </c>
      <c r="H59" s="4" t="s">
        <v>6</v>
      </c>
      <c r="I59" s="4">
        <f t="shared" si="2"/>
        <v>1</v>
      </c>
      <c r="J59" s="4" t="str">
        <f t="shared" si="3"/>
        <v>Divided</v>
      </c>
      <c r="K59" s="4">
        <f t="shared" si="4"/>
        <v>0</v>
      </c>
      <c r="L59" s="11">
        <v>8577.6</v>
      </c>
      <c r="M59" s="11">
        <v>12370.3</v>
      </c>
      <c r="N59" s="12">
        <f t="shared" si="6"/>
        <v>4.4471275625654272</v>
      </c>
      <c r="O59" s="12">
        <v>-101.971</v>
      </c>
      <c r="P59" s="13">
        <v>2.2999999999999998</v>
      </c>
      <c r="Q59" s="4">
        <v>4.7</v>
      </c>
      <c r="R59" s="14">
        <v>-21884</v>
      </c>
      <c r="S59" s="4" t="str">
        <f t="shared" si="5"/>
        <v>0</v>
      </c>
      <c r="T59" s="4">
        <v>33.36</v>
      </c>
      <c r="U59" s="4">
        <v>22.64</v>
      </c>
      <c r="V59" s="9">
        <v>1547.133</v>
      </c>
      <c r="W59" s="4">
        <v>1595.6</v>
      </c>
      <c r="X59" s="8">
        <v>79.870540000000005</v>
      </c>
      <c r="Y59" s="4">
        <v>82.731859999999998</v>
      </c>
      <c r="Z59" s="9">
        <v>1239.325</v>
      </c>
    </row>
    <row r="60" spans="1:26" s="3" customFormat="1" ht="15" customHeight="1" x14ac:dyDescent="0.25">
      <c r="A60" s="10">
        <v>1998</v>
      </c>
      <c r="B60" s="4" t="s">
        <v>15</v>
      </c>
      <c r="C60" s="4" t="s">
        <v>2</v>
      </c>
      <c r="D60" s="4">
        <f t="shared" si="0"/>
        <v>0</v>
      </c>
      <c r="E60" s="4" t="s">
        <v>50</v>
      </c>
      <c r="F60" s="4" t="s">
        <v>6</v>
      </c>
      <c r="G60" s="4">
        <f t="shared" si="1"/>
        <v>1</v>
      </c>
      <c r="H60" s="4" t="s">
        <v>6</v>
      </c>
      <c r="I60" s="4">
        <f t="shared" si="2"/>
        <v>1</v>
      </c>
      <c r="J60" s="4" t="str">
        <f t="shared" si="3"/>
        <v>Divided</v>
      </c>
      <c r="K60" s="4">
        <f t="shared" si="4"/>
        <v>0</v>
      </c>
      <c r="L60" s="11">
        <v>9062.7999999999993</v>
      </c>
      <c r="M60" s="11">
        <v>12924.9</v>
      </c>
      <c r="N60" s="12">
        <f t="shared" si="6"/>
        <v>4.4833189170836629</v>
      </c>
      <c r="O60" s="12">
        <v>-162.71100000000001</v>
      </c>
      <c r="P60" s="13">
        <v>1.6</v>
      </c>
      <c r="Q60" s="4">
        <v>4.4000000000000004</v>
      </c>
      <c r="R60" s="14">
        <v>69270</v>
      </c>
      <c r="S60" s="4" t="str">
        <f t="shared" si="5"/>
        <v>1</v>
      </c>
      <c r="T60" s="4">
        <v>28.58</v>
      </c>
      <c r="U60" s="4">
        <v>16.100000000000001</v>
      </c>
      <c r="V60" s="9">
        <v>1611.6089999999999</v>
      </c>
      <c r="W60" s="4">
        <v>1736.671</v>
      </c>
      <c r="X60" s="8">
        <v>84.563199999999995</v>
      </c>
      <c r="Y60" s="4">
        <v>88.273830000000004</v>
      </c>
      <c r="Z60" s="9">
        <v>1309.7370000000001</v>
      </c>
    </row>
    <row r="61" spans="1:26" s="3" customFormat="1" ht="15" customHeight="1" x14ac:dyDescent="0.25">
      <c r="A61" s="10">
        <v>1999</v>
      </c>
      <c r="B61" s="4" t="s">
        <v>15</v>
      </c>
      <c r="C61" s="4" t="s">
        <v>2</v>
      </c>
      <c r="D61" s="4">
        <f t="shared" si="0"/>
        <v>0</v>
      </c>
      <c r="E61" s="4" t="s">
        <v>51</v>
      </c>
      <c r="F61" s="4" t="s">
        <v>6</v>
      </c>
      <c r="G61" s="4">
        <f t="shared" si="1"/>
        <v>1</v>
      </c>
      <c r="H61" s="4" t="s">
        <v>6</v>
      </c>
      <c r="I61" s="4">
        <f t="shared" si="2"/>
        <v>1</v>
      </c>
      <c r="J61" s="4" t="str">
        <f t="shared" si="3"/>
        <v>Divided</v>
      </c>
      <c r="K61" s="4">
        <f t="shared" si="4"/>
        <v>0</v>
      </c>
      <c r="L61" s="11">
        <v>9631.2000000000007</v>
      </c>
      <c r="M61" s="11">
        <v>13543.8</v>
      </c>
      <c r="N61" s="12">
        <f t="shared" si="6"/>
        <v>4.7884316319662021</v>
      </c>
      <c r="O61" s="12">
        <v>-259.55</v>
      </c>
      <c r="P61" s="13">
        <v>2.2000000000000002</v>
      </c>
      <c r="Q61" s="4">
        <v>4</v>
      </c>
      <c r="R61" s="14">
        <v>125610</v>
      </c>
      <c r="S61" s="4" t="str">
        <f t="shared" si="5"/>
        <v>1</v>
      </c>
      <c r="T61" s="4">
        <v>21.04</v>
      </c>
      <c r="U61" s="4">
        <v>25.22</v>
      </c>
      <c r="V61" s="9">
        <v>1719.905</v>
      </c>
      <c r="W61" s="4">
        <v>1887.059</v>
      </c>
      <c r="X61" s="8">
        <v>88.268619999999999</v>
      </c>
      <c r="Y61" s="4">
        <v>92.745099999999994</v>
      </c>
      <c r="Z61" s="9">
        <v>1398.934</v>
      </c>
    </row>
    <row r="62" spans="1:26" s="3" customFormat="1" ht="15" customHeight="1" x14ac:dyDescent="0.25">
      <c r="A62" s="10">
        <v>2000</v>
      </c>
      <c r="B62" s="4" t="s">
        <v>15</v>
      </c>
      <c r="C62" s="4" t="s">
        <v>2</v>
      </c>
      <c r="D62" s="4">
        <f t="shared" si="0"/>
        <v>0</v>
      </c>
      <c r="E62" s="4" t="s">
        <v>51</v>
      </c>
      <c r="F62" s="4" t="s">
        <v>6</v>
      </c>
      <c r="G62" s="4">
        <f t="shared" si="1"/>
        <v>1</v>
      </c>
      <c r="H62" s="4" t="s">
        <v>6</v>
      </c>
      <c r="I62" s="4">
        <f t="shared" si="2"/>
        <v>1</v>
      </c>
      <c r="J62" s="4" t="str">
        <f t="shared" si="3"/>
        <v>Divided</v>
      </c>
      <c r="K62" s="4">
        <f t="shared" si="4"/>
        <v>0</v>
      </c>
      <c r="L62" s="11">
        <v>10251</v>
      </c>
      <c r="M62" s="11">
        <v>14096</v>
      </c>
      <c r="N62" s="12">
        <f t="shared" si="6"/>
        <v>4.0771423086578418</v>
      </c>
      <c r="O62" s="12">
        <v>-381.07299999999998</v>
      </c>
      <c r="P62" s="13">
        <v>3.4</v>
      </c>
      <c r="Q62" s="4">
        <v>3.9</v>
      </c>
      <c r="R62" s="14">
        <v>236241</v>
      </c>
      <c r="S62" s="4" t="str">
        <f t="shared" si="5"/>
        <v>1</v>
      </c>
      <c r="T62" s="13">
        <v>-9.1</v>
      </c>
      <c r="U62" s="4">
        <v>-6.17</v>
      </c>
      <c r="V62" s="9">
        <v>1826.4380000000001</v>
      </c>
      <c r="W62" s="4">
        <v>2038.4079999999999</v>
      </c>
      <c r="X62" s="8">
        <v>91.687560000000005</v>
      </c>
      <c r="Y62" s="4">
        <v>96.534589999999994</v>
      </c>
      <c r="Z62" s="9">
        <v>1511.2249999999999</v>
      </c>
    </row>
    <row r="63" spans="1:26" s="3" customFormat="1" ht="15" customHeight="1" x14ac:dyDescent="0.25">
      <c r="A63" s="10">
        <v>2001</v>
      </c>
      <c r="B63" s="4" t="s">
        <v>16</v>
      </c>
      <c r="C63" s="4" t="s">
        <v>6</v>
      </c>
      <c r="D63" s="4">
        <f t="shared" si="0"/>
        <v>1</v>
      </c>
      <c r="E63" s="4" t="s">
        <v>52</v>
      </c>
      <c r="F63" s="4" t="s">
        <v>2</v>
      </c>
      <c r="G63" s="4">
        <f t="shared" si="1"/>
        <v>0</v>
      </c>
      <c r="H63" s="4" t="s">
        <v>6</v>
      </c>
      <c r="I63" s="4">
        <f t="shared" si="2"/>
        <v>1</v>
      </c>
      <c r="J63" s="4" t="str">
        <f t="shared" si="3"/>
        <v>Divided</v>
      </c>
      <c r="K63" s="4">
        <f t="shared" si="4"/>
        <v>0</v>
      </c>
      <c r="L63" s="11">
        <v>10581.9</v>
      </c>
      <c r="M63" s="11">
        <v>14230.7</v>
      </c>
      <c r="N63" s="12">
        <f t="shared" si="6"/>
        <v>0.95559023836549895</v>
      </c>
      <c r="O63" s="12">
        <v>-376.74700000000001</v>
      </c>
      <c r="P63" s="13">
        <v>2.8</v>
      </c>
      <c r="Q63" s="4">
        <v>5.7</v>
      </c>
      <c r="R63" s="14">
        <v>128236</v>
      </c>
      <c r="S63" s="4" t="str">
        <f t="shared" si="5"/>
        <v>1</v>
      </c>
      <c r="T63" s="13">
        <v>-11.89</v>
      </c>
      <c r="U63" s="4">
        <v>-7.1</v>
      </c>
      <c r="V63" s="9">
        <v>1950.0340000000001</v>
      </c>
      <c r="W63" s="4">
        <v>1934.8420000000001</v>
      </c>
      <c r="X63" s="8">
        <v>88.89376</v>
      </c>
      <c r="Y63" s="4">
        <v>93.045389999999998</v>
      </c>
      <c r="Z63" s="9">
        <v>1599.511</v>
      </c>
    </row>
    <row r="64" spans="1:26" s="3" customFormat="1" ht="15" customHeight="1" x14ac:dyDescent="0.25">
      <c r="A64" s="10">
        <v>2002</v>
      </c>
      <c r="B64" s="4" t="s">
        <v>16</v>
      </c>
      <c r="C64" s="4" t="s">
        <v>6</v>
      </c>
      <c r="D64" s="4">
        <f t="shared" si="0"/>
        <v>1</v>
      </c>
      <c r="E64" s="4" t="s">
        <v>52</v>
      </c>
      <c r="F64" s="4" t="s">
        <v>2</v>
      </c>
      <c r="G64" s="4">
        <f t="shared" si="1"/>
        <v>0</v>
      </c>
      <c r="H64" s="4" t="s">
        <v>6</v>
      </c>
      <c r="I64" s="4">
        <f t="shared" si="2"/>
        <v>1</v>
      </c>
      <c r="J64" s="4" t="str">
        <f t="shared" si="3"/>
        <v>Divided</v>
      </c>
      <c r="K64" s="4">
        <f t="shared" si="4"/>
        <v>0</v>
      </c>
      <c r="L64" s="11">
        <v>10929.1</v>
      </c>
      <c r="M64" s="11">
        <v>14472.7</v>
      </c>
      <c r="N64" s="12">
        <f t="shared" si="6"/>
        <v>1.7005488134807141</v>
      </c>
      <c r="O64" s="12">
        <v>-439.745</v>
      </c>
      <c r="P64" s="13">
        <v>1.6</v>
      </c>
      <c r="Q64" s="4">
        <v>6</v>
      </c>
      <c r="R64" s="14">
        <v>-157758</v>
      </c>
      <c r="S64" s="4" t="str">
        <f t="shared" si="5"/>
        <v>0</v>
      </c>
      <c r="T64" s="13">
        <v>-22.1</v>
      </c>
      <c r="U64" s="4">
        <v>-16.760000000000002</v>
      </c>
      <c r="V64" s="9">
        <v>2089.4949999999999</v>
      </c>
      <c r="W64" s="4">
        <v>1930.4169999999999</v>
      </c>
      <c r="X64" s="8">
        <v>89.192959999999999</v>
      </c>
      <c r="Y64" s="4">
        <v>93.484020000000001</v>
      </c>
      <c r="Z64" s="9">
        <v>1657.9839999999999</v>
      </c>
    </row>
    <row r="65" spans="1:26" s="3" customFormat="1" ht="15" customHeight="1" x14ac:dyDescent="0.25">
      <c r="A65" s="10">
        <v>2003</v>
      </c>
      <c r="B65" s="4" t="s">
        <v>16</v>
      </c>
      <c r="C65" s="4" t="s">
        <v>6</v>
      </c>
      <c r="D65" s="4">
        <f t="shared" si="0"/>
        <v>1</v>
      </c>
      <c r="E65" s="4" t="s">
        <v>53</v>
      </c>
      <c r="F65" s="4" t="s">
        <v>6</v>
      </c>
      <c r="G65" s="4">
        <f t="shared" si="1"/>
        <v>1</v>
      </c>
      <c r="H65" s="4" t="s">
        <v>6</v>
      </c>
      <c r="I65" s="4">
        <f t="shared" si="2"/>
        <v>1</v>
      </c>
      <c r="J65" s="4" t="str">
        <f t="shared" si="3"/>
        <v>Unified</v>
      </c>
      <c r="K65" s="4">
        <f t="shared" si="4"/>
        <v>1</v>
      </c>
      <c r="L65" s="11">
        <v>11456.5</v>
      </c>
      <c r="M65" s="11">
        <v>14877.3</v>
      </c>
      <c r="N65" s="12">
        <f t="shared" si="6"/>
        <v>2.7956082831814282</v>
      </c>
      <c r="O65" s="12">
        <v>-521.95500000000004</v>
      </c>
      <c r="P65" s="13">
        <v>2.2999999999999998</v>
      </c>
      <c r="Q65" s="4">
        <v>5.7</v>
      </c>
      <c r="R65" s="14">
        <v>-377585</v>
      </c>
      <c r="S65" s="4" t="str">
        <f t="shared" si="5"/>
        <v>0</v>
      </c>
      <c r="T65" s="13">
        <v>28.68</v>
      </c>
      <c r="U65" s="4">
        <v>25.32</v>
      </c>
      <c r="V65" s="9">
        <v>2210.6</v>
      </c>
      <c r="W65" s="4">
        <v>2027.056</v>
      </c>
      <c r="X65" s="8">
        <v>90.34648</v>
      </c>
      <c r="Y65" s="4">
        <v>94.744910000000004</v>
      </c>
      <c r="Z65" s="9">
        <v>1719.098</v>
      </c>
    </row>
    <row r="66" spans="1:26" s="3" customFormat="1" ht="15" customHeight="1" x14ac:dyDescent="0.25">
      <c r="A66" s="10">
        <v>2004</v>
      </c>
      <c r="B66" s="4" t="s">
        <v>16</v>
      </c>
      <c r="C66" s="4" t="s">
        <v>6</v>
      </c>
      <c r="D66" s="4">
        <f t="shared" si="0"/>
        <v>1</v>
      </c>
      <c r="E66" s="4" t="s">
        <v>53</v>
      </c>
      <c r="F66" s="4" t="s">
        <v>6</v>
      </c>
      <c r="G66" s="4">
        <f t="shared" si="1"/>
        <v>1</v>
      </c>
      <c r="H66" s="4" t="s">
        <v>6</v>
      </c>
      <c r="I66" s="4">
        <f t="shared" si="2"/>
        <v>1</v>
      </c>
      <c r="J66" s="4" t="str">
        <f t="shared" ref="J66:J84" si="7">IF(AND(C66=F66, F66=H66), "Unified", "Divided")</f>
        <v>Unified</v>
      </c>
      <c r="K66" s="4">
        <f t="shared" si="4"/>
        <v>1</v>
      </c>
      <c r="L66" s="11">
        <v>12217.2</v>
      </c>
      <c r="M66" s="11">
        <v>15449.8</v>
      </c>
      <c r="N66" s="12">
        <f t="shared" si="6"/>
        <v>3.8481444885832778</v>
      </c>
      <c r="O66" s="12">
        <v>-634.14099999999996</v>
      </c>
      <c r="P66" s="13">
        <v>2.7</v>
      </c>
      <c r="Q66" s="4">
        <v>5.4</v>
      </c>
      <c r="R66" s="14">
        <v>-412727</v>
      </c>
      <c r="S66" s="4" t="str">
        <f t="shared" si="5"/>
        <v>0</v>
      </c>
      <c r="T66" s="13">
        <v>10.88</v>
      </c>
      <c r="U66" s="4">
        <v>3.15</v>
      </c>
      <c r="V66" s="9">
        <v>2338.123</v>
      </c>
      <c r="W66" s="4">
        <v>2281.2530000000002</v>
      </c>
      <c r="X66" s="8">
        <v>92.761170000000007</v>
      </c>
      <c r="Y66" s="4">
        <v>97.702799999999996</v>
      </c>
      <c r="Z66" s="9">
        <v>1821.8409999999999</v>
      </c>
    </row>
    <row r="67" spans="1:26" s="3" customFormat="1" ht="15" customHeight="1" x14ac:dyDescent="0.25">
      <c r="A67" s="10">
        <v>2005</v>
      </c>
      <c r="B67" s="4" t="s">
        <v>16</v>
      </c>
      <c r="C67" s="4" t="s">
        <v>6</v>
      </c>
      <c r="D67" s="4">
        <f t="shared" ref="D67:D84" si="8">IF(C67="Democratic",0,1)</f>
        <v>1</v>
      </c>
      <c r="E67" s="4" t="s">
        <v>54</v>
      </c>
      <c r="F67" s="4" t="s">
        <v>6</v>
      </c>
      <c r="G67" s="4">
        <f t="shared" ref="G67:G84" si="9">IF(F67="Democratic",0,1)</f>
        <v>1</v>
      </c>
      <c r="H67" s="4" t="s">
        <v>6</v>
      </c>
      <c r="I67" s="4">
        <f t="shared" ref="I67:I84" si="10">IF(H67="Democratic",0,1)</f>
        <v>1</v>
      </c>
      <c r="J67" s="4" t="str">
        <f t="shared" si="7"/>
        <v>Unified</v>
      </c>
      <c r="K67" s="4">
        <f t="shared" ref="K67:K84" si="11">IF(J67="Unified",1,0)</f>
        <v>1</v>
      </c>
      <c r="L67" s="11">
        <v>13039.2</v>
      </c>
      <c r="M67" s="11">
        <v>15988</v>
      </c>
      <c r="N67" s="12">
        <f t="shared" si="6"/>
        <v>3.4835402400031112</v>
      </c>
      <c r="O67" s="12">
        <v>-739.90300000000002</v>
      </c>
      <c r="P67" s="13">
        <v>3.4</v>
      </c>
      <c r="Q67" s="4">
        <v>4.9000000000000004</v>
      </c>
      <c r="R67" s="14">
        <v>-318346</v>
      </c>
      <c r="S67" s="4" t="str">
        <f t="shared" ref="S67:S84" si="12">IF(R67&lt;0,"0","1")</f>
        <v>0</v>
      </c>
      <c r="T67" s="13">
        <v>4.91</v>
      </c>
      <c r="U67" s="4">
        <v>-0.61</v>
      </c>
      <c r="V67" s="9">
        <v>2475.3130000000001</v>
      </c>
      <c r="W67" s="4">
        <v>2534.7199999999998</v>
      </c>
      <c r="X67" s="8">
        <v>95.870040000000003</v>
      </c>
      <c r="Y67" s="4">
        <v>101.7109</v>
      </c>
      <c r="Z67" s="9">
        <v>1971.0530000000001</v>
      </c>
    </row>
    <row r="68" spans="1:26" s="3" customFormat="1" ht="15" customHeight="1" x14ac:dyDescent="0.25">
      <c r="A68" s="10">
        <v>2006</v>
      </c>
      <c r="B68" s="4" t="s">
        <v>16</v>
      </c>
      <c r="C68" s="4" t="s">
        <v>6</v>
      </c>
      <c r="D68" s="4">
        <f t="shared" si="8"/>
        <v>1</v>
      </c>
      <c r="E68" s="4" t="s">
        <v>54</v>
      </c>
      <c r="F68" s="4" t="s">
        <v>6</v>
      </c>
      <c r="G68" s="4">
        <f t="shared" si="9"/>
        <v>1</v>
      </c>
      <c r="H68" s="4" t="s">
        <v>6</v>
      </c>
      <c r="I68" s="4">
        <f t="shared" si="10"/>
        <v>1</v>
      </c>
      <c r="J68" s="4" t="str">
        <f t="shared" si="7"/>
        <v>Unified</v>
      </c>
      <c r="K68" s="4">
        <f t="shared" si="11"/>
        <v>1</v>
      </c>
      <c r="L68" s="11">
        <v>13815.6</v>
      </c>
      <c r="M68" s="11">
        <v>16433.099999999999</v>
      </c>
      <c r="N68" s="12">
        <f t="shared" ref="N68:N84" si="13">((M68-M67)/M67)*100</f>
        <v>2.7839629722291628</v>
      </c>
      <c r="O68" s="12">
        <v>-786.45299999999997</v>
      </c>
      <c r="P68" s="13">
        <v>3.2</v>
      </c>
      <c r="Q68" s="4">
        <v>4.4000000000000004</v>
      </c>
      <c r="R68" s="14">
        <v>-248181</v>
      </c>
      <c r="S68" s="4" t="str">
        <f t="shared" si="12"/>
        <v>0</v>
      </c>
      <c r="T68" s="13">
        <v>15.79</v>
      </c>
      <c r="U68" s="4">
        <v>16.29</v>
      </c>
      <c r="V68" s="9">
        <v>2623.846</v>
      </c>
      <c r="W68" s="4">
        <v>2700.9540000000002</v>
      </c>
      <c r="X68" s="8">
        <v>98.058800000000005</v>
      </c>
      <c r="Y68" s="4">
        <v>104.3245</v>
      </c>
      <c r="Z68" s="9">
        <v>2124.17</v>
      </c>
    </row>
    <row r="69" spans="1:26" s="3" customFormat="1" ht="15" customHeight="1" x14ac:dyDescent="0.25">
      <c r="A69" s="10">
        <v>2007</v>
      </c>
      <c r="B69" s="4" t="s">
        <v>16</v>
      </c>
      <c r="C69" s="4" t="s">
        <v>6</v>
      </c>
      <c r="D69" s="4">
        <f t="shared" si="8"/>
        <v>1</v>
      </c>
      <c r="E69" s="4" t="s">
        <v>55</v>
      </c>
      <c r="F69" s="4" t="s">
        <v>2</v>
      </c>
      <c r="G69" s="4">
        <f t="shared" si="9"/>
        <v>0</v>
      </c>
      <c r="H69" s="4" t="s">
        <v>2</v>
      </c>
      <c r="I69" s="4">
        <f t="shared" si="10"/>
        <v>0</v>
      </c>
      <c r="J69" s="4" t="str">
        <f t="shared" si="7"/>
        <v>Divided</v>
      </c>
      <c r="K69" s="4">
        <f t="shared" si="11"/>
        <v>0</v>
      </c>
      <c r="L69" s="11">
        <v>14474.2</v>
      </c>
      <c r="M69" s="11">
        <v>16762.400000000001</v>
      </c>
      <c r="N69" s="12">
        <f t="shared" si="13"/>
        <v>2.003882408066664</v>
      </c>
      <c r="O69" s="12">
        <v>-735.93299999999999</v>
      </c>
      <c r="P69" s="13">
        <v>2.8</v>
      </c>
      <c r="Q69" s="4">
        <v>5</v>
      </c>
      <c r="R69" s="14">
        <v>-160701</v>
      </c>
      <c r="S69" s="4" t="str">
        <f t="shared" si="12"/>
        <v>0</v>
      </c>
      <c r="T69" s="13">
        <v>5.49</v>
      </c>
      <c r="U69" s="4">
        <v>6.43</v>
      </c>
      <c r="V69" s="9">
        <v>2790.556</v>
      </c>
      <c r="W69" s="4">
        <v>2673.011</v>
      </c>
      <c r="X69" s="8">
        <v>100.57040000000001</v>
      </c>
      <c r="Y69" s="4">
        <v>107.2266</v>
      </c>
      <c r="Z69" s="9">
        <v>2252.7510000000002</v>
      </c>
    </row>
    <row r="70" spans="1:26" s="3" customFormat="1" ht="15" customHeight="1" x14ac:dyDescent="0.25">
      <c r="A70" s="10">
        <v>2008</v>
      </c>
      <c r="B70" s="4" t="s">
        <v>16</v>
      </c>
      <c r="C70" s="4" t="s">
        <v>6</v>
      </c>
      <c r="D70" s="4">
        <f t="shared" si="8"/>
        <v>1</v>
      </c>
      <c r="E70" s="4" t="s">
        <v>55</v>
      </c>
      <c r="F70" s="4" t="s">
        <v>2</v>
      </c>
      <c r="G70" s="4">
        <f t="shared" si="9"/>
        <v>0</v>
      </c>
      <c r="H70" s="4" t="s">
        <v>2</v>
      </c>
      <c r="I70" s="4">
        <f t="shared" si="10"/>
        <v>0</v>
      </c>
      <c r="J70" s="4" t="str">
        <f t="shared" si="7"/>
        <v>Divided</v>
      </c>
      <c r="K70" s="4">
        <f t="shared" si="11"/>
        <v>0</v>
      </c>
      <c r="L70" s="11">
        <v>14769.9</v>
      </c>
      <c r="M70" s="11">
        <v>16781.5</v>
      </c>
      <c r="N70" s="12">
        <f t="shared" si="13"/>
        <v>0.11394549706485076</v>
      </c>
      <c r="O70" s="12">
        <v>-740.87</v>
      </c>
      <c r="P70" s="13">
        <v>3.8</v>
      </c>
      <c r="Q70" s="4">
        <v>7.3</v>
      </c>
      <c r="R70" s="14">
        <v>-458553</v>
      </c>
      <c r="S70" s="4" t="str">
        <f t="shared" si="12"/>
        <v>0</v>
      </c>
      <c r="T70" s="13">
        <v>-37</v>
      </c>
      <c r="U70" s="4">
        <v>-33.840000000000003</v>
      </c>
      <c r="V70" s="9">
        <v>2983.0349999999999</v>
      </c>
      <c r="W70" s="4">
        <v>2477.6129999999998</v>
      </c>
      <c r="X70" s="8">
        <v>97.086590000000001</v>
      </c>
      <c r="Y70" s="4">
        <v>102.0928</v>
      </c>
      <c r="Z70" s="9">
        <v>2358.9679999999998</v>
      </c>
    </row>
    <row r="71" spans="1:26" s="3" customFormat="1" ht="15" customHeight="1" x14ac:dyDescent="0.25">
      <c r="A71" s="10">
        <v>2009</v>
      </c>
      <c r="B71" s="4" t="s">
        <v>17</v>
      </c>
      <c r="C71" s="4" t="s">
        <v>2</v>
      </c>
      <c r="D71" s="4">
        <f t="shared" si="8"/>
        <v>0</v>
      </c>
      <c r="E71" s="4" t="s">
        <v>56</v>
      </c>
      <c r="F71" s="4" t="s">
        <v>2</v>
      </c>
      <c r="G71" s="4">
        <f t="shared" si="9"/>
        <v>0</v>
      </c>
      <c r="H71" s="4" t="s">
        <v>2</v>
      </c>
      <c r="I71" s="4">
        <f t="shared" si="10"/>
        <v>0</v>
      </c>
      <c r="J71" s="4" t="str">
        <f t="shared" si="7"/>
        <v>Unified</v>
      </c>
      <c r="K71" s="4">
        <f t="shared" si="11"/>
        <v>1</v>
      </c>
      <c r="L71" s="11">
        <v>14478.1</v>
      </c>
      <c r="M71" s="11">
        <v>16349.1</v>
      </c>
      <c r="N71" s="12">
        <f t="shared" si="13"/>
        <v>-2.5766469028394341</v>
      </c>
      <c r="O71" s="12">
        <v>-419.15300000000002</v>
      </c>
      <c r="P71" s="13">
        <v>-0.4</v>
      </c>
      <c r="Q71" s="4">
        <v>9.9</v>
      </c>
      <c r="R71" s="14">
        <v>-1412688</v>
      </c>
      <c r="S71" s="4" t="str">
        <f t="shared" si="12"/>
        <v>0</v>
      </c>
      <c r="T71" s="13">
        <v>26.46</v>
      </c>
      <c r="U71" s="4">
        <v>18.82</v>
      </c>
      <c r="V71" s="9">
        <v>3076.3380000000002</v>
      </c>
      <c r="W71" s="4">
        <v>1929.664</v>
      </c>
      <c r="X71" s="8">
        <v>86.051290000000023</v>
      </c>
      <c r="Y71" s="4">
        <v>88.055000000000007</v>
      </c>
      <c r="Z71" s="9">
        <v>2371.277</v>
      </c>
    </row>
    <row r="72" spans="1:26" s="3" customFormat="1" ht="15" customHeight="1" x14ac:dyDescent="0.25">
      <c r="A72" s="10">
        <v>2010</v>
      </c>
      <c r="B72" s="4" t="s">
        <v>17</v>
      </c>
      <c r="C72" s="4" t="s">
        <v>2</v>
      </c>
      <c r="D72" s="4">
        <f t="shared" si="8"/>
        <v>0</v>
      </c>
      <c r="E72" s="4" t="s">
        <v>56</v>
      </c>
      <c r="F72" s="4" t="s">
        <v>2</v>
      </c>
      <c r="G72" s="4">
        <f t="shared" si="9"/>
        <v>0</v>
      </c>
      <c r="H72" s="4" t="s">
        <v>2</v>
      </c>
      <c r="I72" s="4">
        <f t="shared" si="10"/>
        <v>0</v>
      </c>
      <c r="J72" s="4" t="str">
        <f t="shared" si="7"/>
        <v>Unified</v>
      </c>
      <c r="K72" s="4">
        <f t="shared" si="11"/>
        <v>1</v>
      </c>
      <c r="L72" s="11">
        <v>15049</v>
      </c>
      <c r="M72" s="11">
        <v>16789.8</v>
      </c>
      <c r="N72" s="12">
        <f t="shared" si="13"/>
        <v>2.6955612235535833</v>
      </c>
      <c r="O72" s="12">
        <v>-532.30899999999997</v>
      </c>
      <c r="P72" s="13">
        <v>1.6</v>
      </c>
      <c r="Q72" s="4">
        <v>9.3000000000000007</v>
      </c>
      <c r="R72" s="14">
        <v>-1294373</v>
      </c>
      <c r="S72" s="4" t="str">
        <f t="shared" si="12"/>
        <v>0</v>
      </c>
      <c r="T72" s="13">
        <v>15.06</v>
      </c>
      <c r="U72" s="4">
        <v>11.02</v>
      </c>
      <c r="V72" s="9">
        <v>3155.5509999999999</v>
      </c>
      <c r="W72" s="4">
        <v>2165.473</v>
      </c>
      <c r="X72" s="8">
        <v>90.821399999999997</v>
      </c>
      <c r="Y72" s="4">
        <v>93.288880000000006</v>
      </c>
      <c r="Z72" s="9">
        <v>2390.3910000000001</v>
      </c>
    </row>
    <row r="73" spans="1:26" s="3" customFormat="1" ht="15" customHeight="1" x14ac:dyDescent="0.25">
      <c r="A73" s="10">
        <v>2011</v>
      </c>
      <c r="B73" s="4" t="s">
        <v>17</v>
      </c>
      <c r="C73" s="4" t="s">
        <v>2</v>
      </c>
      <c r="D73" s="4">
        <f t="shared" si="8"/>
        <v>0</v>
      </c>
      <c r="E73" s="4" t="s">
        <v>57</v>
      </c>
      <c r="F73" s="4" t="s">
        <v>2</v>
      </c>
      <c r="G73" s="4">
        <f t="shared" si="9"/>
        <v>0</v>
      </c>
      <c r="H73" s="4" t="s">
        <v>6</v>
      </c>
      <c r="I73" s="4">
        <f t="shared" si="10"/>
        <v>1</v>
      </c>
      <c r="J73" s="4" t="str">
        <f t="shared" si="7"/>
        <v>Divided</v>
      </c>
      <c r="K73" s="4">
        <f t="shared" si="11"/>
        <v>0</v>
      </c>
      <c r="L73" s="11">
        <v>15599.7</v>
      </c>
      <c r="M73" s="11">
        <v>17052.400000000001</v>
      </c>
      <c r="N73" s="12">
        <f t="shared" si="13"/>
        <v>1.5640448367461326</v>
      </c>
      <c r="O73" s="12">
        <v>-579.61699999999996</v>
      </c>
      <c r="P73" s="13">
        <v>3.2</v>
      </c>
      <c r="Q73" s="4">
        <v>8.5</v>
      </c>
      <c r="R73" s="14">
        <v>-1299599</v>
      </c>
      <c r="S73" s="4" t="str">
        <f t="shared" si="12"/>
        <v>0</v>
      </c>
      <c r="T73" s="13">
        <v>2.11</v>
      </c>
      <c r="U73" s="4">
        <v>5.53</v>
      </c>
      <c r="V73" s="9">
        <v>3147.9290000000001</v>
      </c>
      <c r="W73" s="4">
        <v>2332.5619999999999</v>
      </c>
      <c r="X73" s="8">
        <v>93.678439999999995</v>
      </c>
      <c r="Y73" s="4">
        <v>96.012370000000004</v>
      </c>
      <c r="Z73" s="9">
        <v>2474.3679999999999</v>
      </c>
    </row>
    <row r="74" spans="1:26" s="3" customFormat="1" ht="15" customHeight="1" x14ac:dyDescent="0.25">
      <c r="A74" s="10">
        <v>2012</v>
      </c>
      <c r="B74" s="4" t="s">
        <v>17</v>
      </c>
      <c r="C74" s="4" t="s">
        <v>2</v>
      </c>
      <c r="D74" s="4">
        <f t="shared" si="8"/>
        <v>0</v>
      </c>
      <c r="E74" s="4" t="s">
        <v>57</v>
      </c>
      <c r="F74" s="4" t="s">
        <v>2</v>
      </c>
      <c r="G74" s="4">
        <f t="shared" si="9"/>
        <v>0</v>
      </c>
      <c r="H74" s="4" t="s">
        <v>6</v>
      </c>
      <c r="I74" s="4">
        <f t="shared" si="10"/>
        <v>1</v>
      </c>
      <c r="J74" s="4" t="str">
        <f t="shared" si="7"/>
        <v>Divided</v>
      </c>
      <c r="K74" s="4">
        <f t="shared" si="11"/>
        <v>0</v>
      </c>
      <c r="L74" s="11">
        <v>16254</v>
      </c>
      <c r="M74" s="11">
        <v>17442.8</v>
      </c>
      <c r="N74" s="12">
        <f t="shared" si="13"/>
        <v>2.2894138068541543</v>
      </c>
      <c r="O74" s="12">
        <v>-551.61699999999996</v>
      </c>
      <c r="P74" s="13">
        <v>2.1</v>
      </c>
      <c r="Q74" s="4">
        <v>7.9</v>
      </c>
      <c r="R74" s="14">
        <v>-1076573</v>
      </c>
      <c r="S74" s="4" t="str">
        <f t="shared" si="12"/>
        <v>0</v>
      </c>
      <c r="T74" s="13">
        <v>16</v>
      </c>
      <c r="U74" s="4">
        <v>7.26</v>
      </c>
      <c r="V74" s="9">
        <v>3136.471</v>
      </c>
      <c r="W74" s="4">
        <v>2621.7539999999999</v>
      </c>
      <c r="X74" s="8">
        <v>96.537570000000002</v>
      </c>
      <c r="Y74" s="4">
        <v>98.499009999999998</v>
      </c>
      <c r="Z74" s="9">
        <v>2575.5479999999998</v>
      </c>
    </row>
    <row r="75" spans="1:26" s="3" customFormat="1" ht="15" customHeight="1" x14ac:dyDescent="0.25">
      <c r="A75" s="10">
        <v>2013</v>
      </c>
      <c r="B75" s="4" t="s">
        <v>17</v>
      </c>
      <c r="C75" s="4" t="s">
        <v>2</v>
      </c>
      <c r="D75" s="4">
        <f t="shared" si="8"/>
        <v>0</v>
      </c>
      <c r="E75" s="4" t="s">
        <v>58</v>
      </c>
      <c r="F75" s="4" t="s">
        <v>2</v>
      </c>
      <c r="G75" s="4">
        <f t="shared" si="9"/>
        <v>0</v>
      </c>
      <c r="H75" s="4" t="s">
        <v>6</v>
      </c>
      <c r="I75" s="4">
        <f t="shared" si="10"/>
        <v>1</v>
      </c>
      <c r="J75" s="4" t="str">
        <f t="shared" si="7"/>
        <v>Divided</v>
      </c>
      <c r="K75" s="4">
        <f t="shared" si="11"/>
        <v>0</v>
      </c>
      <c r="L75" s="11">
        <v>16880.7</v>
      </c>
      <c r="M75" s="11">
        <v>17812.2</v>
      </c>
      <c r="N75" s="12">
        <f t="shared" si="13"/>
        <v>2.1177792556241055</v>
      </c>
      <c r="O75" s="12">
        <v>-478.45299999999997</v>
      </c>
      <c r="P75" s="13">
        <v>1.5</v>
      </c>
      <c r="Q75" s="4">
        <v>6.7</v>
      </c>
      <c r="R75" s="14">
        <v>-679775</v>
      </c>
      <c r="S75" s="4" t="str">
        <f t="shared" si="12"/>
        <v>0</v>
      </c>
      <c r="T75" s="13">
        <v>32.39</v>
      </c>
      <c r="U75" s="4">
        <v>26.5</v>
      </c>
      <c r="V75" s="9">
        <v>3132.576</v>
      </c>
      <c r="W75" s="4">
        <v>2838.3270000000002</v>
      </c>
      <c r="X75" s="8">
        <v>98.478890000000007</v>
      </c>
      <c r="Y75" s="4">
        <v>99.393180000000001</v>
      </c>
      <c r="Z75" s="9">
        <v>2681.6030000000001</v>
      </c>
    </row>
    <row r="76" spans="1:26" s="3" customFormat="1" ht="15" customHeight="1" x14ac:dyDescent="0.25">
      <c r="A76" s="10">
        <v>2014</v>
      </c>
      <c r="B76" s="4" t="s">
        <v>17</v>
      </c>
      <c r="C76" s="4" t="s">
        <v>2</v>
      </c>
      <c r="D76" s="4">
        <f t="shared" si="8"/>
        <v>0</v>
      </c>
      <c r="E76" s="4" t="s">
        <v>58</v>
      </c>
      <c r="F76" s="4" t="s">
        <v>2</v>
      </c>
      <c r="G76" s="4">
        <f t="shared" si="9"/>
        <v>0</v>
      </c>
      <c r="H76" s="4" t="s">
        <v>6</v>
      </c>
      <c r="I76" s="4">
        <f t="shared" si="10"/>
        <v>1</v>
      </c>
      <c r="J76" s="4" t="str">
        <f t="shared" si="7"/>
        <v>Divided</v>
      </c>
      <c r="K76" s="4">
        <f t="shared" si="11"/>
        <v>0</v>
      </c>
      <c r="L76" s="11">
        <v>17608.099999999999</v>
      </c>
      <c r="M76" s="11">
        <v>18261.7</v>
      </c>
      <c r="N76" s="12">
        <f t="shared" si="13"/>
        <v>2.5235512738460155</v>
      </c>
      <c r="O76" s="12">
        <v>-508.9</v>
      </c>
      <c r="P76" s="13">
        <v>1.6</v>
      </c>
      <c r="Q76" s="4">
        <v>5.6</v>
      </c>
      <c r="R76" s="14">
        <v>-484793</v>
      </c>
      <c r="S76" s="4" t="str">
        <f t="shared" si="12"/>
        <v>0</v>
      </c>
      <c r="T76" s="13">
        <v>13.69</v>
      </c>
      <c r="U76" s="4">
        <v>7.52</v>
      </c>
      <c r="V76" s="9">
        <v>3168.607</v>
      </c>
      <c r="W76" s="4">
        <v>3073.9810000000002</v>
      </c>
      <c r="X76" s="8">
        <v>101.4357</v>
      </c>
      <c r="Y76" s="4">
        <v>100.536</v>
      </c>
      <c r="Z76" s="9">
        <v>2819.6849999999999</v>
      </c>
    </row>
    <row r="77" spans="1:26" s="3" customFormat="1" ht="15" customHeight="1" x14ac:dyDescent="0.25">
      <c r="A77" s="10">
        <v>2015</v>
      </c>
      <c r="B77" s="4" t="s">
        <v>17</v>
      </c>
      <c r="C77" s="4" t="s">
        <v>2</v>
      </c>
      <c r="D77" s="4">
        <f t="shared" si="8"/>
        <v>0</v>
      </c>
      <c r="E77" s="4" t="s">
        <v>59</v>
      </c>
      <c r="F77" s="4" t="s">
        <v>6</v>
      </c>
      <c r="G77" s="4">
        <f t="shared" si="9"/>
        <v>1</v>
      </c>
      <c r="H77" s="4" t="s">
        <v>6</v>
      </c>
      <c r="I77" s="4">
        <f t="shared" si="10"/>
        <v>1</v>
      </c>
      <c r="J77" s="4" t="str">
        <f t="shared" si="7"/>
        <v>Divided</v>
      </c>
      <c r="K77" s="4">
        <f t="shared" si="11"/>
        <v>0</v>
      </c>
      <c r="L77" s="11">
        <v>18295</v>
      </c>
      <c r="M77" s="11">
        <v>18799.599999999999</v>
      </c>
      <c r="N77" s="12">
        <f t="shared" si="13"/>
        <v>2.9455089066187585</v>
      </c>
      <c r="O77" s="12">
        <v>-524.32000000000005</v>
      </c>
      <c r="P77" s="13">
        <v>0.1</v>
      </c>
      <c r="Q77" s="4">
        <v>5</v>
      </c>
      <c r="R77" s="14">
        <v>-441960</v>
      </c>
      <c r="S77" s="4" t="str">
        <f t="shared" si="12"/>
        <v>0</v>
      </c>
      <c r="T77" s="13">
        <v>1.38</v>
      </c>
      <c r="U77" s="4">
        <v>-2.23</v>
      </c>
      <c r="V77" s="9">
        <v>3233.42</v>
      </c>
      <c r="W77" s="4">
        <v>3288.4810000000002</v>
      </c>
      <c r="X77" s="8">
        <v>100</v>
      </c>
      <c r="Y77" s="4">
        <v>100</v>
      </c>
      <c r="Z77" s="9">
        <v>2922.9380000000001</v>
      </c>
    </row>
    <row r="78" spans="1:26" s="3" customFormat="1" ht="15" customHeight="1" x14ac:dyDescent="0.25">
      <c r="A78" s="10">
        <v>2016</v>
      </c>
      <c r="B78" s="4" t="s">
        <v>17</v>
      </c>
      <c r="C78" s="4" t="s">
        <v>2</v>
      </c>
      <c r="D78" s="4">
        <f t="shared" si="8"/>
        <v>0</v>
      </c>
      <c r="E78" s="4" t="s">
        <v>59</v>
      </c>
      <c r="F78" s="4" t="s">
        <v>6</v>
      </c>
      <c r="G78" s="4">
        <f t="shared" si="9"/>
        <v>1</v>
      </c>
      <c r="H78" s="4" t="s">
        <v>6</v>
      </c>
      <c r="I78" s="4">
        <f t="shared" si="10"/>
        <v>1</v>
      </c>
      <c r="J78" s="4" t="str">
        <f t="shared" si="7"/>
        <v>Divided</v>
      </c>
      <c r="K78" s="4">
        <f t="shared" si="11"/>
        <v>0</v>
      </c>
      <c r="L78" s="11">
        <v>18804.900000000001</v>
      </c>
      <c r="M78" s="11">
        <v>19141.7</v>
      </c>
      <c r="N78" s="12">
        <f t="shared" si="13"/>
        <v>1.8197195685014693</v>
      </c>
      <c r="O78" s="12">
        <v>-503.27199999999999</v>
      </c>
      <c r="P78" s="13">
        <v>1.3</v>
      </c>
      <c r="Q78" s="4">
        <v>4.7</v>
      </c>
      <c r="R78" s="14">
        <v>-584650</v>
      </c>
      <c r="S78" s="4" t="str">
        <f t="shared" si="12"/>
        <v>0</v>
      </c>
      <c r="T78" s="13">
        <v>11.96</v>
      </c>
      <c r="U78" s="4">
        <v>13.42</v>
      </c>
      <c r="V78" s="9">
        <v>3303.0309999999999</v>
      </c>
      <c r="W78" s="4">
        <v>3278.3049999999998</v>
      </c>
      <c r="X78" s="8">
        <v>97.835520000000002</v>
      </c>
      <c r="Y78" s="4">
        <v>99.220089999999999</v>
      </c>
      <c r="Z78" s="9">
        <v>3008.1089999999999</v>
      </c>
    </row>
    <row r="79" spans="1:26" s="3" customFormat="1" ht="15" customHeight="1" x14ac:dyDescent="0.25">
      <c r="A79" s="10">
        <v>2017</v>
      </c>
      <c r="B79" s="4" t="s">
        <v>18</v>
      </c>
      <c r="C79" s="4" t="s">
        <v>6</v>
      </c>
      <c r="D79" s="4">
        <f t="shared" si="8"/>
        <v>1</v>
      </c>
      <c r="E79" s="4" t="s">
        <v>60</v>
      </c>
      <c r="F79" s="4" t="s">
        <v>6</v>
      </c>
      <c r="G79" s="4">
        <f t="shared" si="9"/>
        <v>1</v>
      </c>
      <c r="H79" s="4" t="s">
        <v>6</v>
      </c>
      <c r="I79" s="4">
        <f t="shared" si="10"/>
        <v>1</v>
      </c>
      <c r="J79" s="4" t="str">
        <f t="shared" si="7"/>
        <v>Unified</v>
      </c>
      <c r="K79" s="4">
        <f t="shared" si="11"/>
        <v>1</v>
      </c>
      <c r="L79" s="11">
        <v>19612.099999999999</v>
      </c>
      <c r="M79" s="11">
        <v>19612.099999999999</v>
      </c>
      <c r="N79" s="12">
        <f t="shared" si="13"/>
        <v>2.4574619809107747</v>
      </c>
      <c r="O79" s="12">
        <v>-543.32799999999997</v>
      </c>
      <c r="P79" s="13">
        <v>2.1</v>
      </c>
      <c r="Q79" s="4">
        <v>4.0999999999999996</v>
      </c>
      <c r="R79" s="14">
        <v>-665450</v>
      </c>
      <c r="S79" s="4" t="str">
        <f t="shared" si="12"/>
        <v>0</v>
      </c>
      <c r="T79" s="13">
        <v>21.83</v>
      </c>
      <c r="U79" s="4">
        <v>25.08</v>
      </c>
      <c r="V79" s="9">
        <v>3397.1410000000001</v>
      </c>
      <c r="W79" s="4">
        <v>3467.6640000000002</v>
      </c>
      <c r="X79" s="8">
        <v>99.126949999999994</v>
      </c>
      <c r="Y79" s="4">
        <v>99.773039999999995</v>
      </c>
      <c r="Z79" s="9">
        <v>3148.953</v>
      </c>
    </row>
    <row r="80" spans="1:26" s="3" customFormat="1" ht="15" customHeight="1" x14ac:dyDescent="0.25">
      <c r="A80" s="10">
        <v>2018</v>
      </c>
      <c r="B80" s="4" t="s">
        <v>18</v>
      </c>
      <c r="C80" s="4" t="s">
        <v>6</v>
      </c>
      <c r="D80" s="4">
        <f t="shared" si="8"/>
        <v>1</v>
      </c>
      <c r="E80" s="4" t="s">
        <v>60</v>
      </c>
      <c r="F80" s="4" t="s">
        <v>6</v>
      </c>
      <c r="G80" s="4">
        <f t="shared" si="9"/>
        <v>1</v>
      </c>
      <c r="H80" s="4" t="s">
        <v>6</v>
      </c>
      <c r="I80" s="4">
        <f t="shared" si="10"/>
        <v>1</v>
      </c>
      <c r="J80" s="4" t="str">
        <f t="shared" si="7"/>
        <v>Unified</v>
      </c>
      <c r="K80" s="4">
        <f t="shared" si="11"/>
        <v>1</v>
      </c>
      <c r="L80" s="11">
        <v>20656.5</v>
      </c>
      <c r="M80" s="11">
        <v>20193.900000000001</v>
      </c>
      <c r="N80" s="12">
        <f t="shared" si="13"/>
        <v>2.9665359650420045</v>
      </c>
      <c r="O80" s="12">
        <v>-593.077</v>
      </c>
      <c r="P80" s="13">
        <v>2.4</v>
      </c>
      <c r="Q80" s="4">
        <v>3.9</v>
      </c>
      <c r="R80" s="14">
        <v>-779074</v>
      </c>
      <c r="S80" s="4" t="str">
        <f t="shared" si="12"/>
        <v>0</v>
      </c>
      <c r="T80" s="13">
        <v>-4.38</v>
      </c>
      <c r="U80" s="4">
        <v>-5.63</v>
      </c>
      <c r="V80" s="9">
        <v>3590.3809999999999</v>
      </c>
      <c r="W80" s="4">
        <v>3724.77</v>
      </c>
      <c r="X80" s="8">
        <v>102.2496</v>
      </c>
      <c r="Y80" s="4">
        <v>101.0565</v>
      </c>
      <c r="Z80" s="9">
        <v>3312.6030000000001</v>
      </c>
    </row>
    <row r="81" spans="1:26" s="3" customFormat="1" ht="15" customHeight="1" x14ac:dyDescent="0.25">
      <c r="A81" s="10">
        <v>2019</v>
      </c>
      <c r="B81" s="4" t="s">
        <v>18</v>
      </c>
      <c r="C81" s="4" t="s">
        <v>6</v>
      </c>
      <c r="D81" s="4">
        <f t="shared" si="8"/>
        <v>1</v>
      </c>
      <c r="E81" s="4" t="s">
        <v>61</v>
      </c>
      <c r="F81" s="4" t="s">
        <v>6</v>
      </c>
      <c r="G81" s="4">
        <f t="shared" si="9"/>
        <v>1</v>
      </c>
      <c r="H81" s="4" t="s">
        <v>2</v>
      </c>
      <c r="I81" s="4">
        <f t="shared" si="10"/>
        <v>0</v>
      </c>
      <c r="J81" s="4" t="str">
        <f t="shared" si="7"/>
        <v>Divided</v>
      </c>
      <c r="K81" s="4">
        <f t="shared" si="11"/>
        <v>0</v>
      </c>
      <c r="L81" s="11">
        <v>21521.4</v>
      </c>
      <c r="M81" s="11">
        <v>20692.099999999999</v>
      </c>
      <c r="N81" s="12">
        <f t="shared" si="13"/>
        <v>2.4670816434665768</v>
      </c>
      <c r="O81" s="12">
        <v>-577.29</v>
      </c>
      <c r="P81" s="13">
        <v>1.8</v>
      </c>
      <c r="Q81" s="4">
        <v>3.6</v>
      </c>
      <c r="R81" s="14">
        <v>-983588</v>
      </c>
      <c r="S81" s="4" t="str">
        <f t="shared" si="12"/>
        <v>0</v>
      </c>
      <c r="T81" s="13">
        <v>31.49</v>
      </c>
      <c r="U81" s="4">
        <v>22.34</v>
      </c>
      <c r="V81" s="9">
        <v>3785.9949999999999</v>
      </c>
      <c r="W81" s="4">
        <v>3893.7339999999999</v>
      </c>
      <c r="X81" s="8">
        <v>101.5351</v>
      </c>
      <c r="Y81" s="4">
        <v>99.064480000000003</v>
      </c>
      <c r="Z81" s="9">
        <v>3477.5160000000001</v>
      </c>
    </row>
    <row r="82" spans="1:26" s="3" customFormat="1" ht="15" customHeight="1" x14ac:dyDescent="0.25">
      <c r="A82" s="10">
        <v>2020</v>
      </c>
      <c r="B82" s="4" t="s">
        <v>18</v>
      </c>
      <c r="C82" s="4" t="s">
        <v>6</v>
      </c>
      <c r="D82" s="4">
        <f t="shared" si="8"/>
        <v>1</v>
      </c>
      <c r="E82" s="4" t="s">
        <v>61</v>
      </c>
      <c r="F82" s="4" t="s">
        <v>6</v>
      </c>
      <c r="G82" s="4">
        <f t="shared" si="9"/>
        <v>1</v>
      </c>
      <c r="H82" s="4" t="s">
        <v>2</v>
      </c>
      <c r="I82" s="4">
        <f t="shared" si="10"/>
        <v>0</v>
      </c>
      <c r="J82" s="4" t="str">
        <f t="shared" si="7"/>
        <v>Divided</v>
      </c>
      <c r="K82" s="4">
        <f t="shared" si="11"/>
        <v>0</v>
      </c>
      <c r="L82" s="11">
        <v>21323</v>
      </c>
      <c r="M82" s="11">
        <v>20234.099999999999</v>
      </c>
      <c r="N82" s="12">
        <f t="shared" si="13"/>
        <v>-2.2134051159621309</v>
      </c>
      <c r="O82" s="12">
        <v>-626.20299999999997</v>
      </c>
      <c r="P82" s="13">
        <v>1.2</v>
      </c>
      <c r="Q82" s="4">
        <v>6.7</v>
      </c>
      <c r="R82" s="14">
        <v>-3132456</v>
      </c>
      <c r="S82" s="4" t="str">
        <f t="shared" si="12"/>
        <v>0</v>
      </c>
      <c r="T82" s="13">
        <v>18.399999999999999</v>
      </c>
      <c r="U82" s="4">
        <v>7.25</v>
      </c>
      <c r="V82" s="9">
        <v>3999.6379999999999</v>
      </c>
      <c r="W82" s="4">
        <v>3755.0129999999999</v>
      </c>
      <c r="X82" s="8">
        <v>94.238240000000005</v>
      </c>
      <c r="Y82" s="4">
        <v>92.550409999999999</v>
      </c>
      <c r="Z82" s="9">
        <v>3623.5010000000002</v>
      </c>
    </row>
    <row r="83" spans="1:26" s="3" customFormat="1" ht="15" customHeight="1" x14ac:dyDescent="0.25">
      <c r="A83" s="10">
        <v>2021</v>
      </c>
      <c r="B83" s="4" t="s">
        <v>19</v>
      </c>
      <c r="C83" s="4" t="s">
        <v>2</v>
      </c>
      <c r="D83" s="4">
        <f t="shared" si="8"/>
        <v>0</v>
      </c>
      <c r="E83" s="4" t="s">
        <v>62</v>
      </c>
      <c r="F83" s="4" t="s">
        <v>2</v>
      </c>
      <c r="G83" s="4">
        <f t="shared" si="9"/>
        <v>0</v>
      </c>
      <c r="H83" s="4" t="s">
        <v>2</v>
      </c>
      <c r="I83" s="4">
        <f t="shared" si="10"/>
        <v>0</v>
      </c>
      <c r="J83" s="4" t="str">
        <f t="shared" si="7"/>
        <v>Unified</v>
      </c>
      <c r="K83" s="4">
        <f t="shared" si="11"/>
        <v>1</v>
      </c>
      <c r="L83" s="11">
        <v>23594</v>
      </c>
      <c r="M83" s="11">
        <v>21407.7</v>
      </c>
      <c r="N83" s="12">
        <f t="shared" si="13"/>
        <v>5.8001097157768431</v>
      </c>
      <c r="O83" s="12">
        <v>-860.029</v>
      </c>
      <c r="P83" s="13">
        <v>4.7</v>
      </c>
      <c r="Q83" s="4">
        <v>3.9</v>
      </c>
      <c r="R83" s="14">
        <v>-2775350</v>
      </c>
      <c r="S83" s="4" t="str">
        <f t="shared" si="12"/>
        <v>0</v>
      </c>
      <c r="T83" s="13">
        <v>28.71</v>
      </c>
      <c r="U83" s="4">
        <v>18.73</v>
      </c>
      <c r="V83" s="9">
        <v>4203.482</v>
      </c>
      <c r="W83" s="4">
        <v>4223.7719999999999</v>
      </c>
      <c r="X83" s="8">
        <v>98.378550000000004</v>
      </c>
      <c r="Y83" s="4">
        <v>97.135509999999996</v>
      </c>
      <c r="Z83" s="9">
        <v>3871.3649999999998</v>
      </c>
    </row>
    <row r="84" spans="1:26" s="3" customFormat="1" ht="15" customHeight="1" x14ac:dyDescent="0.25">
      <c r="A84" s="10">
        <v>2022</v>
      </c>
      <c r="B84" s="4" t="s">
        <v>19</v>
      </c>
      <c r="C84" s="4" t="s">
        <v>2</v>
      </c>
      <c r="D84" s="4">
        <f t="shared" si="8"/>
        <v>0</v>
      </c>
      <c r="E84" s="4" t="s">
        <v>62</v>
      </c>
      <c r="F84" s="4" t="s">
        <v>2</v>
      </c>
      <c r="G84" s="4">
        <f t="shared" si="9"/>
        <v>0</v>
      </c>
      <c r="H84" s="4" t="s">
        <v>2</v>
      </c>
      <c r="I84" s="4">
        <f t="shared" si="10"/>
        <v>0</v>
      </c>
      <c r="J84" s="4" t="str">
        <f t="shared" si="7"/>
        <v>Unified</v>
      </c>
      <c r="K84" s="4">
        <f t="shared" si="11"/>
        <v>1</v>
      </c>
      <c r="L84" s="11">
        <v>25744.1</v>
      </c>
      <c r="M84" s="11">
        <v>21822</v>
      </c>
      <c r="N84" s="12">
        <f t="shared" si="13"/>
        <v>1.9352849675583983</v>
      </c>
      <c r="O84" s="12">
        <v>-958.93499999999995</v>
      </c>
      <c r="P84" s="13">
        <v>8</v>
      </c>
      <c r="Q84" s="4">
        <v>3.5</v>
      </c>
      <c r="R84" s="14">
        <v>-1375920</v>
      </c>
      <c r="S84" s="4" t="str">
        <f t="shared" si="12"/>
        <v>0</v>
      </c>
      <c r="T84" s="13">
        <v>-18.11</v>
      </c>
      <c r="U84" s="4">
        <v>-8.7799999999999994</v>
      </c>
      <c r="V84" s="9">
        <v>4453.7650000000003</v>
      </c>
      <c r="W84" s="4">
        <v>4821.2219999999998</v>
      </c>
      <c r="X84" s="8">
        <v>101.7116</v>
      </c>
      <c r="Y84" s="4">
        <v>99.780190000000005</v>
      </c>
      <c r="Z84" s="9">
        <v>4313.37</v>
      </c>
    </row>
    <row r="85" spans="1:26" ht="15" customHeight="1" x14ac:dyDescent="0.3">
      <c r="A85" s="1"/>
    </row>
    <row r="86" spans="1:26" ht="15" customHeight="1" x14ac:dyDescent="0.3">
      <c r="A86" s="1"/>
      <c r="T86" s="2"/>
    </row>
    <row r="87" spans="1:26" ht="15" customHeight="1" x14ac:dyDescent="0.3">
      <c r="A87" s="1"/>
    </row>
    <row r="88" spans="1:26" ht="15" customHeight="1" x14ac:dyDescent="0.3">
      <c r="A88" s="1"/>
    </row>
    <row r="89" spans="1:26" ht="15" customHeight="1" x14ac:dyDescent="0.3">
      <c r="A89" s="1"/>
    </row>
    <row r="90" spans="1:26" ht="15" customHeight="1" x14ac:dyDescent="0.3">
      <c r="A90" s="1"/>
    </row>
  </sheetData>
  <phoneticPr fontId="6" type="noConversion"/>
  <printOptions gridLines="1"/>
  <pageMargins left="0.7" right="0.7" top="0.75" bottom="0.75" header="0.3" footer="0.3"/>
  <pageSetup orientation="landscape" useFirstPageNumber="1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Apache POI</dc:creator>
  <cp:keywords/>
  <dc:description/>
  <cp:lastModifiedBy>CJ Farlin</cp:lastModifiedBy>
  <cp:revision/>
  <dcterms:created xsi:type="dcterms:W3CDTF">2024-02-29T19:11:18Z</dcterms:created>
  <dcterms:modified xsi:type="dcterms:W3CDTF">2025-01-14T23:16:25Z</dcterms:modified>
  <cp:category/>
  <cp:contentStatus/>
</cp:coreProperties>
</file>