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ellMedia\"/>
    </mc:Choice>
  </mc:AlternateContent>
  <xr:revisionPtr revIDLastSave="0" documentId="13_ncr:1_{5B327B1A-C2F6-4BB8-9C1F-4374F2755B97}" xr6:coauthVersionLast="47" xr6:coauthVersionMax="47" xr10:uidLastSave="{00000000-0000-0000-0000-000000000000}"/>
  <bookViews>
    <workbookView xWindow="-98" yWindow="-98" windowWidth="19396" windowHeight="10395" firstSheet="1" activeTab="1" xr2:uid="{C440ED03-1BAD-451E-8D6B-4F2F3BA074A2}"/>
  </bookViews>
  <sheets>
    <sheet name="Oxford Craighton  school" sheetId="2" state="hidden" r:id="rId1"/>
    <sheet name="HomeBoyz V_Martins" sheetId="3" r:id="rId2"/>
    <sheet name="Project Timeline" sheetId="4" r:id="rId3"/>
    <sheet name="Project Timeline (2)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3" l="1"/>
  <c r="F49" i="2"/>
  <c r="F66" i="3"/>
  <c r="F65" i="3"/>
  <c r="F64" i="3"/>
  <c r="F63" i="3"/>
  <c r="F62" i="3"/>
  <c r="F61" i="3"/>
  <c r="B60" i="3"/>
  <c r="F60" i="3" s="1"/>
  <c r="F67" i="3" s="1"/>
  <c r="B57" i="3"/>
  <c r="F57" i="3" s="1"/>
  <c r="F56" i="3"/>
  <c r="F55" i="3"/>
  <c r="F54" i="3"/>
  <c r="F53" i="3"/>
  <c r="F58" i="3" s="1"/>
  <c r="B50" i="3"/>
  <c r="F50" i="3" s="1"/>
  <c r="F49" i="3"/>
  <c r="F48" i="3"/>
  <c r="F47" i="3"/>
  <c r="F46" i="3"/>
  <c r="F43" i="3"/>
  <c r="F42" i="3"/>
  <c r="F41" i="3"/>
  <c r="F39" i="3"/>
  <c r="F38" i="3"/>
  <c r="F37" i="3"/>
  <c r="F36" i="3"/>
  <c r="F34" i="3"/>
  <c r="F33" i="3"/>
  <c r="F32" i="3"/>
  <c r="F31" i="3"/>
  <c r="F29" i="3"/>
  <c r="F28" i="3"/>
  <c r="F27" i="3"/>
  <c r="F24" i="3"/>
  <c r="F23" i="3"/>
  <c r="F22" i="3"/>
  <c r="F21" i="3"/>
  <c r="F18" i="3"/>
  <c r="F17" i="3"/>
  <c r="F16" i="3"/>
  <c r="F15" i="3"/>
  <c r="F47" i="2"/>
  <c r="F45" i="2"/>
  <c r="F46" i="2"/>
  <c r="F44" i="2"/>
  <c r="B43" i="2"/>
  <c r="F43" i="2" s="1"/>
  <c r="B39" i="2"/>
  <c r="F39" i="2" s="1"/>
  <c r="F38" i="2"/>
  <c r="F37" i="2"/>
  <c r="B34" i="2"/>
  <c r="F34" i="2" s="1"/>
  <c r="F33" i="2"/>
  <c r="F32" i="2"/>
  <c r="F29" i="2"/>
  <c r="F28" i="2"/>
  <c r="F26" i="2"/>
  <c r="F25" i="2"/>
  <c r="F24" i="2"/>
  <c r="F23" i="2"/>
  <c r="F21" i="2"/>
  <c r="F20" i="2"/>
  <c r="F19" i="2"/>
  <c r="F18" i="2"/>
  <c r="F16" i="2"/>
  <c r="F15" i="2"/>
  <c r="F51" i="3" l="1"/>
  <c r="F44" i="3"/>
  <c r="B42" i="2"/>
  <c r="F42" i="2" s="1"/>
  <c r="F40" i="2"/>
  <c r="F30" i="2"/>
  <c r="F35" i="2"/>
  <c r="F68" i="3" l="1"/>
  <c r="F69" i="3" s="1"/>
  <c r="F70" i="3" s="1"/>
  <c r="F48" i="2"/>
  <c r="F50" i="2" s="1"/>
  <c r="F71" i="3" l="1"/>
  <c r="F51" i="2"/>
</calcChain>
</file>

<file path=xl/sharedStrings.xml><?xml version="1.0" encoding="utf-8"?>
<sst xmlns="http://schemas.openxmlformats.org/spreadsheetml/2006/main" count="212" uniqueCount="99">
  <si>
    <t xml:space="preserve"> </t>
  </si>
  <si>
    <t>DESCRIPTION</t>
  </si>
  <si>
    <t>NUMBER</t>
  </si>
  <si>
    <t xml:space="preserve">DURATION </t>
  </si>
  <si>
    <t>UNITS</t>
  </si>
  <si>
    <t>TOTAL COST</t>
  </si>
  <si>
    <t>COMMENTS</t>
  </si>
  <si>
    <t>Number of BAs &amp; Supervisors</t>
  </si>
  <si>
    <t>Timeline</t>
  </si>
  <si>
    <t>Days</t>
  </si>
  <si>
    <t>HUMAN RESOURCES</t>
  </si>
  <si>
    <t>Backend data processors</t>
  </si>
  <si>
    <t>Sub-Total</t>
  </si>
  <si>
    <t xml:space="preserve">Communication </t>
  </si>
  <si>
    <t>Transportation(interlands)</t>
  </si>
  <si>
    <t>one-off</t>
  </si>
  <si>
    <t>Training refreshment (debriefing)</t>
  </si>
  <si>
    <t>Total</t>
  </si>
  <si>
    <t>VAT</t>
  </si>
  <si>
    <t>7.5% VAT</t>
  </si>
  <si>
    <t>GRAND TOTAL</t>
  </si>
  <si>
    <t>Client: SellMedia Group</t>
  </si>
  <si>
    <t>Project: Market Research</t>
  </si>
  <si>
    <t>Location: Egbeda, Akowonjo, Abesa &amp; Gowon Estate</t>
  </si>
  <si>
    <t>Project Coordinator</t>
  </si>
  <si>
    <t>Field research personnels(Quantitative)</t>
  </si>
  <si>
    <t>Egbeda</t>
  </si>
  <si>
    <t>Akowonjo</t>
  </si>
  <si>
    <t>Abesan</t>
  </si>
  <si>
    <t>Gowon Estate</t>
  </si>
  <si>
    <t>Focus Group Discussion (Qualitative)</t>
  </si>
  <si>
    <t>FGD Moderator/Facilitator</t>
  </si>
  <si>
    <t>FGD Voice Recorder</t>
  </si>
  <si>
    <t>Project Managers</t>
  </si>
  <si>
    <t>Note Taker</t>
  </si>
  <si>
    <t>Partcipant Canvassar</t>
  </si>
  <si>
    <t>Indepth-Interviews(Qualitative)</t>
  </si>
  <si>
    <t>IDIs Interviewer</t>
  </si>
  <si>
    <t>Other personnels Transportation</t>
  </si>
  <si>
    <t>Communication Allowance(Project Coordinator)</t>
  </si>
  <si>
    <t>Communication Allowance(Project Managers)</t>
  </si>
  <si>
    <t>Communication allowance(Field personnels)</t>
  </si>
  <si>
    <t xml:space="preserve">ID Cards </t>
  </si>
  <si>
    <t>15% Agency fee</t>
  </si>
  <si>
    <t>Reporting and Analysis</t>
  </si>
  <si>
    <t>Agency Fee @ 15%</t>
  </si>
  <si>
    <t>FGD Venue Rent</t>
  </si>
  <si>
    <t>Partcipant Canvassar/recruiter</t>
  </si>
  <si>
    <t>days</t>
  </si>
  <si>
    <t>Incentives for FGD participants</t>
  </si>
  <si>
    <t>Training, Identfication tools, Reporting &amp; FGD Uitilities</t>
  </si>
  <si>
    <t>Project Coordinator(LAGOS)</t>
  </si>
  <si>
    <t>Project Coordinator(OGUN)</t>
  </si>
  <si>
    <t>Ogun Field research personnels(Quantitative)OGUN</t>
  </si>
  <si>
    <t>Ogun East</t>
  </si>
  <si>
    <t>Ogun West</t>
  </si>
  <si>
    <t>Ogun Central</t>
  </si>
  <si>
    <t>Focus Group Discussion (Qualitative) LAGOS</t>
  </si>
  <si>
    <t>Focus Group Discussion (Qualitative) OGUN</t>
  </si>
  <si>
    <t>Partcipant Canvassar/Recruiters</t>
  </si>
  <si>
    <t xml:space="preserve">Indepth-Interviews(Qualitative) </t>
  </si>
  <si>
    <t>IDIs Interviewer(LAGOS)</t>
  </si>
  <si>
    <t>IDIs Interviewer(OGUN)</t>
  </si>
  <si>
    <t>Communication Allowance(Project Coordinator)LAGOS</t>
  </si>
  <si>
    <t>Communication Allowance(Project Coordinator)OGUN</t>
  </si>
  <si>
    <t>Communication Allowance(Project Managers)LAGOS</t>
  </si>
  <si>
    <t>Communication Allowance(Project Managers)OGUN</t>
  </si>
  <si>
    <t>Project Managers (LAGOS)</t>
  </si>
  <si>
    <t>Project Managers (OGUN)</t>
  </si>
  <si>
    <t>Training and Identfication tools, Reporting</t>
  </si>
  <si>
    <t>FGD Venue Rent(LAGOS)</t>
  </si>
  <si>
    <t>FGD Venue Rent(OGUN)</t>
  </si>
  <si>
    <t>Incentives for FGD Participants(LAGOS)</t>
  </si>
  <si>
    <t>Incentives for FGD Participants(OGUN)</t>
  </si>
  <si>
    <t xml:space="preserve">Project Timeline For Oxford Craighton School Research </t>
  </si>
  <si>
    <t>Task</t>
  </si>
  <si>
    <t>Recruitment &amp; Training</t>
  </si>
  <si>
    <t>Survey, FGD and IDIs</t>
  </si>
  <si>
    <t>Data Collationa and Report Analysis</t>
  </si>
  <si>
    <t>Deliverables</t>
  </si>
  <si>
    <t>Report Review and Submission</t>
  </si>
  <si>
    <t>Duration in days: 12days</t>
  </si>
  <si>
    <t>Project Timeline For HomeBoyz Wisky</t>
  </si>
  <si>
    <t>LAGOS &amp; OGUN</t>
  </si>
  <si>
    <t>Client: CHLOE HYGIENE AND BABY PRODUCTS LIMITED</t>
  </si>
  <si>
    <t>Location: Pan Nigeria</t>
  </si>
  <si>
    <t>Project: Disposable diapers market research</t>
  </si>
  <si>
    <t>Research Manager(Lagos)</t>
  </si>
  <si>
    <t>Research Manager (South West)</t>
  </si>
  <si>
    <t>Research Manager (South East and South South)</t>
  </si>
  <si>
    <t>Research Manager (MiddleBelt)</t>
  </si>
  <si>
    <t>Research Manager (North West &amp; North East)</t>
  </si>
  <si>
    <t>Duration in days: 1Months</t>
  </si>
  <si>
    <t>Lagos</t>
  </si>
  <si>
    <t xml:space="preserve">Field research personnels(Quantitative) </t>
  </si>
  <si>
    <t>South West</t>
  </si>
  <si>
    <t>South East &amp; South South</t>
  </si>
  <si>
    <t>Middle Belt(North Central)</t>
  </si>
  <si>
    <t>North West and North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</si>
</sst>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  <numFmt numFmtId="167" formatCode="_ * #,##0_ ;_ * \-#,##0_ ;_ * &quot;-&quot;??_ ;_ @_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b/>
      <sz val="18"/>
      <color indexed="8"/>
      <name val="Calibri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b/>
      <sz val="10"/>
      <color indexed="8"/>
      <name val="Calibri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indexed="9"/>
      <name val="Calibri"/>
      <family val="2"/>
      <scheme val="minor"/>
    </font>
    <font>
      <sz val="14"/>
      <color indexed="8"/>
      <name val="Calibri"/>
      <family val="2"/>
      <scheme val="minor"/>
    </font>
    <font>
      <b/>
      <i/>
      <sz val="14"/>
      <color rgb="FF7F7F7F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4"/>
      <color theme="2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 style="thin">
        <color indexed="64"/>
      </bottom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0" fontId="9" fillId="0" borderId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9" fillId="0" borderId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9" fillId="0" borderId="32" applyNumberFormat="0" applyFill="0" applyAlignment="0" applyProtection="0"/>
    <xf numFmtId="0" fontId="20" fillId="0" borderId="33" applyNumberFormat="0" applyFill="0" applyAlignment="0" applyProtection="0"/>
  </cellStyleXfs>
  <cellXfs count="180">
    <xf numFmtId="0" fontId="0" fillId="0" borderId="0" xfId="0"/>
    <xf numFmtId="0" fontId="4" fillId="0" borderId="0" xfId="3" applyFont="1"/>
    <xf numFmtId="0" fontId="4" fillId="2" borderId="0" xfId="3" applyFont="1" applyFill="1"/>
    <xf numFmtId="0" fontId="5" fillId="2" borderId="0" xfId="3" applyFont="1" applyFill="1"/>
    <xf numFmtId="0" fontId="6" fillId="2" borderId="0" xfId="3" applyFont="1" applyFill="1"/>
    <xf numFmtId="0" fontId="7" fillId="0" borderId="0" xfId="3" applyFont="1"/>
    <xf numFmtId="0" fontId="0" fillId="2" borderId="0" xfId="0" applyFill="1"/>
    <xf numFmtId="0" fontId="8" fillId="0" borderId="0" xfId="3" applyFont="1"/>
    <xf numFmtId="0" fontId="9" fillId="0" borderId="0" xfId="4" applyFont="1"/>
    <xf numFmtId="0" fontId="10" fillId="3" borderId="1" xfId="5" applyFont="1" applyFill="1" applyBorder="1"/>
    <xf numFmtId="0" fontId="11" fillId="0" borderId="2" xfId="3" applyFont="1" applyBorder="1"/>
    <xf numFmtId="0" fontId="11" fillId="0" borderId="2" xfId="4" applyFont="1" applyBorder="1"/>
    <xf numFmtId="165" fontId="11" fillId="2" borderId="2" xfId="6" applyNumberFormat="1" applyFont="1" applyFill="1" applyBorder="1" applyAlignment="1">
      <alignment horizontal="center"/>
    </xf>
    <xf numFmtId="165" fontId="11" fillId="2" borderId="2" xfId="3" applyNumberFormat="1" applyFont="1" applyFill="1" applyBorder="1"/>
    <xf numFmtId="0" fontId="11" fillId="0" borderId="3" xfId="3" applyFont="1" applyBorder="1"/>
    <xf numFmtId="0" fontId="10" fillId="3" borderId="4" xfId="5" applyFont="1" applyFill="1" applyBorder="1"/>
    <xf numFmtId="0" fontId="11" fillId="0" borderId="0" xfId="3" applyFont="1"/>
    <xf numFmtId="165" fontId="11" fillId="2" borderId="0" xfId="6" applyNumberFormat="1" applyFont="1" applyFill="1" applyBorder="1"/>
    <xf numFmtId="165" fontId="10" fillId="2" borderId="0" xfId="3" applyNumberFormat="1" applyFont="1" applyFill="1"/>
    <xf numFmtId="43" fontId="11" fillId="0" borderId="5" xfId="7" applyFont="1" applyBorder="1"/>
    <xf numFmtId="0" fontId="11" fillId="0" borderId="0" xfId="4" applyFont="1"/>
    <xf numFmtId="0" fontId="11" fillId="2" borderId="0" xfId="4" applyFont="1" applyFill="1"/>
    <xf numFmtId="0" fontId="11" fillId="0" borderId="5" xfId="3" applyFont="1" applyBorder="1"/>
    <xf numFmtId="0" fontId="11" fillId="2" borderId="0" xfId="3" applyFont="1" applyFill="1"/>
    <xf numFmtId="165" fontId="11" fillId="0" borderId="5" xfId="3" applyNumberFormat="1" applyFont="1" applyBorder="1"/>
    <xf numFmtId="0" fontId="10" fillId="0" borderId="6" xfId="5" applyFont="1" applyBorder="1" applyAlignment="1">
      <alignment horizontal="left"/>
    </xf>
    <xf numFmtId="0" fontId="10" fillId="0" borderId="7" xfId="5" applyFont="1" applyBorder="1" applyAlignment="1">
      <alignment horizontal="center"/>
    </xf>
    <xf numFmtId="0" fontId="10" fillId="2" borderId="7" xfId="5" applyFont="1" applyFill="1" applyBorder="1" applyAlignment="1">
      <alignment horizontal="center"/>
    </xf>
    <xf numFmtId="0" fontId="10" fillId="2" borderId="8" xfId="5" applyFont="1" applyFill="1" applyBorder="1" applyAlignment="1">
      <alignment horizontal="center"/>
    </xf>
    <xf numFmtId="0" fontId="10" fillId="0" borderId="10" xfId="5" applyFont="1" applyBorder="1" applyAlignment="1">
      <alignment horizontal="center"/>
    </xf>
    <xf numFmtId="0" fontId="10" fillId="0" borderId="11" xfId="5" applyFont="1" applyBorder="1"/>
    <xf numFmtId="0" fontId="10" fillId="0" borderId="12" xfId="5" applyFont="1" applyBorder="1" applyAlignment="1">
      <alignment wrapText="1"/>
    </xf>
    <xf numFmtId="0" fontId="10" fillId="0" borderId="12" xfId="5" applyFont="1" applyBorder="1" applyAlignment="1">
      <alignment horizontal="center"/>
    </xf>
    <xf numFmtId="0" fontId="10" fillId="2" borderId="12" xfId="5" applyFont="1" applyFill="1" applyBorder="1"/>
    <xf numFmtId="0" fontId="11" fillId="0" borderId="13" xfId="5" applyFont="1" applyBorder="1"/>
    <xf numFmtId="0" fontId="12" fillId="4" borderId="14" xfId="5" applyFont="1" applyFill="1" applyBorder="1" applyAlignment="1">
      <alignment horizontal="left"/>
    </xf>
    <xf numFmtId="0" fontId="11" fillId="4" borderId="15" xfId="5" applyFont="1" applyFill="1" applyBorder="1" applyAlignment="1">
      <alignment horizontal="left"/>
    </xf>
    <xf numFmtId="0" fontId="11" fillId="4" borderId="16" xfId="5" applyFont="1" applyFill="1" applyBorder="1" applyAlignment="1">
      <alignment horizontal="left"/>
    </xf>
    <xf numFmtId="3" fontId="10" fillId="5" borderId="17" xfId="8" applyFont="1" applyFill="1" applyBorder="1"/>
    <xf numFmtId="166" fontId="10" fillId="0" borderId="15" xfId="9" applyNumberFormat="1" applyFont="1" applyBorder="1" applyAlignment="1"/>
    <xf numFmtId="166" fontId="10" fillId="2" borderId="15" xfId="9" applyNumberFormat="1" applyFont="1" applyFill="1" applyBorder="1" applyAlignment="1"/>
    <xf numFmtId="0" fontId="11" fillId="0" borderId="16" xfId="5" applyFont="1" applyBorder="1" applyAlignment="1">
      <alignment horizontal="left"/>
    </xf>
    <xf numFmtId="3" fontId="11" fillId="2" borderId="17" xfId="8" applyFont="1" applyFill="1" applyBorder="1"/>
    <xf numFmtId="0" fontId="13" fillId="0" borderId="16" xfId="4" applyFont="1" applyBorder="1" applyAlignment="1">
      <alignment horizontal="right"/>
    </xf>
    <xf numFmtId="0" fontId="11" fillId="0" borderId="16" xfId="4" applyFont="1" applyBorder="1" applyAlignment="1">
      <alignment horizontal="center"/>
    </xf>
    <xf numFmtId="0" fontId="13" fillId="0" borderId="16" xfId="4" applyFont="1" applyBorder="1" applyAlignment="1">
      <alignment horizontal="center"/>
    </xf>
    <xf numFmtId="166" fontId="11" fillId="2" borderId="16" xfId="9" applyNumberFormat="1" applyFont="1" applyFill="1" applyBorder="1" applyAlignment="1"/>
    <xf numFmtId="3" fontId="11" fillId="2" borderId="18" xfId="8" applyFont="1" applyFill="1" applyBorder="1" applyAlignment="1">
      <alignment horizontal="right"/>
    </xf>
    <xf numFmtId="0" fontId="14" fillId="0" borderId="16" xfId="2" applyFont="1" applyBorder="1" applyAlignment="1">
      <alignment horizontal="left" wrapText="1"/>
    </xf>
    <xf numFmtId="0" fontId="15" fillId="5" borderId="14" xfId="4" applyFont="1" applyFill="1" applyBorder="1"/>
    <xf numFmtId="0" fontId="15" fillId="5" borderId="15" xfId="4" applyFont="1" applyFill="1" applyBorder="1"/>
    <xf numFmtId="0" fontId="15" fillId="5" borderId="19" xfId="4" applyFont="1" applyFill="1" applyBorder="1"/>
    <xf numFmtId="0" fontId="16" fillId="0" borderId="16" xfId="0" applyFont="1" applyBorder="1" applyAlignment="1">
      <alignment horizontal="left"/>
    </xf>
    <xf numFmtId="0" fontId="16" fillId="0" borderId="16" xfId="0" applyFont="1" applyBorder="1"/>
    <xf numFmtId="166" fontId="11" fillId="2" borderId="16" xfId="7" applyNumberFormat="1" applyFont="1" applyFill="1" applyBorder="1" applyAlignment="1">
      <alignment horizontal="right"/>
    </xf>
    <xf numFmtId="0" fontId="17" fillId="0" borderId="16" xfId="4" applyFont="1" applyBorder="1" applyAlignment="1">
      <alignment horizontal="left" wrapText="1"/>
    </xf>
    <xf numFmtId="0" fontId="16" fillId="0" borderId="20" xfId="0" applyFont="1" applyBorder="1" applyAlignment="1">
      <alignment horizontal="left"/>
    </xf>
    <xf numFmtId="0" fontId="16" fillId="0" borderId="21" xfId="0" applyFont="1" applyBorder="1"/>
    <xf numFmtId="0" fontId="18" fillId="0" borderId="22" xfId="4" applyFont="1" applyBorder="1" applyAlignment="1">
      <alignment horizontal="left" wrapText="1"/>
    </xf>
    <xf numFmtId="0" fontId="13" fillId="2" borderId="21" xfId="4" applyFont="1" applyFill="1" applyBorder="1"/>
    <xf numFmtId="0" fontId="11" fillId="0" borderId="21" xfId="4" applyFont="1" applyBorder="1" applyAlignment="1">
      <alignment horizontal="center"/>
    </xf>
    <xf numFmtId="0" fontId="13" fillId="0" borderId="21" xfId="4" applyFont="1" applyBorder="1" applyAlignment="1">
      <alignment horizontal="center"/>
    </xf>
    <xf numFmtId="166" fontId="11" fillId="2" borderId="23" xfId="7" applyNumberFormat="1" applyFont="1" applyFill="1" applyBorder="1" applyAlignment="1">
      <alignment horizontal="right"/>
    </xf>
    <xf numFmtId="3" fontId="11" fillId="2" borderId="16" xfId="8" applyFont="1" applyFill="1" applyBorder="1" applyAlignment="1">
      <alignment horizontal="right"/>
    </xf>
    <xf numFmtId="0" fontId="10" fillId="0" borderId="22" xfId="9" applyFont="1" applyFill="1" applyBorder="1" applyAlignment="1"/>
    <xf numFmtId="166" fontId="11" fillId="0" borderId="21" xfId="9" applyNumberFormat="1" applyFont="1" applyFill="1" applyBorder="1"/>
    <xf numFmtId="166" fontId="11" fillId="2" borderId="23" xfId="9" applyNumberFormat="1" applyFont="1" applyFill="1" applyBorder="1"/>
    <xf numFmtId="166" fontId="10" fillId="2" borderId="4" xfId="9" applyNumberFormat="1" applyFont="1" applyFill="1" applyBorder="1" applyAlignment="1">
      <alignment horizontal="left"/>
    </xf>
    <xf numFmtId="0" fontId="15" fillId="4" borderId="14" xfId="9" applyFont="1" applyFill="1" applyBorder="1" applyAlignment="1"/>
    <xf numFmtId="0" fontId="10" fillId="4" borderId="14" xfId="9" applyFont="1" applyFill="1" applyBorder="1" applyAlignment="1"/>
    <xf numFmtId="0" fontId="10" fillId="4" borderId="16" xfId="9" applyFont="1" applyFill="1" applyBorder="1" applyAlignment="1"/>
    <xf numFmtId="166" fontId="11" fillId="0" borderId="11" xfId="9" applyNumberFormat="1" applyFont="1" applyFill="1" applyBorder="1" applyAlignment="1">
      <alignment horizontal="left"/>
    </xf>
    <xf numFmtId="166" fontId="11" fillId="0" borderId="16" xfId="9" applyNumberFormat="1" applyFont="1" applyFill="1" applyBorder="1" applyAlignment="1">
      <alignment horizontal="left"/>
    </xf>
    <xf numFmtId="166" fontId="11" fillId="0" borderId="16" xfId="9" applyNumberFormat="1" applyFont="1" applyFill="1" applyBorder="1" applyAlignment="1">
      <alignment horizontal="center"/>
    </xf>
    <xf numFmtId="166" fontId="11" fillId="0" borderId="21" xfId="9" applyNumberFormat="1" applyFont="1" applyFill="1" applyBorder="1" applyAlignment="1">
      <alignment horizontal="left"/>
    </xf>
    <xf numFmtId="166" fontId="11" fillId="0" borderId="21" xfId="9" applyNumberFormat="1" applyFont="1" applyFill="1" applyBorder="1" applyAlignment="1">
      <alignment horizontal="center"/>
    </xf>
    <xf numFmtId="0" fontId="17" fillId="0" borderId="16" xfId="4" applyFont="1" applyBorder="1" applyAlignment="1">
      <alignment horizontal="left"/>
    </xf>
    <xf numFmtId="0" fontId="10" fillId="4" borderId="14" xfId="9" applyFont="1" applyFill="1" applyBorder="1" applyAlignment="1">
      <alignment horizontal="center"/>
    </xf>
    <xf numFmtId="0" fontId="18" fillId="0" borderId="22" xfId="4" applyFont="1" applyBorder="1" applyAlignment="1">
      <alignment horizontal="center" wrapText="1"/>
    </xf>
    <xf numFmtId="164" fontId="18" fillId="0" borderId="22" xfId="1" applyFont="1" applyBorder="1" applyAlignment="1">
      <alignment horizontal="left" wrapText="1"/>
    </xf>
    <xf numFmtId="0" fontId="18" fillId="0" borderId="11" xfId="4" applyFont="1" applyBorder="1" applyAlignment="1">
      <alignment horizontal="left" wrapText="1"/>
    </xf>
    <xf numFmtId="0" fontId="18" fillId="0" borderId="11" xfId="4" applyFont="1" applyBorder="1" applyAlignment="1">
      <alignment horizontal="center" wrapText="1"/>
    </xf>
    <xf numFmtId="164" fontId="18" fillId="0" borderId="20" xfId="1" applyFont="1" applyBorder="1" applyAlignment="1">
      <alignment horizontal="left" wrapText="1"/>
    </xf>
    <xf numFmtId="0" fontId="18" fillId="0" borderId="20" xfId="4" applyFont="1" applyBorder="1" applyAlignment="1">
      <alignment horizontal="left" wrapText="1"/>
    </xf>
    <xf numFmtId="0" fontId="11" fillId="0" borderId="17" xfId="9" applyFont="1" applyFill="1" applyBorder="1" applyAlignment="1"/>
    <xf numFmtId="166" fontId="11" fillId="0" borderId="16" xfId="9" applyNumberFormat="1" applyFont="1" applyFill="1" applyBorder="1"/>
    <xf numFmtId="166" fontId="11" fillId="2" borderId="16" xfId="9" applyNumberFormat="1" applyFont="1" applyFill="1" applyBorder="1"/>
    <xf numFmtId="166" fontId="11" fillId="2" borderId="15" xfId="9" applyNumberFormat="1" applyFont="1" applyFill="1" applyBorder="1" applyAlignment="1">
      <alignment horizontal="left"/>
    </xf>
    <xf numFmtId="0" fontId="11" fillId="0" borderId="22" xfId="9" applyFont="1" applyFill="1" applyBorder="1" applyAlignment="1"/>
    <xf numFmtId="166" fontId="11" fillId="2" borderId="16" xfId="9" quotePrefix="1" applyNumberFormat="1" applyFont="1" applyFill="1" applyBorder="1"/>
    <xf numFmtId="0" fontId="10" fillId="0" borderId="24" xfId="9" applyFont="1" applyFill="1" applyBorder="1" applyAlignment="1"/>
    <xf numFmtId="166" fontId="11" fillId="0" borderId="25" xfId="9" applyNumberFormat="1" applyFont="1" applyFill="1" applyBorder="1" applyAlignment="1">
      <alignment horizontal="center"/>
    </xf>
    <xf numFmtId="166" fontId="11" fillId="0" borderId="25" xfId="9" applyNumberFormat="1" applyFont="1" applyFill="1" applyBorder="1"/>
    <xf numFmtId="166" fontId="11" fillId="2" borderId="26" xfId="9" applyNumberFormat="1" applyFont="1" applyFill="1" applyBorder="1"/>
    <xf numFmtId="0" fontId="10" fillId="0" borderId="22" xfId="5" applyFont="1" applyBorder="1"/>
    <xf numFmtId="0" fontId="11" fillId="0" borderId="21" xfId="5" applyFont="1" applyBorder="1"/>
    <xf numFmtId="0" fontId="11" fillId="2" borderId="21" xfId="5" applyFont="1" applyFill="1" applyBorder="1"/>
    <xf numFmtId="166" fontId="10" fillId="0" borderId="12" xfId="9" applyNumberFormat="1" applyFont="1" applyFill="1" applyBorder="1" applyAlignment="1">
      <alignment horizontal="center"/>
    </xf>
    <xf numFmtId="0" fontId="10" fillId="0" borderId="17" xfId="5" applyFont="1" applyBorder="1"/>
    <xf numFmtId="0" fontId="11" fillId="0" borderId="16" xfId="5" applyFont="1" applyBorder="1"/>
    <xf numFmtId="0" fontId="11" fillId="2" borderId="16" xfId="5" applyFont="1" applyFill="1" applyBorder="1"/>
    <xf numFmtId="167" fontId="10" fillId="2" borderId="18" xfId="5" applyNumberFormat="1" applyFont="1" applyFill="1" applyBorder="1"/>
    <xf numFmtId="0" fontId="11" fillId="0" borderId="16" xfId="4" applyFont="1" applyBorder="1"/>
    <xf numFmtId="0" fontId="10" fillId="0" borderId="27" xfId="5" applyFont="1" applyBorder="1"/>
    <xf numFmtId="0" fontId="10" fillId="0" borderId="28" xfId="5" applyFont="1" applyBorder="1"/>
    <xf numFmtId="0" fontId="11" fillId="0" borderId="28" xfId="5" applyFont="1" applyBorder="1"/>
    <xf numFmtId="167" fontId="11" fillId="2" borderId="28" xfId="10" applyNumberFormat="1" applyFont="1" applyFill="1" applyBorder="1"/>
    <xf numFmtId="167" fontId="10" fillId="2" borderId="29" xfId="5" applyNumberFormat="1" applyFont="1" applyFill="1" applyBorder="1"/>
    <xf numFmtId="3" fontId="10" fillId="5" borderId="30" xfId="8" applyFont="1" applyFill="1" applyBorder="1"/>
    <xf numFmtId="0" fontId="10" fillId="0" borderId="7" xfId="5" applyFont="1" applyBorder="1"/>
    <xf numFmtId="0" fontId="10" fillId="2" borderId="8" xfId="5" applyFont="1" applyFill="1" applyBorder="1"/>
    <xf numFmtId="167" fontId="10" fillId="2" borderId="31" xfId="5" applyNumberFormat="1" applyFont="1" applyFill="1" applyBorder="1"/>
    <xf numFmtId="43" fontId="10" fillId="0" borderId="16" xfId="5" applyNumberFormat="1" applyFont="1" applyBorder="1"/>
    <xf numFmtId="0" fontId="9" fillId="2" borderId="0" xfId="4" applyFont="1" applyFill="1"/>
    <xf numFmtId="43" fontId="9" fillId="2" borderId="0" xfId="4" applyNumberFormat="1" applyFont="1" applyFill="1"/>
    <xf numFmtId="3" fontId="11" fillId="2" borderId="14" xfId="8" applyFont="1" applyFill="1" applyBorder="1"/>
    <xf numFmtId="0" fontId="13" fillId="0" borderId="15" xfId="4" applyFont="1" applyBorder="1" applyAlignment="1">
      <alignment horizontal="right"/>
    </xf>
    <xf numFmtId="0" fontId="11" fillId="0" borderId="15" xfId="4" applyFont="1" applyBorder="1" applyAlignment="1">
      <alignment horizontal="center"/>
    </xf>
    <xf numFmtId="166" fontId="11" fillId="2" borderId="15" xfId="9" applyNumberFormat="1" applyFont="1" applyFill="1" applyBorder="1" applyAlignment="1"/>
    <xf numFmtId="3" fontId="11" fillId="2" borderId="15" xfId="8" applyFont="1" applyFill="1" applyBorder="1" applyAlignment="1">
      <alignment horizontal="right"/>
    </xf>
    <xf numFmtId="0" fontId="18" fillId="0" borderId="22" xfId="4" applyFont="1" applyBorder="1" applyAlignment="1">
      <alignment horizontal="right" wrapText="1"/>
    </xf>
    <xf numFmtId="0" fontId="18" fillId="0" borderId="11" xfId="4" applyFont="1" applyBorder="1" applyAlignment="1">
      <alignment horizontal="right" wrapText="1"/>
    </xf>
    <xf numFmtId="166" fontId="11" fillId="2" borderId="12" xfId="9" quotePrefix="1" applyNumberFormat="1" applyFont="1" applyFill="1" applyBorder="1" applyAlignment="1">
      <alignment horizontal="left"/>
    </xf>
    <xf numFmtId="0" fontId="18" fillId="0" borderId="17" xfId="4" applyFont="1" applyBorder="1" applyAlignment="1">
      <alignment horizontal="left" wrapText="1"/>
    </xf>
    <xf numFmtId="166" fontId="10" fillId="2" borderId="25" xfId="9" applyNumberFormat="1" applyFont="1" applyFill="1" applyBorder="1" applyAlignment="1">
      <alignment horizontal="left"/>
    </xf>
    <xf numFmtId="166" fontId="11" fillId="2" borderId="16" xfId="9" quotePrefix="1" applyNumberFormat="1" applyFont="1" applyFill="1" applyBorder="1" applyAlignment="1">
      <alignment horizontal="left"/>
    </xf>
    <xf numFmtId="0" fontId="18" fillId="0" borderId="17" xfId="4" applyFont="1" applyBorder="1" applyAlignment="1">
      <alignment horizontal="right" wrapText="1"/>
    </xf>
    <xf numFmtId="166" fontId="11" fillId="0" borderId="16" xfId="9" applyNumberFormat="1" applyFont="1" applyFill="1" applyBorder="1" applyAlignment="1">
      <alignment horizontal="right"/>
    </xf>
    <xf numFmtId="166" fontId="11" fillId="0" borderId="21" xfId="9" applyNumberFormat="1" applyFont="1" applyFill="1" applyBorder="1" applyAlignment="1">
      <alignment horizontal="right"/>
    </xf>
    <xf numFmtId="0" fontId="11" fillId="0" borderId="16" xfId="9" applyFont="1" applyFill="1" applyBorder="1" applyAlignment="1"/>
    <xf numFmtId="0" fontId="10" fillId="0" borderId="16" xfId="9" applyFont="1" applyFill="1" applyBorder="1" applyAlignment="1"/>
    <xf numFmtId="0" fontId="11" fillId="2" borderId="16" xfId="4" applyFont="1" applyFill="1" applyBorder="1"/>
    <xf numFmtId="0" fontId="10" fillId="2" borderId="16" xfId="4" applyFont="1" applyFill="1" applyBorder="1"/>
    <xf numFmtId="0" fontId="11" fillId="2" borderId="16" xfId="4" applyFont="1" applyFill="1" applyBorder="1" applyAlignment="1">
      <alignment horizontal="center"/>
    </xf>
    <xf numFmtId="3" fontId="11" fillId="2" borderId="16" xfId="4" applyNumberFormat="1" applyFont="1" applyFill="1" applyBorder="1"/>
    <xf numFmtId="0" fontId="11" fillId="2" borderId="16" xfId="5" applyFont="1" applyFill="1" applyBorder="1" applyAlignment="1">
      <alignment horizontal="left"/>
    </xf>
    <xf numFmtId="0" fontId="18" fillId="0" borderId="20" xfId="4" applyFont="1" applyBorder="1" applyAlignment="1">
      <alignment horizontal="right" wrapText="1"/>
    </xf>
    <xf numFmtId="0" fontId="18" fillId="0" borderId="20" xfId="4" applyFont="1" applyBorder="1" applyAlignment="1">
      <alignment horizontal="center" wrapText="1"/>
    </xf>
    <xf numFmtId="165" fontId="18" fillId="0" borderId="22" xfId="1" applyNumberFormat="1" applyFont="1" applyBorder="1" applyAlignment="1">
      <alignment horizontal="left" wrapText="1"/>
    </xf>
    <xf numFmtId="165" fontId="18" fillId="0" borderId="20" xfId="1" applyNumberFormat="1" applyFont="1" applyBorder="1" applyAlignment="1">
      <alignment horizontal="left" wrapText="1"/>
    </xf>
    <xf numFmtId="166" fontId="11" fillId="2" borderId="16" xfId="9" quotePrefix="1" applyNumberFormat="1" applyFont="1" applyFill="1" applyBorder="1" applyAlignment="1">
      <alignment horizontal="right"/>
    </xf>
    <xf numFmtId="165" fontId="11" fillId="2" borderId="16" xfId="1" quotePrefix="1" applyNumberFormat="1" applyFont="1" applyFill="1" applyBorder="1" applyAlignment="1">
      <alignment horizontal="right"/>
    </xf>
    <xf numFmtId="165" fontId="18" fillId="0" borderId="22" xfId="1" applyNumberFormat="1" applyFont="1" applyBorder="1" applyAlignment="1">
      <alignment horizontal="right" wrapText="1"/>
    </xf>
    <xf numFmtId="0" fontId="0" fillId="0" borderId="16" xfId="0" applyBorder="1"/>
    <xf numFmtId="0" fontId="2" fillId="0" borderId="16" xfId="2" applyBorder="1" applyAlignment="1">
      <alignment wrapText="1"/>
    </xf>
    <xf numFmtId="0" fontId="0" fillId="9" borderId="16" xfId="0" applyFill="1" applyBorder="1"/>
    <xf numFmtId="0" fontId="21" fillId="0" borderId="16" xfId="0" applyFont="1" applyBorder="1"/>
    <xf numFmtId="0" fontId="22" fillId="0" borderId="0" xfId="0" applyFont="1"/>
    <xf numFmtId="0" fontId="0" fillId="0" borderId="16" xfId="0" applyFill="1" applyBorder="1"/>
    <xf numFmtId="0" fontId="11" fillId="0" borderId="0" xfId="3" applyFont="1" applyAlignment="1">
      <alignment horizontal="left" wrapText="1"/>
    </xf>
    <xf numFmtId="0" fontId="10" fillId="0" borderId="8" xfId="5" applyFont="1" applyBorder="1" applyAlignment="1">
      <alignment horizontal="center"/>
    </xf>
    <xf numFmtId="0" fontId="10" fillId="0" borderId="9" xfId="5" applyFont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19" fillId="0" borderId="32" xfId="1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4" xfId="0" applyBorder="1" applyAlignment="1">
      <alignment horizontal="center"/>
    </xf>
    <xf numFmtId="0" fontId="20" fillId="0" borderId="33" xfId="12" applyAlignment="1">
      <alignment horizontal="center"/>
    </xf>
    <xf numFmtId="0" fontId="0" fillId="9" borderId="18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11" borderId="18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19" xfId="0" applyFill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6" fillId="0" borderId="12" xfId="0" applyFont="1" applyBorder="1"/>
    <xf numFmtId="0" fontId="13" fillId="0" borderId="12" xfId="4" applyFont="1" applyBorder="1" applyAlignment="1">
      <alignment horizontal="center"/>
    </xf>
    <xf numFmtId="166" fontId="11" fillId="2" borderId="12" xfId="7" applyNumberFormat="1" applyFont="1" applyFill="1" applyBorder="1" applyAlignment="1">
      <alignment horizontal="right"/>
    </xf>
  </cellXfs>
  <cellStyles count="13">
    <cellStyle name="Comma" xfId="1" builtinId="3"/>
    <cellStyle name="Comma 2" xfId="6" xr:uid="{DA19CC17-69AD-4E6E-B0A5-18808702446A}"/>
    <cellStyle name="Comma 2 2" xfId="10" xr:uid="{AE508AAA-CB5C-42B3-85BE-9697E6E194AF}"/>
    <cellStyle name="Comma 3" xfId="7" xr:uid="{F52E3825-ED9C-45C4-89F6-A07A2CBCF962}"/>
    <cellStyle name="Comma_partea Activation for 98 days - March 2004" xfId="9" xr:uid="{49711A8B-AB4E-473E-B8B4-035A50C1C781}"/>
    <cellStyle name="Explanatory Text" xfId="2" builtinId="53"/>
    <cellStyle name="Heading 2" xfId="11" builtinId="17"/>
    <cellStyle name="Heading 3" xfId="12" builtinId="18"/>
    <cellStyle name="Normal" xfId="0" builtinId="0"/>
    <cellStyle name="Normal 2 2" xfId="4" xr:uid="{59B259D3-BD25-4C6D-A414-E91CB87ACA2B}"/>
    <cellStyle name="Normal 2 2 2" xfId="5" xr:uid="{A6E7E0D6-E09B-4355-ABBD-E6F3CF0E2484}"/>
    <cellStyle name="Normal_Idols Cost Revised-monthly" xfId="8" xr:uid="{1DA34B32-5F22-45EC-BC50-95D5A9A5EBE9}"/>
    <cellStyle name="Normal_Sheet1" xfId="3" xr:uid="{4FBA341B-C016-4D02-82C6-1071AA0A6B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70E2-8826-4F74-8920-D57801A742CA}">
  <sheetPr>
    <pageSetUpPr fitToPage="1"/>
  </sheetPr>
  <dimension ref="A1:G54"/>
  <sheetViews>
    <sheetView showGridLines="0" topLeftCell="A27" zoomScale="60" zoomScaleNormal="60" workbookViewId="0">
      <selection activeCell="D7" sqref="D7"/>
    </sheetView>
  </sheetViews>
  <sheetFormatPr defaultRowHeight="14.25" x14ac:dyDescent="0.45"/>
  <cols>
    <col min="1" max="1" width="64" style="8" customWidth="1"/>
    <col min="2" max="2" width="18.265625" style="8" customWidth="1"/>
    <col min="3" max="3" width="12.265625" style="8" customWidth="1"/>
    <col min="4" max="4" width="13.265625" style="8" customWidth="1"/>
    <col min="5" max="5" width="13.53125" style="113" customWidth="1"/>
    <col min="6" max="6" width="20.46484375" style="113" customWidth="1"/>
    <col min="7" max="7" width="118.19921875" style="8" customWidth="1"/>
  </cols>
  <sheetData>
    <row r="1" spans="1:7" x14ac:dyDescent="0.45">
      <c r="A1" s="1" t="s">
        <v>0</v>
      </c>
      <c r="B1" s="1"/>
      <c r="C1" s="1"/>
      <c r="D1" s="1"/>
      <c r="E1" s="2"/>
      <c r="F1" s="2"/>
      <c r="G1" s="1"/>
    </row>
    <row r="2" spans="1:7" ht="23.25" x14ac:dyDescent="0.7">
      <c r="A2" s="1"/>
      <c r="B2" s="1"/>
      <c r="C2" s="1"/>
      <c r="D2" s="1"/>
      <c r="E2" s="3"/>
      <c r="F2" s="2"/>
      <c r="G2" s="1"/>
    </row>
    <row r="3" spans="1:7" x14ac:dyDescent="0.45">
      <c r="A3" s="1"/>
      <c r="B3" s="1"/>
      <c r="C3" s="1"/>
      <c r="D3" s="1"/>
      <c r="E3" s="4"/>
      <c r="F3" s="2"/>
      <c r="G3" s="1"/>
    </row>
    <row r="4" spans="1:7" x14ac:dyDescent="0.45">
      <c r="A4" s="1"/>
      <c r="B4" s="1"/>
      <c r="C4" s="1"/>
      <c r="D4" s="1"/>
      <c r="E4" s="2"/>
      <c r="F4" s="2"/>
      <c r="G4" s="5"/>
    </row>
    <row r="5" spans="1:7" x14ac:dyDescent="0.45">
      <c r="A5" s="1"/>
      <c r="B5" s="1"/>
      <c r="C5" s="1"/>
      <c r="D5" s="1"/>
      <c r="E5" s="6"/>
      <c r="F5" s="2"/>
      <c r="G5" s="1"/>
    </row>
    <row r="6" spans="1:7" ht="14.65" thickBot="1" x14ac:dyDescent="0.5">
      <c r="A6" s="1"/>
      <c r="B6" s="7"/>
      <c r="C6" s="1"/>
      <c r="E6" s="6"/>
      <c r="F6" s="2"/>
      <c r="G6" s="1"/>
    </row>
    <row r="7" spans="1:7" ht="18" x14ac:dyDescent="0.55000000000000004">
      <c r="A7" s="9" t="s">
        <v>21</v>
      </c>
      <c r="B7" s="10"/>
      <c r="C7" s="11"/>
      <c r="D7" s="11"/>
      <c r="E7" s="12"/>
      <c r="F7" s="13"/>
      <c r="G7" s="14" t="s">
        <v>0</v>
      </c>
    </row>
    <row r="8" spans="1:7" ht="18" x14ac:dyDescent="0.55000000000000004">
      <c r="A8" s="15" t="s">
        <v>22</v>
      </c>
      <c r="B8" s="16"/>
      <c r="C8" s="149"/>
      <c r="D8" s="149"/>
      <c r="E8" s="17"/>
      <c r="F8" s="18"/>
      <c r="G8" s="19"/>
    </row>
    <row r="9" spans="1:7" ht="18" x14ac:dyDescent="0.55000000000000004">
      <c r="A9" s="15" t="s">
        <v>23</v>
      </c>
      <c r="B9" s="20"/>
      <c r="C9" s="149"/>
      <c r="D9" s="149"/>
      <c r="E9" s="17"/>
      <c r="F9" s="21"/>
      <c r="G9" s="22"/>
    </row>
    <row r="10" spans="1:7" ht="18.399999999999999" thickBot="1" x14ac:dyDescent="0.6">
      <c r="A10" s="15" t="s">
        <v>81</v>
      </c>
      <c r="B10" s="16"/>
      <c r="C10" s="16"/>
      <c r="D10" s="16"/>
      <c r="E10" s="21"/>
      <c r="F10" s="23"/>
      <c r="G10" s="24"/>
    </row>
    <row r="11" spans="1:7" ht="18.399999999999999" thickBot="1" x14ac:dyDescent="0.6">
      <c r="A11" s="25" t="s">
        <v>1</v>
      </c>
      <c r="B11" s="26" t="s">
        <v>2</v>
      </c>
      <c r="C11" s="150" t="s">
        <v>3</v>
      </c>
      <c r="D11" s="151"/>
      <c r="E11" s="27" t="s">
        <v>4</v>
      </c>
      <c r="F11" s="28" t="s">
        <v>5</v>
      </c>
      <c r="G11" s="29" t="s">
        <v>6</v>
      </c>
    </row>
    <row r="12" spans="1:7" ht="36" x14ac:dyDescent="0.55000000000000004">
      <c r="A12" s="30"/>
      <c r="B12" s="31" t="s">
        <v>7</v>
      </c>
      <c r="C12" s="32" t="s">
        <v>8</v>
      </c>
      <c r="D12" s="32" t="s">
        <v>9</v>
      </c>
      <c r="E12" s="33"/>
      <c r="F12" s="33"/>
      <c r="G12" s="34"/>
    </row>
    <row r="13" spans="1:7" ht="18" x14ac:dyDescent="0.55000000000000004">
      <c r="A13" s="35"/>
      <c r="B13" s="36"/>
      <c r="C13" s="36"/>
      <c r="D13" s="36"/>
      <c r="E13" s="36"/>
      <c r="F13" s="36"/>
      <c r="G13" s="37"/>
    </row>
    <row r="14" spans="1:7" ht="18" x14ac:dyDescent="0.55000000000000004">
      <c r="A14" s="38" t="s">
        <v>10</v>
      </c>
      <c r="B14" s="39"/>
      <c r="C14" s="39"/>
      <c r="D14" s="39"/>
      <c r="E14" s="40"/>
      <c r="F14" s="40"/>
      <c r="G14" s="41"/>
    </row>
    <row r="15" spans="1:7" ht="18" x14ac:dyDescent="0.55000000000000004">
      <c r="A15" s="42" t="s">
        <v>24</v>
      </c>
      <c r="B15" s="43">
        <v>1</v>
      </c>
      <c r="C15" s="44">
        <v>6</v>
      </c>
      <c r="D15" s="45" t="s">
        <v>9</v>
      </c>
      <c r="E15" s="46">
        <v>15000</v>
      </c>
      <c r="F15" s="47">
        <f>B15*C15*E15</f>
        <v>90000</v>
      </c>
      <c r="G15" s="48"/>
    </row>
    <row r="16" spans="1:7" ht="18" x14ac:dyDescent="0.55000000000000004">
      <c r="A16" s="115" t="s">
        <v>33</v>
      </c>
      <c r="B16" s="43">
        <v>2</v>
      </c>
      <c r="C16" s="117">
        <v>6</v>
      </c>
      <c r="D16" s="45" t="s">
        <v>9</v>
      </c>
      <c r="E16" s="118">
        <v>10000</v>
      </c>
      <c r="F16" s="119">
        <f>E16*C16*B16</f>
        <v>120000</v>
      </c>
      <c r="G16" s="48"/>
    </row>
    <row r="17" spans="1:7" ht="17.25" customHeight="1" x14ac:dyDescent="0.55000000000000004">
      <c r="A17" s="49" t="s">
        <v>25</v>
      </c>
      <c r="B17" s="50"/>
      <c r="C17" s="50"/>
      <c r="D17" s="50"/>
      <c r="E17" s="50"/>
      <c r="F17" s="51"/>
      <c r="G17" s="37"/>
    </row>
    <row r="18" spans="1:7" ht="17.55" customHeight="1" x14ac:dyDescent="0.65">
      <c r="A18" s="52" t="s">
        <v>26</v>
      </c>
      <c r="B18" s="53">
        <v>2</v>
      </c>
      <c r="C18" s="44">
        <v>6</v>
      </c>
      <c r="D18" s="45" t="s">
        <v>9</v>
      </c>
      <c r="E18" s="54">
        <v>5000</v>
      </c>
      <c r="F18" s="47">
        <f t="shared" ref="F18:F21" si="0">E18*C18*B18</f>
        <v>60000</v>
      </c>
      <c r="G18" s="55"/>
    </row>
    <row r="19" spans="1:7" ht="17.55" customHeight="1" x14ac:dyDescent="0.65">
      <c r="A19" s="56" t="s">
        <v>27</v>
      </c>
      <c r="B19" s="57">
        <v>1</v>
      </c>
      <c r="C19" s="60">
        <v>6</v>
      </c>
      <c r="D19" s="61" t="s">
        <v>9</v>
      </c>
      <c r="E19" s="54">
        <v>5000</v>
      </c>
      <c r="F19" s="47">
        <f t="shared" si="0"/>
        <v>30000</v>
      </c>
      <c r="G19" s="55"/>
    </row>
    <row r="20" spans="1:7" ht="17.55" customHeight="1" x14ac:dyDescent="0.65">
      <c r="A20" s="56" t="s">
        <v>28</v>
      </c>
      <c r="B20" s="57">
        <v>1</v>
      </c>
      <c r="C20" s="60">
        <v>6</v>
      </c>
      <c r="D20" s="61" t="s">
        <v>9</v>
      </c>
      <c r="E20" s="62">
        <v>5000</v>
      </c>
      <c r="F20" s="47">
        <f t="shared" si="0"/>
        <v>30000</v>
      </c>
      <c r="G20" s="55"/>
    </row>
    <row r="21" spans="1:7" ht="17.55" customHeight="1" x14ac:dyDescent="0.65">
      <c r="A21" s="56" t="s">
        <v>29</v>
      </c>
      <c r="B21" s="57">
        <v>1</v>
      </c>
      <c r="C21" s="60">
        <v>6</v>
      </c>
      <c r="D21" s="61" t="s">
        <v>9</v>
      </c>
      <c r="E21" s="62">
        <v>5000</v>
      </c>
      <c r="F21" s="47">
        <f t="shared" si="0"/>
        <v>30000</v>
      </c>
      <c r="G21" s="55"/>
    </row>
    <row r="22" spans="1:7" ht="17.55" customHeight="1" x14ac:dyDescent="0.55000000000000004">
      <c r="A22" s="49" t="s">
        <v>30</v>
      </c>
      <c r="B22" s="49"/>
      <c r="C22" s="49"/>
      <c r="D22" s="49"/>
      <c r="E22" s="49"/>
      <c r="F22" s="49"/>
      <c r="G22" s="49"/>
    </row>
    <row r="23" spans="1:7" ht="17.25" customHeight="1" x14ac:dyDescent="0.65">
      <c r="A23" s="56" t="s">
        <v>31</v>
      </c>
      <c r="B23" s="57">
        <v>1</v>
      </c>
      <c r="C23" s="60">
        <v>6</v>
      </c>
      <c r="D23" s="61" t="s">
        <v>9</v>
      </c>
      <c r="E23" s="62">
        <v>15000</v>
      </c>
      <c r="F23" s="47">
        <f>E23*C23*B23</f>
        <v>90000</v>
      </c>
      <c r="G23" s="55"/>
    </row>
    <row r="24" spans="1:7" ht="17.25" customHeight="1" x14ac:dyDescent="0.65">
      <c r="A24" s="56" t="s">
        <v>32</v>
      </c>
      <c r="B24" s="57">
        <v>1</v>
      </c>
      <c r="C24" s="60">
        <v>6</v>
      </c>
      <c r="D24" s="61" t="s">
        <v>9</v>
      </c>
      <c r="E24" s="62">
        <v>5000</v>
      </c>
      <c r="F24" s="47">
        <f t="shared" ref="F24:F26" si="1">E24*C24*B24</f>
        <v>30000</v>
      </c>
      <c r="G24" s="55"/>
    </row>
    <row r="25" spans="1:7" ht="17.25" customHeight="1" x14ac:dyDescent="0.65">
      <c r="A25" s="56" t="s">
        <v>34</v>
      </c>
      <c r="B25" s="57">
        <v>1</v>
      </c>
      <c r="C25" s="60">
        <v>6</v>
      </c>
      <c r="D25" s="61" t="s">
        <v>9</v>
      </c>
      <c r="E25" s="62">
        <v>5000</v>
      </c>
      <c r="F25" s="47">
        <f t="shared" si="1"/>
        <v>30000</v>
      </c>
      <c r="G25" s="55"/>
    </row>
    <row r="26" spans="1:7" ht="17.25" customHeight="1" x14ac:dyDescent="0.65">
      <c r="A26" s="56" t="s">
        <v>47</v>
      </c>
      <c r="B26" s="57">
        <v>3</v>
      </c>
      <c r="C26" s="60">
        <v>6</v>
      </c>
      <c r="D26" s="61" t="s">
        <v>9</v>
      </c>
      <c r="E26" s="62">
        <v>5000</v>
      </c>
      <c r="F26" s="47">
        <f t="shared" si="1"/>
        <v>90000</v>
      </c>
      <c r="G26" s="55"/>
    </row>
    <row r="27" spans="1:7" ht="17.25" customHeight="1" x14ac:dyDescent="0.55000000000000004">
      <c r="A27" s="49" t="s">
        <v>36</v>
      </c>
      <c r="B27" s="49"/>
      <c r="C27" s="49"/>
      <c r="D27" s="49"/>
      <c r="E27" s="49"/>
      <c r="F27" s="49"/>
      <c r="G27" s="49"/>
    </row>
    <row r="28" spans="1:7" ht="17.25" customHeight="1" x14ac:dyDescent="0.55000000000000004">
      <c r="A28" s="58" t="s">
        <v>37</v>
      </c>
      <c r="B28" s="120">
        <v>2</v>
      </c>
      <c r="C28" s="78">
        <v>3</v>
      </c>
      <c r="D28" s="78" t="s">
        <v>9</v>
      </c>
      <c r="E28" s="120">
        <v>5000</v>
      </c>
      <c r="F28" s="63">
        <f>E28*C28*B28</f>
        <v>30000</v>
      </c>
      <c r="G28" s="58"/>
    </row>
    <row r="29" spans="1:7" ht="18" x14ac:dyDescent="0.55000000000000004">
      <c r="A29" s="58" t="s">
        <v>11</v>
      </c>
      <c r="B29" s="59">
        <v>2</v>
      </c>
      <c r="C29" s="60">
        <v>6</v>
      </c>
      <c r="D29" s="61" t="s">
        <v>9</v>
      </c>
      <c r="E29" s="62">
        <v>15000</v>
      </c>
      <c r="F29" s="63">
        <f>E29*C29*B29</f>
        <v>180000</v>
      </c>
      <c r="G29" s="48"/>
    </row>
    <row r="30" spans="1:7" ht="18" x14ac:dyDescent="0.55000000000000004">
      <c r="A30" s="64" t="s">
        <v>12</v>
      </c>
      <c r="B30" s="65"/>
      <c r="C30" s="65"/>
      <c r="D30" s="65"/>
      <c r="E30" s="66"/>
      <c r="F30" s="67">
        <f>SUM(F15:F29)</f>
        <v>810000</v>
      </c>
      <c r="G30" s="48"/>
    </row>
    <row r="31" spans="1:7" ht="18" x14ac:dyDescent="0.55000000000000004">
      <c r="A31" s="68" t="s">
        <v>13</v>
      </c>
      <c r="B31" s="69"/>
      <c r="C31" s="69"/>
      <c r="D31" s="69"/>
      <c r="E31" s="69"/>
      <c r="F31" s="70"/>
      <c r="G31" s="37"/>
    </row>
    <row r="32" spans="1:7" ht="18" x14ac:dyDescent="0.55000000000000004">
      <c r="A32" s="71" t="s">
        <v>39</v>
      </c>
      <c r="B32" s="72">
        <v>1</v>
      </c>
      <c r="C32" s="73">
        <v>6</v>
      </c>
      <c r="D32" s="73" t="s">
        <v>9</v>
      </c>
      <c r="E32" s="127">
        <v>2000</v>
      </c>
      <c r="F32" s="73">
        <f>E32*C32*B32</f>
        <v>12000</v>
      </c>
      <c r="G32" s="48"/>
    </row>
    <row r="33" spans="1:7" ht="18" x14ac:dyDescent="0.55000000000000004">
      <c r="A33" s="71" t="s">
        <v>40</v>
      </c>
      <c r="B33" s="74">
        <v>2</v>
      </c>
      <c r="C33" s="73">
        <v>6</v>
      </c>
      <c r="D33" s="75" t="s">
        <v>9</v>
      </c>
      <c r="E33" s="128">
        <v>1500</v>
      </c>
      <c r="F33" s="73">
        <f t="shared" ref="F33:F34" si="2">E33*C33*B33</f>
        <v>18000</v>
      </c>
      <c r="G33" s="48"/>
    </row>
    <row r="34" spans="1:7" ht="18" x14ac:dyDescent="0.55000000000000004">
      <c r="A34" s="71" t="s">
        <v>41</v>
      </c>
      <c r="B34" s="74">
        <f>SUM(B18:B28)</f>
        <v>13</v>
      </c>
      <c r="C34" s="75">
        <v>6</v>
      </c>
      <c r="D34" s="75" t="s">
        <v>9</v>
      </c>
      <c r="E34" s="128">
        <v>500</v>
      </c>
      <c r="F34" s="73">
        <f t="shared" si="2"/>
        <v>39000</v>
      </c>
      <c r="G34" s="48"/>
    </row>
    <row r="35" spans="1:7" ht="18" x14ac:dyDescent="0.55000000000000004">
      <c r="A35" s="64" t="s">
        <v>12</v>
      </c>
      <c r="B35" s="75"/>
      <c r="C35" s="75"/>
      <c r="D35" s="75"/>
      <c r="E35" s="75"/>
      <c r="F35" s="67">
        <f>SUM(F32:F34)</f>
        <v>69000</v>
      </c>
      <c r="G35" s="76"/>
    </row>
    <row r="36" spans="1:7" ht="18" x14ac:dyDescent="0.55000000000000004">
      <c r="A36" s="68" t="s">
        <v>14</v>
      </c>
      <c r="B36" s="77"/>
      <c r="C36" s="77"/>
      <c r="D36" s="69"/>
      <c r="E36" s="69"/>
      <c r="F36" s="70"/>
      <c r="G36" s="37"/>
    </row>
    <row r="37" spans="1:7" ht="18" x14ac:dyDescent="0.55000000000000004">
      <c r="A37" s="58" t="s">
        <v>24</v>
      </c>
      <c r="B37" s="120">
        <v>1</v>
      </c>
      <c r="C37" s="78">
        <v>6</v>
      </c>
      <c r="D37" s="78" t="s">
        <v>9</v>
      </c>
      <c r="E37" s="120">
        <v>5000</v>
      </c>
      <c r="F37" s="79">
        <f>E37*C37*B37</f>
        <v>30000</v>
      </c>
      <c r="G37" s="48"/>
    </row>
    <row r="38" spans="1:7" ht="18" x14ac:dyDescent="0.55000000000000004">
      <c r="A38" s="80" t="s">
        <v>33</v>
      </c>
      <c r="B38" s="121">
        <v>2</v>
      </c>
      <c r="C38" s="81">
        <v>6</v>
      </c>
      <c r="D38" s="81" t="s">
        <v>9</v>
      </c>
      <c r="E38" s="126">
        <v>3000</v>
      </c>
      <c r="F38" s="82">
        <f>E38*C38*B38</f>
        <v>36000</v>
      </c>
      <c r="G38" s="48"/>
    </row>
    <row r="39" spans="1:7" ht="18" x14ac:dyDescent="0.55000000000000004">
      <c r="A39" s="80" t="s">
        <v>38</v>
      </c>
      <c r="B39" s="121">
        <f>SUM(B18:B28)</f>
        <v>13</v>
      </c>
      <c r="C39" s="81">
        <v>6</v>
      </c>
      <c r="D39" s="81" t="s">
        <v>9</v>
      </c>
      <c r="E39" s="120">
        <v>2500</v>
      </c>
      <c r="F39" s="82">
        <f>E39*C39*B39</f>
        <v>195000</v>
      </c>
      <c r="G39" s="48"/>
    </row>
    <row r="40" spans="1:7" ht="18" x14ac:dyDescent="0.55000000000000004">
      <c r="A40" s="64" t="s">
        <v>12</v>
      </c>
      <c r="B40" s="75"/>
      <c r="C40" s="75"/>
      <c r="D40" s="65"/>
      <c r="E40" s="66"/>
      <c r="F40" s="67">
        <f>SUM(F37:F39)</f>
        <v>261000</v>
      </c>
      <c r="G40" s="83"/>
    </row>
    <row r="41" spans="1:7" ht="18" x14ac:dyDescent="0.55000000000000004">
      <c r="A41" s="68" t="s">
        <v>50</v>
      </c>
      <c r="B41" s="68"/>
      <c r="C41" s="68"/>
      <c r="D41" s="68"/>
      <c r="E41" s="68"/>
      <c r="F41" s="68"/>
      <c r="G41" s="68"/>
    </row>
    <row r="42" spans="1:7" ht="18" x14ac:dyDescent="0.55000000000000004">
      <c r="A42" s="84" t="s">
        <v>16</v>
      </c>
      <c r="B42" s="75">
        <f>B43</f>
        <v>16</v>
      </c>
      <c r="C42" s="73">
        <v>1</v>
      </c>
      <c r="D42" s="85" t="s">
        <v>15</v>
      </c>
      <c r="E42" s="86">
        <v>1000</v>
      </c>
      <c r="F42" s="87">
        <f>E42*C42*B42</f>
        <v>16000</v>
      </c>
      <c r="G42" s="48"/>
    </row>
    <row r="43" spans="1:7" ht="18" x14ac:dyDescent="0.55000000000000004">
      <c r="A43" s="88" t="s">
        <v>42</v>
      </c>
      <c r="B43" s="75">
        <f>SUM(B15:B28)</f>
        <v>16</v>
      </c>
      <c r="C43" s="75">
        <v>1</v>
      </c>
      <c r="D43" s="65" t="s">
        <v>15</v>
      </c>
      <c r="E43" s="89">
        <v>2000</v>
      </c>
      <c r="F43" s="122">
        <f>E43*C43*B43</f>
        <v>32000</v>
      </c>
      <c r="G43" s="48"/>
    </row>
    <row r="44" spans="1:7" ht="18" x14ac:dyDescent="0.55000000000000004">
      <c r="A44" s="129" t="s">
        <v>44</v>
      </c>
      <c r="B44" s="73">
        <v>1</v>
      </c>
      <c r="C44" s="73">
        <v>1</v>
      </c>
      <c r="D44" s="85" t="s">
        <v>15</v>
      </c>
      <c r="E44" s="89">
        <v>100000</v>
      </c>
      <c r="F44" s="125">
        <f>E44*C44*B44</f>
        <v>100000</v>
      </c>
      <c r="G44" s="48"/>
    </row>
    <row r="45" spans="1:7" ht="18" x14ac:dyDescent="0.55000000000000004">
      <c r="A45" s="129" t="s">
        <v>46</v>
      </c>
      <c r="B45" s="73">
        <v>1</v>
      </c>
      <c r="C45" s="73">
        <v>6</v>
      </c>
      <c r="D45" s="85" t="s">
        <v>48</v>
      </c>
      <c r="E45" s="89">
        <v>5000</v>
      </c>
      <c r="F45" s="125">
        <f t="shared" ref="F45:F46" si="3">E45*C45*B45</f>
        <v>30000</v>
      </c>
      <c r="G45" s="48"/>
    </row>
    <row r="46" spans="1:7" ht="18" x14ac:dyDescent="0.55000000000000004">
      <c r="A46" s="129" t="s">
        <v>49</v>
      </c>
      <c r="B46" s="73">
        <v>60</v>
      </c>
      <c r="C46" s="73">
        <v>1</v>
      </c>
      <c r="D46" s="85" t="s">
        <v>15</v>
      </c>
      <c r="E46" s="89">
        <v>2000</v>
      </c>
      <c r="F46" s="125">
        <f t="shared" si="3"/>
        <v>120000</v>
      </c>
      <c r="G46" s="48"/>
    </row>
    <row r="47" spans="1:7" ht="18.399999999999999" thickBot="1" x14ac:dyDescent="0.6">
      <c r="A47" s="130" t="s">
        <v>12</v>
      </c>
      <c r="B47" s="91"/>
      <c r="C47" s="91"/>
      <c r="D47" s="92"/>
      <c r="E47" s="93"/>
      <c r="F47" s="124">
        <f>SUM(F42:F46)</f>
        <v>298000</v>
      </c>
      <c r="G47" s="48"/>
    </row>
    <row r="48" spans="1:7" ht="18" x14ac:dyDescent="0.55000000000000004">
      <c r="A48" s="94" t="s">
        <v>17</v>
      </c>
      <c r="B48" s="95"/>
      <c r="C48" s="95"/>
      <c r="D48" s="95"/>
      <c r="E48" s="96"/>
      <c r="F48" s="97">
        <f>SUM(F47,F40,F35,F30)</f>
        <v>1438000</v>
      </c>
      <c r="G48" s="48"/>
    </row>
    <row r="49" spans="1:7" ht="18" x14ac:dyDescent="0.55000000000000004">
      <c r="A49" s="98" t="s">
        <v>45</v>
      </c>
      <c r="B49" s="99"/>
      <c r="C49" s="99"/>
      <c r="D49" s="99"/>
      <c r="E49" s="100"/>
      <c r="F49" s="101">
        <f>F48*15%</f>
        <v>215700</v>
      </c>
      <c r="G49" s="102" t="s">
        <v>43</v>
      </c>
    </row>
    <row r="50" spans="1:7" ht="18.399999999999999" thickBot="1" x14ac:dyDescent="0.6">
      <c r="A50" s="103" t="s">
        <v>18</v>
      </c>
      <c r="B50" s="104"/>
      <c r="C50" s="105"/>
      <c r="D50" s="105"/>
      <c r="E50" s="106"/>
      <c r="F50" s="107">
        <f>F49*7.5%</f>
        <v>16177.5</v>
      </c>
      <c r="G50" s="102" t="s">
        <v>19</v>
      </c>
    </row>
    <row r="51" spans="1:7" ht="18.399999999999999" thickBot="1" x14ac:dyDescent="0.6">
      <c r="A51" s="108" t="s">
        <v>20</v>
      </c>
      <c r="B51" s="109"/>
      <c r="C51" s="109"/>
      <c r="D51" s="109"/>
      <c r="E51" s="110"/>
      <c r="F51" s="111">
        <f>SUM(F48:F50)</f>
        <v>1669877.5</v>
      </c>
      <c r="G51" s="112"/>
    </row>
    <row r="53" spans="1:7" s="8" customFormat="1" ht="12.75" x14ac:dyDescent="0.35">
      <c r="E53" s="113"/>
      <c r="F53" s="114"/>
    </row>
    <row r="54" spans="1:7" s="8" customFormat="1" ht="12.75" x14ac:dyDescent="0.35"/>
  </sheetData>
  <mergeCells count="3">
    <mergeCell ref="C8:D8"/>
    <mergeCell ref="C9:D9"/>
    <mergeCell ref="C11:D11"/>
  </mergeCells>
  <pageMargins left="0.70866141732283472" right="0.70866141732283472" top="0.74803149606299213" bottom="0.74803149606299213" header="0.31496062992125984" footer="0.31496062992125984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2610-5F6B-4A69-A9DF-DCB036363C8F}">
  <sheetPr>
    <pageSetUpPr fitToPage="1"/>
  </sheetPr>
  <dimension ref="A1:G74"/>
  <sheetViews>
    <sheetView showGridLines="0" tabSelected="1" topLeftCell="A3" zoomScale="60" zoomScaleNormal="60" workbookViewId="0">
      <selection activeCell="Q4" sqref="Q4"/>
    </sheetView>
  </sheetViews>
  <sheetFormatPr defaultRowHeight="14.25" x14ac:dyDescent="0.45"/>
  <cols>
    <col min="1" max="1" width="64" style="8" customWidth="1"/>
    <col min="2" max="2" width="18.265625" style="8" customWidth="1"/>
    <col min="3" max="3" width="12.265625" style="8" customWidth="1"/>
    <col min="4" max="4" width="13.265625" style="8" customWidth="1"/>
    <col min="5" max="5" width="13.59765625" style="113" customWidth="1"/>
    <col min="6" max="6" width="20.3984375" style="113" customWidth="1"/>
    <col min="7" max="7" width="118.1328125" style="8" customWidth="1"/>
  </cols>
  <sheetData>
    <row r="1" spans="1:7" x14ac:dyDescent="0.45">
      <c r="A1" s="1" t="s">
        <v>0</v>
      </c>
      <c r="B1" s="1"/>
      <c r="C1" s="1"/>
      <c r="D1" s="1"/>
      <c r="E1" s="2"/>
      <c r="F1" s="2"/>
      <c r="G1" s="1"/>
    </row>
    <row r="2" spans="1:7" ht="23.25" x14ac:dyDescent="0.7">
      <c r="A2" s="1"/>
      <c r="B2" s="1"/>
      <c r="C2" s="1"/>
      <c r="D2" s="1"/>
      <c r="E2" s="3"/>
      <c r="F2" s="2"/>
      <c r="G2" s="1"/>
    </row>
    <row r="3" spans="1:7" x14ac:dyDescent="0.45">
      <c r="A3" s="1"/>
      <c r="B3" s="1"/>
      <c r="C3" s="1"/>
      <c r="D3" s="1"/>
      <c r="E3" s="4"/>
      <c r="F3" s="2"/>
      <c r="G3" s="1"/>
    </row>
    <row r="4" spans="1:7" x14ac:dyDescent="0.45">
      <c r="A4" s="1"/>
      <c r="B4" s="1"/>
      <c r="C4" s="1"/>
      <c r="D4" s="1"/>
      <c r="E4" s="2"/>
      <c r="F4" s="2"/>
      <c r="G4" s="5"/>
    </row>
    <row r="5" spans="1:7" x14ac:dyDescent="0.45">
      <c r="A5" s="1"/>
      <c r="B5" s="1"/>
      <c r="C5" s="1"/>
      <c r="D5" s="1"/>
      <c r="E5" s="6"/>
      <c r="F5" s="2"/>
      <c r="G5" s="1"/>
    </row>
    <row r="6" spans="1:7" ht="14.65" thickBot="1" x14ac:dyDescent="0.5">
      <c r="A6" s="1"/>
      <c r="B6" s="7"/>
      <c r="C6" s="1"/>
      <c r="E6" s="6"/>
      <c r="F6" s="2"/>
      <c r="G6" s="1"/>
    </row>
    <row r="7" spans="1:7" ht="18" x14ac:dyDescent="0.55000000000000004">
      <c r="A7" s="9" t="s">
        <v>84</v>
      </c>
      <c r="B7" s="10"/>
      <c r="C7" s="11"/>
      <c r="D7" s="11"/>
      <c r="E7" s="12"/>
      <c r="F7" s="13"/>
      <c r="G7" s="14" t="s">
        <v>0</v>
      </c>
    </row>
    <row r="8" spans="1:7" ht="18" x14ac:dyDescent="0.55000000000000004">
      <c r="A8" s="15" t="s">
        <v>86</v>
      </c>
      <c r="B8" s="16"/>
      <c r="C8" s="149"/>
      <c r="D8" s="149"/>
      <c r="E8" s="17"/>
      <c r="F8" s="18"/>
      <c r="G8" s="19"/>
    </row>
    <row r="9" spans="1:7" ht="18" x14ac:dyDescent="0.55000000000000004">
      <c r="A9" s="15" t="s">
        <v>85</v>
      </c>
      <c r="B9" s="20"/>
      <c r="C9" s="149"/>
      <c r="D9" s="149"/>
      <c r="E9" s="17"/>
      <c r="F9" s="21"/>
      <c r="G9" s="22"/>
    </row>
    <row r="10" spans="1:7" ht="18.399999999999999" thickBot="1" x14ac:dyDescent="0.6">
      <c r="A10" s="15" t="s">
        <v>92</v>
      </c>
      <c r="B10" s="16"/>
      <c r="C10" s="16"/>
      <c r="D10" s="16"/>
      <c r="E10" s="21"/>
      <c r="F10" s="23"/>
      <c r="G10" s="24"/>
    </row>
    <row r="11" spans="1:7" ht="18.399999999999999" thickBot="1" x14ac:dyDescent="0.6">
      <c r="A11" s="25" t="s">
        <v>1</v>
      </c>
      <c r="B11" s="26" t="s">
        <v>2</v>
      </c>
      <c r="C11" s="150" t="s">
        <v>3</v>
      </c>
      <c r="D11" s="151"/>
      <c r="E11" s="27" t="s">
        <v>4</v>
      </c>
      <c r="F11" s="28" t="s">
        <v>5</v>
      </c>
      <c r="G11" s="29" t="s">
        <v>6</v>
      </c>
    </row>
    <row r="12" spans="1:7" ht="36" x14ac:dyDescent="0.55000000000000004">
      <c r="A12" s="30"/>
      <c r="B12" s="31" t="s">
        <v>7</v>
      </c>
      <c r="C12" s="32" t="s">
        <v>8</v>
      </c>
      <c r="D12" s="32" t="s">
        <v>9</v>
      </c>
      <c r="E12" s="33"/>
      <c r="F12" s="33"/>
      <c r="G12" s="34"/>
    </row>
    <row r="13" spans="1:7" ht="18" x14ac:dyDescent="0.55000000000000004">
      <c r="A13" s="35"/>
      <c r="B13" s="36"/>
      <c r="C13" s="36"/>
      <c r="D13" s="36"/>
      <c r="E13" s="36"/>
      <c r="F13" s="36"/>
      <c r="G13" s="37"/>
    </row>
    <row r="14" spans="1:7" ht="18" x14ac:dyDescent="0.55000000000000004">
      <c r="A14" s="38" t="s">
        <v>10</v>
      </c>
      <c r="B14" s="39"/>
      <c r="C14" s="39"/>
      <c r="D14" s="39"/>
      <c r="E14" s="40"/>
      <c r="F14" s="40"/>
      <c r="G14" s="41"/>
    </row>
    <row r="15" spans="1:7" ht="18" x14ac:dyDescent="0.55000000000000004">
      <c r="A15" s="42" t="s">
        <v>87</v>
      </c>
      <c r="B15" s="43">
        <v>2</v>
      </c>
      <c r="C15" s="44">
        <v>15</v>
      </c>
      <c r="D15" s="45" t="s">
        <v>9</v>
      </c>
      <c r="E15" s="46">
        <v>15000</v>
      </c>
      <c r="F15" s="47">
        <f>B15*C15*E15</f>
        <v>450000</v>
      </c>
      <c r="G15" s="48"/>
    </row>
    <row r="16" spans="1:7" ht="18" x14ac:dyDescent="0.55000000000000004">
      <c r="A16" s="42" t="s">
        <v>88</v>
      </c>
      <c r="B16" s="116">
        <v>1</v>
      </c>
      <c r="C16" s="44">
        <v>15</v>
      </c>
      <c r="D16" s="45" t="s">
        <v>9</v>
      </c>
      <c r="E16" s="46">
        <v>15000</v>
      </c>
      <c r="F16" s="47">
        <f>B16*C16*E16</f>
        <v>225000</v>
      </c>
      <c r="G16" s="48"/>
    </row>
    <row r="17" spans="1:7" ht="18" x14ac:dyDescent="0.55000000000000004">
      <c r="A17" s="42" t="s">
        <v>89</v>
      </c>
      <c r="B17" s="43">
        <v>2</v>
      </c>
      <c r="C17" s="44">
        <v>15</v>
      </c>
      <c r="D17" s="45" t="s">
        <v>9</v>
      </c>
      <c r="E17" s="46">
        <v>10000</v>
      </c>
      <c r="F17" s="63">
        <f>E17*C17*B17</f>
        <v>300000</v>
      </c>
      <c r="G17" s="48"/>
    </row>
    <row r="18" spans="1:7" ht="18" x14ac:dyDescent="0.55000000000000004">
      <c r="A18" s="42" t="s">
        <v>90</v>
      </c>
      <c r="B18" s="43">
        <v>1</v>
      </c>
      <c r="C18" s="44">
        <v>15</v>
      </c>
      <c r="D18" s="45" t="s">
        <v>9</v>
      </c>
      <c r="E18" s="46">
        <v>10000</v>
      </c>
      <c r="F18" s="63">
        <f>E18*C18*B18</f>
        <v>150000</v>
      </c>
      <c r="G18" s="48"/>
    </row>
    <row r="19" spans="1:7" ht="18" x14ac:dyDescent="0.55000000000000004">
      <c r="A19" s="115" t="s">
        <v>91</v>
      </c>
      <c r="B19" s="43">
        <v>2</v>
      </c>
      <c r="C19" s="44">
        <v>15</v>
      </c>
      <c r="D19" s="45" t="s">
        <v>9</v>
      </c>
      <c r="E19" s="46">
        <v>10000</v>
      </c>
      <c r="F19" s="63">
        <f>E19*C19*B19</f>
        <v>300000</v>
      </c>
      <c r="G19" s="48"/>
    </row>
    <row r="20" spans="1:7" ht="17.25" customHeight="1" x14ac:dyDescent="0.55000000000000004">
      <c r="A20" s="49" t="s">
        <v>94</v>
      </c>
      <c r="B20" s="50"/>
      <c r="C20" s="50"/>
      <c r="D20" s="50"/>
      <c r="E20" s="50"/>
      <c r="F20" s="51"/>
      <c r="G20" s="37"/>
    </row>
    <row r="21" spans="1:7" ht="17.649999999999999" customHeight="1" x14ac:dyDescent="0.65">
      <c r="A21" s="52" t="s">
        <v>93</v>
      </c>
      <c r="B21" s="53">
        <v>3</v>
      </c>
      <c r="C21" s="44">
        <v>6</v>
      </c>
      <c r="D21" s="45" t="s">
        <v>9</v>
      </c>
      <c r="E21" s="54">
        <v>5000</v>
      </c>
      <c r="F21" s="47">
        <f t="shared" ref="F21:F24" si="0">E21*C21*B21</f>
        <v>90000</v>
      </c>
      <c r="G21" s="55"/>
    </row>
    <row r="22" spans="1:7" ht="17.649999999999999" customHeight="1" x14ac:dyDescent="0.65">
      <c r="A22" s="56" t="s">
        <v>95</v>
      </c>
      <c r="B22" s="57">
        <v>1</v>
      </c>
      <c r="C22" s="44">
        <v>6</v>
      </c>
      <c r="D22" s="61" t="s">
        <v>9</v>
      </c>
      <c r="E22" s="54">
        <v>5000</v>
      </c>
      <c r="F22" s="47">
        <f t="shared" si="0"/>
        <v>30000</v>
      </c>
      <c r="G22" s="55"/>
    </row>
    <row r="23" spans="1:7" ht="17.649999999999999" customHeight="1" x14ac:dyDescent="0.65">
      <c r="A23" s="56" t="s">
        <v>96</v>
      </c>
      <c r="B23" s="57">
        <v>1</v>
      </c>
      <c r="C23" s="44">
        <v>6</v>
      </c>
      <c r="D23" s="61" t="s">
        <v>9</v>
      </c>
      <c r="E23" s="62">
        <v>5000</v>
      </c>
      <c r="F23" s="47">
        <f t="shared" si="0"/>
        <v>30000</v>
      </c>
      <c r="G23" s="55"/>
    </row>
    <row r="24" spans="1:7" ht="17.649999999999999" customHeight="1" x14ac:dyDescent="0.65">
      <c r="A24" s="56" t="s">
        <v>97</v>
      </c>
      <c r="B24" s="57">
        <v>1</v>
      </c>
      <c r="C24" s="44">
        <v>6</v>
      </c>
      <c r="D24" s="61" t="s">
        <v>9</v>
      </c>
      <c r="E24" s="62">
        <v>5000</v>
      </c>
      <c r="F24" s="47">
        <f t="shared" si="0"/>
        <v>30000</v>
      </c>
      <c r="G24" s="55"/>
    </row>
    <row r="25" spans="1:7" ht="17.649999999999999" customHeight="1" x14ac:dyDescent="0.65">
      <c r="A25" s="176" t="s">
        <v>98</v>
      </c>
      <c r="B25" s="177"/>
      <c r="C25" s="117"/>
      <c r="D25" s="178"/>
      <c r="E25" s="179"/>
      <c r="F25" s="119"/>
      <c r="G25" s="55"/>
    </row>
    <row r="26" spans="1:7" ht="17.649999999999999" customHeight="1" x14ac:dyDescent="0.55000000000000004">
      <c r="A26" s="49" t="s">
        <v>53</v>
      </c>
      <c r="B26" s="50"/>
      <c r="C26" s="50"/>
      <c r="D26" s="50"/>
      <c r="E26" s="50"/>
      <c r="F26" s="51"/>
      <c r="G26" s="37"/>
    </row>
    <row r="27" spans="1:7" ht="17.649999999999999" customHeight="1" x14ac:dyDescent="0.55000000000000004">
      <c r="A27" s="131" t="s">
        <v>54</v>
      </c>
      <c r="B27" s="132">
        <v>1</v>
      </c>
      <c r="C27" s="133">
        <v>6</v>
      </c>
      <c r="D27" s="61" t="s">
        <v>9</v>
      </c>
      <c r="E27" s="134">
        <v>4500</v>
      </c>
      <c r="F27" s="131">
        <f>E27*C27</f>
        <v>27000</v>
      </c>
      <c r="G27" s="135"/>
    </row>
    <row r="28" spans="1:7" ht="17.649999999999999" customHeight="1" x14ac:dyDescent="0.55000000000000004">
      <c r="A28" s="131" t="s">
        <v>55</v>
      </c>
      <c r="B28" s="132">
        <v>1</v>
      </c>
      <c r="C28" s="133">
        <v>6</v>
      </c>
      <c r="D28" s="61" t="s">
        <v>9</v>
      </c>
      <c r="E28" s="134">
        <v>4500</v>
      </c>
      <c r="F28" s="131">
        <f t="shared" ref="F28:F29" si="1">E28*C28</f>
        <v>27000</v>
      </c>
      <c r="G28" s="135"/>
    </row>
    <row r="29" spans="1:7" ht="17.649999999999999" customHeight="1" x14ac:dyDescent="0.55000000000000004">
      <c r="A29" s="131" t="s">
        <v>56</v>
      </c>
      <c r="B29" s="132">
        <v>1</v>
      </c>
      <c r="C29" s="133">
        <v>6</v>
      </c>
      <c r="D29" s="61" t="s">
        <v>9</v>
      </c>
      <c r="E29" s="134">
        <v>4500</v>
      </c>
      <c r="F29" s="131">
        <f t="shared" si="1"/>
        <v>27000</v>
      </c>
      <c r="G29" s="135"/>
    </row>
    <row r="30" spans="1:7" ht="17.649999999999999" customHeight="1" x14ac:dyDescent="0.55000000000000004">
      <c r="A30" s="49" t="s">
        <v>57</v>
      </c>
      <c r="B30" s="49"/>
      <c r="C30" s="49"/>
      <c r="D30" s="49"/>
      <c r="E30" s="49"/>
      <c r="F30" s="49"/>
      <c r="G30" s="49"/>
    </row>
    <row r="31" spans="1:7" ht="17.25" customHeight="1" x14ac:dyDescent="0.65">
      <c r="A31" s="56" t="s">
        <v>31</v>
      </c>
      <c r="B31" s="57">
        <v>1</v>
      </c>
      <c r="C31" s="60">
        <v>20</v>
      </c>
      <c r="D31" s="61" t="s">
        <v>9</v>
      </c>
      <c r="E31" s="62">
        <v>15000</v>
      </c>
      <c r="F31" s="47">
        <f>E31*C31*B31</f>
        <v>300000</v>
      </c>
      <c r="G31" s="55"/>
    </row>
    <row r="32" spans="1:7" ht="17.25" customHeight="1" x14ac:dyDescent="0.65">
      <c r="A32" s="56" t="s">
        <v>32</v>
      </c>
      <c r="B32" s="57">
        <v>1</v>
      </c>
      <c r="C32" s="60">
        <v>20</v>
      </c>
      <c r="D32" s="61" t="s">
        <v>9</v>
      </c>
      <c r="E32" s="62">
        <v>5000</v>
      </c>
      <c r="F32" s="47">
        <f t="shared" ref="F32:F39" si="2">E32*C32*B32</f>
        <v>100000</v>
      </c>
      <c r="G32" s="55"/>
    </row>
    <row r="33" spans="1:7" ht="17.25" customHeight="1" x14ac:dyDescent="0.65">
      <c r="A33" s="56" t="s">
        <v>34</v>
      </c>
      <c r="B33" s="57">
        <v>1</v>
      </c>
      <c r="C33" s="60">
        <v>20</v>
      </c>
      <c r="D33" s="61" t="s">
        <v>9</v>
      </c>
      <c r="E33" s="62">
        <v>5000</v>
      </c>
      <c r="F33" s="47">
        <f t="shared" si="2"/>
        <v>100000</v>
      </c>
      <c r="G33" s="55"/>
    </row>
    <row r="34" spans="1:7" ht="17.25" customHeight="1" x14ac:dyDescent="0.65">
      <c r="A34" s="56" t="s">
        <v>35</v>
      </c>
      <c r="B34" s="57">
        <v>3</v>
      </c>
      <c r="C34" s="60">
        <v>20</v>
      </c>
      <c r="D34" s="61" t="s">
        <v>9</v>
      </c>
      <c r="E34" s="62">
        <v>5000</v>
      </c>
      <c r="F34" s="47">
        <f>E34*C34*B34</f>
        <v>300000</v>
      </c>
      <c r="G34" s="55"/>
    </row>
    <row r="35" spans="1:7" ht="17.25" customHeight="1" x14ac:dyDescent="0.55000000000000004">
      <c r="A35" s="49" t="s">
        <v>58</v>
      </c>
      <c r="B35" s="49"/>
      <c r="C35" s="49"/>
      <c r="D35" s="49"/>
      <c r="E35" s="49"/>
      <c r="F35" s="49"/>
      <c r="G35" s="49"/>
    </row>
    <row r="36" spans="1:7" ht="17.25" customHeight="1" x14ac:dyDescent="0.65">
      <c r="A36" s="56" t="s">
        <v>31</v>
      </c>
      <c r="B36" s="57">
        <v>1</v>
      </c>
      <c r="C36" s="60">
        <v>10</v>
      </c>
      <c r="D36" s="61" t="s">
        <v>9</v>
      </c>
      <c r="E36" s="62">
        <v>15000</v>
      </c>
      <c r="F36" s="47">
        <f t="shared" si="2"/>
        <v>150000</v>
      </c>
      <c r="G36" s="55"/>
    </row>
    <row r="37" spans="1:7" ht="17.25" customHeight="1" x14ac:dyDescent="0.65">
      <c r="A37" s="56" t="s">
        <v>32</v>
      </c>
      <c r="B37" s="57">
        <v>1</v>
      </c>
      <c r="C37" s="60">
        <v>10</v>
      </c>
      <c r="D37" s="61" t="s">
        <v>9</v>
      </c>
      <c r="E37" s="62">
        <v>5000</v>
      </c>
      <c r="F37" s="47">
        <f t="shared" si="2"/>
        <v>50000</v>
      </c>
      <c r="G37" s="55"/>
    </row>
    <row r="38" spans="1:7" ht="17.25" customHeight="1" x14ac:dyDescent="0.65">
      <c r="A38" s="56" t="s">
        <v>34</v>
      </c>
      <c r="B38" s="57">
        <v>1</v>
      </c>
      <c r="C38" s="60">
        <v>10</v>
      </c>
      <c r="D38" s="61" t="s">
        <v>9</v>
      </c>
      <c r="E38" s="62">
        <v>5000</v>
      </c>
      <c r="F38" s="47">
        <f t="shared" si="2"/>
        <v>50000</v>
      </c>
      <c r="G38" s="55"/>
    </row>
    <row r="39" spans="1:7" ht="17.25" customHeight="1" x14ac:dyDescent="0.65">
      <c r="A39" s="56" t="s">
        <v>59</v>
      </c>
      <c r="B39" s="57">
        <v>3</v>
      </c>
      <c r="C39" s="60">
        <v>10</v>
      </c>
      <c r="D39" s="61" t="s">
        <v>9</v>
      </c>
      <c r="E39" s="62">
        <v>5000</v>
      </c>
      <c r="F39" s="47">
        <f t="shared" si="2"/>
        <v>150000</v>
      </c>
      <c r="G39" s="55"/>
    </row>
    <row r="40" spans="1:7" ht="17.25" customHeight="1" x14ac:dyDescent="0.55000000000000004">
      <c r="A40" s="49" t="s">
        <v>60</v>
      </c>
      <c r="B40" s="49"/>
      <c r="C40" s="49"/>
      <c r="D40" s="49"/>
      <c r="E40" s="49"/>
      <c r="F40" s="49"/>
      <c r="G40" s="49"/>
    </row>
    <row r="41" spans="1:7" ht="17.25" customHeight="1" x14ac:dyDescent="0.55000000000000004">
      <c r="A41" s="58" t="s">
        <v>61</v>
      </c>
      <c r="B41" s="120">
        <v>10</v>
      </c>
      <c r="C41" s="78">
        <v>10</v>
      </c>
      <c r="D41" s="78" t="s">
        <v>9</v>
      </c>
      <c r="E41" s="142">
        <v>5000</v>
      </c>
      <c r="F41" s="63">
        <f>E41*C41*B41</f>
        <v>500000</v>
      </c>
      <c r="G41" s="58"/>
    </row>
    <row r="42" spans="1:7" ht="17.25" customHeight="1" x14ac:dyDescent="0.55000000000000004">
      <c r="A42" s="58" t="s">
        <v>62</v>
      </c>
      <c r="B42" s="136">
        <v>5</v>
      </c>
      <c r="C42" s="137">
        <v>8</v>
      </c>
      <c r="D42" s="137" t="s">
        <v>9</v>
      </c>
      <c r="E42" s="142">
        <v>5000</v>
      </c>
      <c r="F42" s="63">
        <f>E42*C42*B42</f>
        <v>200000</v>
      </c>
      <c r="G42" s="83"/>
    </row>
    <row r="43" spans="1:7" ht="18" x14ac:dyDescent="0.55000000000000004">
      <c r="A43" s="58" t="s">
        <v>11</v>
      </c>
      <c r="B43" s="59">
        <v>5</v>
      </c>
      <c r="C43" s="60">
        <v>20</v>
      </c>
      <c r="D43" s="61" t="s">
        <v>9</v>
      </c>
      <c r="E43" s="62">
        <v>15000</v>
      </c>
      <c r="F43" s="63">
        <f>E43*C43*B43</f>
        <v>1500000</v>
      </c>
      <c r="G43" s="48"/>
    </row>
    <row r="44" spans="1:7" ht="18" x14ac:dyDescent="0.55000000000000004">
      <c r="A44" s="64" t="s">
        <v>12</v>
      </c>
      <c r="B44" s="65"/>
      <c r="C44" s="65"/>
      <c r="D44" s="65"/>
      <c r="E44" s="66"/>
      <c r="F44" s="67">
        <f>SUM(F15:F43)</f>
        <v>5086000</v>
      </c>
      <c r="G44" s="48"/>
    </row>
    <row r="45" spans="1:7" ht="18" x14ac:dyDescent="0.55000000000000004">
      <c r="A45" s="68" t="s">
        <v>13</v>
      </c>
      <c r="B45" s="69"/>
      <c r="C45" s="69"/>
      <c r="D45" s="69"/>
      <c r="E45" s="69"/>
      <c r="F45" s="70"/>
      <c r="G45" s="37"/>
    </row>
    <row r="46" spans="1:7" ht="18" x14ac:dyDescent="0.55000000000000004">
      <c r="A46" s="71" t="s">
        <v>63</v>
      </c>
      <c r="B46" s="72">
        <v>1</v>
      </c>
      <c r="C46" s="73">
        <v>20</v>
      </c>
      <c r="D46" s="73" t="s">
        <v>9</v>
      </c>
      <c r="E46" s="73">
        <v>2000</v>
      </c>
      <c r="F46" s="73">
        <f>E46*C46*B46</f>
        <v>40000</v>
      </c>
      <c r="G46" s="48"/>
    </row>
    <row r="47" spans="1:7" ht="18" x14ac:dyDescent="0.55000000000000004">
      <c r="A47" s="71" t="s">
        <v>64</v>
      </c>
      <c r="B47" s="74">
        <v>1</v>
      </c>
      <c r="C47" s="73">
        <v>10</v>
      </c>
      <c r="D47" s="73" t="s">
        <v>9</v>
      </c>
      <c r="E47" s="73">
        <v>2001</v>
      </c>
      <c r="F47" s="73">
        <f>E47*C47*B47</f>
        <v>20010</v>
      </c>
      <c r="G47" s="48"/>
    </row>
    <row r="48" spans="1:7" ht="18" x14ac:dyDescent="0.55000000000000004">
      <c r="A48" s="71" t="s">
        <v>65</v>
      </c>
      <c r="B48" s="74">
        <v>5</v>
      </c>
      <c r="C48" s="73">
        <v>20</v>
      </c>
      <c r="D48" s="75" t="s">
        <v>9</v>
      </c>
      <c r="E48" s="73">
        <v>2000</v>
      </c>
      <c r="F48" s="73">
        <f>E48*C48*B48</f>
        <v>200000</v>
      </c>
      <c r="G48" s="48"/>
    </row>
    <row r="49" spans="1:7" ht="18" x14ac:dyDescent="0.55000000000000004">
      <c r="A49" s="71" t="s">
        <v>66</v>
      </c>
      <c r="B49" s="74">
        <v>2</v>
      </c>
      <c r="C49" s="73">
        <v>10</v>
      </c>
      <c r="D49" s="75" t="s">
        <v>9</v>
      </c>
      <c r="E49" s="75">
        <v>1500</v>
      </c>
      <c r="F49" s="73">
        <f t="shared" ref="F49:F50" si="3">E49*C49*B49</f>
        <v>30000</v>
      </c>
      <c r="G49" s="48"/>
    </row>
    <row r="50" spans="1:7" ht="18" x14ac:dyDescent="0.55000000000000004">
      <c r="A50" s="71" t="s">
        <v>41</v>
      </c>
      <c r="B50" s="74">
        <f>SUM(B21:B42)</f>
        <v>36</v>
      </c>
      <c r="C50" s="73">
        <v>20</v>
      </c>
      <c r="D50" s="75" t="s">
        <v>9</v>
      </c>
      <c r="E50" s="75">
        <v>500</v>
      </c>
      <c r="F50" s="73">
        <f t="shared" si="3"/>
        <v>360000</v>
      </c>
      <c r="G50" s="48"/>
    </row>
    <row r="51" spans="1:7" ht="18" x14ac:dyDescent="0.55000000000000004">
      <c r="A51" s="64" t="s">
        <v>12</v>
      </c>
      <c r="B51" s="75"/>
      <c r="C51" s="75"/>
      <c r="D51" s="75"/>
      <c r="E51" s="75"/>
      <c r="F51" s="67">
        <f>SUM(F46:F50)</f>
        <v>650010</v>
      </c>
      <c r="G51" s="76"/>
    </row>
    <row r="52" spans="1:7" ht="18" x14ac:dyDescent="0.55000000000000004">
      <c r="A52" s="68" t="s">
        <v>14</v>
      </c>
      <c r="B52" s="77"/>
      <c r="C52" s="77"/>
      <c r="D52" s="69"/>
      <c r="E52" s="69"/>
      <c r="F52" s="70"/>
      <c r="G52" s="37"/>
    </row>
    <row r="53" spans="1:7" ht="18" x14ac:dyDescent="0.55000000000000004">
      <c r="A53" s="58" t="s">
        <v>51</v>
      </c>
      <c r="B53" s="120">
        <v>1</v>
      </c>
      <c r="C53" s="78">
        <v>20</v>
      </c>
      <c r="D53" s="58" t="s">
        <v>9</v>
      </c>
      <c r="E53" s="58">
        <v>5000</v>
      </c>
      <c r="F53" s="138">
        <f>E53*C53*B53</f>
        <v>100000</v>
      </c>
      <c r="G53" s="48"/>
    </row>
    <row r="54" spans="1:7" ht="18" x14ac:dyDescent="0.55000000000000004">
      <c r="A54" s="58" t="s">
        <v>52</v>
      </c>
      <c r="B54" s="121">
        <v>1</v>
      </c>
      <c r="C54" s="81">
        <v>10</v>
      </c>
      <c r="D54" s="80" t="s">
        <v>9</v>
      </c>
      <c r="E54" s="58">
        <v>5000</v>
      </c>
      <c r="F54" s="138">
        <f>E54*C54*B54</f>
        <v>50000</v>
      </c>
      <c r="G54" s="48"/>
    </row>
    <row r="55" spans="1:7" ht="18" x14ac:dyDescent="0.55000000000000004">
      <c r="A55" s="80" t="s">
        <v>67</v>
      </c>
      <c r="B55" s="121">
        <v>5</v>
      </c>
      <c r="C55" s="81">
        <v>20</v>
      </c>
      <c r="D55" s="80" t="s">
        <v>9</v>
      </c>
      <c r="E55" s="123">
        <v>3000</v>
      </c>
      <c r="F55" s="139">
        <f>E55*C55*B55</f>
        <v>300000</v>
      </c>
      <c r="G55" s="48"/>
    </row>
    <row r="56" spans="1:7" ht="18" x14ac:dyDescent="0.55000000000000004">
      <c r="A56" s="80" t="s">
        <v>68</v>
      </c>
      <c r="B56" s="121">
        <v>2</v>
      </c>
      <c r="C56" s="81">
        <v>10</v>
      </c>
      <c r="D56" s="80" t="s">
        <v>9</v>
      </c>
      <c r="E56" s="123">
        <v>3000</v>
      </c>
      <c r="F56" s="139">
        <f>E56*C56*B56</f>
        <v>60000</v>
      </c>
      <c r="G56" s="48"/>
    </row>
    <row r="57" spans="1:7" ht="18" x14ac:dyDescent="0.55000000000000004">
      <c r="A57" s="80" t="s">
        <v>38</v>
      </c>
      <c r="B57" s="121">
        <f>SUM(B21:B42)</f>
        <v>36</v>
      </c>
      <c r="C57" s="81">
        <v>20</v>
      </c>
      <c r="D57" s="80" t="s">
        <v>9</v>
      </c>
      <c r="E57" s="58">
        <v>2500</v>
      </c>
      <c r="F57" s="139">
        <f>E57*C57*B57</f>
        <v>1800000</v>
      </c>
      <c r="G57" s="48"/>
    </row>
    <row r="58" spans="1:7" ht="18" x14ac:dyDescent="0.55000000000000004">
      <c r="A58" s="64" t="s">
        <v>12</v>
      </c>
      <c r="B58" s="75"/>
      <c r="C58" s="75"/>
      <c r="D58" s="65"/>
      <c r="E58" s="66"/>
      <c r="F58" s="67">
        <f>SUM(F53:F57)</f>
        <v>2310000</v>
      </c>
      <c r="G58" s="83"/>
    </row>
    <row r="59" spans="1:7" ht="18" x14ac:dyDescent="0.55000000000000004">
      <c r="A59" s="68" t="s">
        <v>69</v>
      </c>
      <c r="B59" s="68"/>
      <c r="C59" s="68"/>
      <c r="D59" s="68"/>
      <c r="E59" s="68"/>
      <c r="F59" s="68"/>
      <c r="G59" s="68"/>
    </row>
    <row r="60" spans="1:7" ht="18" x14ac:dyDescent="0.55000000000000004">
      <c r="A60" s="84" t="s">
        <v>16</v>
      </c>
      <c r="B60" s="75">
        <f>SUM(B15:B42)</f>
        <v>44</v>
      </c>
      <c r="C60" s="73">
        <v>1</v>
      </c>
      <c r="D60" s="85" t="s">
        <v>15</v>
      </c>
      <c r="E60" s="86">
        <v>1000</v>
      </c>
      <c r="F60" s="87">
        <f>E60*C60*B60</f>
        <v>44000</v>
      </c>
      <c r="G60" s="48"/>
    </row>
    <row r="61" spans="1:7" ht="18" x14ac:dyDescent="0.55000000000000004">
      <c r="A61" s="88" t="s">
        <v>42</v>
      </c>
      <c r="B61" s="75">
        <v>45</v>
      </c>
      <c r="C61" s="75">
        <v>1</v>
      </c>
      <c r="D61" s="65" t="s">
        <v>15</v>
      </c>
      <c r="E61" s="89">
        <v>2000</v>
      </c>
      <c r="F61" s="122">
        <f>E61*C61*B61</f>
        <v>90000</v>
      </c>
      <c r="G61" s="48"/>
    </row>
    <row r="62" spans="1:7" ht="18" x14ac:dyDescent="0.55000000000000004">
      <c r="A62" s="129" t="s">
        <v>44</v>
      </c>
      <c r="B62" s="73">
        <v>1</v>
      </c>
      <c r="C62" s="73">
        <v>1</v>
      </c>
      <c r="D62" s="85" t="s">
        <v>15</v>
      </c>
      <c r="E62" s="140">
        <v>100000</v>
      </c>
      <c r="F62" s="141">
        <f>E62*C62*B62</f>
        <v>100000</v>
      </c>
      <c r="G62" s="48"/>
    </row>
    <row r="63" spans="1:7" ht="18" x14ac:dyDescent="0.55000000000000004">
      <c r="A63" s="129" t="s">
        <v>70</v>
      </c>
      <c r="B63" s="73">
        <v>1</v>
      </c>
      <c r="C63" s="73">
        <v>20</v>
      </c>
      <c r="D63" s="85" t="s">
        <v>15</v>
      </c>
      <c r="E63" s="89">
        <v>5000</v>
      </c>
      <c r="F63" s="141">
        <f t="shared" ref="F63:F66" si="4">E63*C63*B63</f>
        <v>100000</v>
      </c>
      <c r="G63" s="48"/>
    </row>
    <row r="64" spans="1:7" ht="18" x14ac:dyDescent="0.55000000000000004">
      <c r="A64" s="129" t="s">
        <v>71</v>
      </c>
      <c r="B64" s="73">
        <v>1</v>
      </c>
      <c r="C64" s="73">
        <v>10</v>
      </c>
      <c r="D64" s="85" t="s">
        <v>15</v>
      </c>
      <c r="E64" s="89">
        <v>5000</v>
      </c>
      <c r="F64" s="141">
        <f t="shared" si="4"/>
        <v>50000</v>
      </c>
      <c r="G64" s="48"/>
    </row>
    <row r="65" spans="1:7" ht="18" x14ac:dyDescent="0.55000000000000004">
      <c r="A65" s="129" t="s">
        <v>72</v>
      </c>
      <c r="B65" s="73">
        <v>160</v>
      </c>
      <c r="C65" s="73">
        <v>1</v>
      </c>
      <c r="D65" s="85" t="s">
        <v>15</v>
      </c>
      <c r="E65" s="89">
        <v>2000</v>
      </c>
      <c r="F65" s="141">
        <f t="shared" si="4"/>
        <v>320000</v>
      </c>
      <c r="G65" s="48"/>
    </row>
    <row r="66" spans="1:7" ht="18" x14ac:dyDescent="0.55000000000000004">
      <c r="A66" s="129" t="s">
        <v>73</v>
      </c>
      <c r="B66" s="73">
        <v>80</v>
      </c>
      <c r="C66" s="73">
        <v>2</v>
      </c>
      <c r="D66" s="85" t="s">
        <v>15</v>
      </c>
      <c r="E66" s="89">
        <v>2000</v>
      </c>
      <c r="F66" s="141">
        <f t="shared" si="4"/>
        <v>320000</v>
      </c>
      <c r="G66" s="48"/>
    </row>
    <row r="67" spans="1:7" ht="18.399999999999999" thickBot="1" x14ac:dyDescent="0.6">
      <c r="A67" s="90" t="s">
        <v>12</v>
      </c>
      <c r="B67" s="91"/>
      <c r="C67" s="91"/>
      <c r="D67" s="92"/>
      <c r="E67" s="93"/>
      <c r="F67" s="124">
        <f>SUM(F60:F66)</f>
        <v>1024000</v>
      </c>
      <c r="G67" s="48"/>
    </row>
    <row r="68" spans="1:7" ht="18" x14ac:dyDescent="0.55000000000000004">
      <c r="A68" s="94" t="s">
        <v>17</v>
      </c>
      <c r="B68" s="95"/>
      <c r="C68" s="95"/>
      <c r="D68" s="95"/>
      <c r="E68" s="96"/>
      <c r="F68" s="97">
        <f>SUM(F67,F58,F51,F44)</f>
        <v>9070010</v>
      </c>
      <c r="G68" s="48"/>
    </row>
    <row r="69" spans="1:7" ht="18" x14ac:dyDescent="0.55000000000000004">
      <c r="A69" s="98" t="s">
        <v>45</v>
      </c>
      <c r="B69" s="99"/>
      <c r="C69" s="99"/>
      <c r="D69" s="99"/>
      <c r="E69" s="100"/>
      <c r="F69" s="101">
        <f>F68*15%</f>
        <v>1360501.5</v>
      </c>
      <c r="G69" s="102" t="s">
        <v>43</v>
      </c>
    </row>
    <row r="70" spans="1:7" ht="18.399999999999999" thickBot="1" x14ac:dyDescent="0.6">
      <c r="A70" s="103" t="s">
        <v>18</v>
      </c>
      <c r="B70" s="104"/>
      <c r="C70" s="105"/>
      <c r="D70" s="105"/>
      <c r="E70" s="106"/>
      <c r="F70" s="107">
        <f>F69*7.5%</f>
        <v>102037.6125</v>
      </c>
      <c r="G70" s="102" t="s">
        <v>19</v>
      </c>
    </row>
    <row r="71" spans="1:7" ht="18.399999999999999" thickBot="1" x14ac:dyDescent="0.6">
      <c r="A71" s="108" t="s">
        <v>20</v>
      </c>
      <c r="B71" s="109"/>
      <c r="C71" s="109"/>
      <c r="D71" s="109"/>
      <c r="E71" s="110"/>
      <c r="F71" s="111">
        <f>SUM(F68:F70)</f>
        <v>10532549.112500001</v>
      </c>
      <c r="G71" s="112"/>
    </row>
    <row r="73" spans="1:7" s="8" customFormat="1" ht="12.75" x14ac:dyDescent="0.35">
      <c r="E73" s="113"/>
      <c r="F73" s="114"/>
    </row>
    <row r="74" spans="1:7" s="8" customFormat="1" ht="12.75" x14ac:dyDescent="0.35"/>
  </sheetData>
  <mergeCells count="3">
    <mergeCell ref="C8:D8"/>
    <mergeCell ref="C9:D9"/>
    <mergeCell ref="C11:D11"/>
  </mergeCells>
  <pageMargins left="0.70866141732283472" right="0.70866141732283472" top="0.74803149606299213" bottom="0.74803149606299213" header="0.31496062992125984" footer="0.31496062992125984"/>
  <pageSetup paperSize="9" scale="6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EC79C-18AD-468D-85B2-EB3658208BA1}">
  <dimension ref="A1:N7"/>
  <sheetViews>
    <sheetView showGridLines="0" tabSelected="1" workbookViewId="0">
      <selection activeCell="Q4" sqref="Q4"/>
    </sheetView>
  </sheetViews>
  <sheetFormatPr defaultRowHeight="14.25" x14ac:dyDescent="0.45"/>
  <cols>
    <col min="1" max="1" width="19.265625" bestFit="1" customWidth="1"/>
    <col min="2" max="2" width="18.73046875" customWidth="1"/>
    <col min="3" max="3" width="5.1328125" customWidth="1"/>
    <col min="4" max="11" width="1.73046875" bestFit="1" customWidth="1"/>
    <col min="12" max="14" width="2.73046875" bestFit="1" customWidth="1"/>
  </cols>
  <sheetData>
    <row r="1" spans="1:14" ht="17.25" thickBot="1" x14ac:dyDescent="0.55000000000000004">
      <c r="A1" s="154" t="s">
        <v>74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</row>
    <row r="2" spans="1:14" ht="14.65" thickTop="1" x14ac:dyDescent="0.45">
      <c r="D2" s="164" t="s">
        <v>9</v>
      </c>
      <c r="E2" s="164"/>
      <c r="F2" s="164"/>
      <c r="G2" s="164"/>
      <c r="H2" s="164"/>
      <c r="I2" s="164"/>
      <c r="J2" s="164"/>
      <c r="K2" s="164"/>
      <c r="L2" s="164"/>
      <c r="M2" s="164"/>
      <c r="N2" s="164"/>
    </row>
    <row r="3" spans="1:14" x14ac:dyDescent="0.45">
      <c r="A3" s="146" t="s">
        <v>75</v>
      </c>
      <c r="B3" s="146" t="s">
        <v>79</v>
      </c>
      <c r="C3" s="143" t="s">
        <v>9</v>
      </c>
      <c r="D3" s="143">
        <v>1</v>
      </c>
      <c r="E3" s="143">
        <v>2</v>
      </c>
      <c r="F3" s="143">
        <v>3</v>
      </c>
      <c r="G3" s="143">
        <v>4</v>
      </c>
      <c r="H3" s="143">
        <v>5</v>
      </c>
      <c r="I3" s="143">
        <v>6</v>
      </c>
      <c r="J3" s="143">
        <v>8</v>
      </c>
      <c r="K3" s="143">
        <v>9</v>
      </c>
      <c r="L3" s="143">
        <v>10</v>
      </c>
      <c r="M3" s="143">
        <v>11</v>
      </c>
      <c r="N3" s="143">
        <v>12</v>
      </c>
    </row>
    <row r="4" spans="1:14" ht="28.5" x14ac:dyDescent="0.45">
      <c r="A4" s="144" t="s">
        <v>76</v>
      </c>
      <c r="B4" s="144"/>
      <c r="C4" s="155"/>
      <c r="D4" s="162"/>
      <c r="E4" s="163"/>
      <c r="F4" s="156"/>
      <c r="G4" s="157"/>
      <c r="H4" s="157"/>
      <c r="I4" s="157"/>
      <c r="J4" s="157"/>
      <c r="K4" s="157"/>
      <c r="L4" s="157"/>
      <c r="M4" s="157"/>
      <c r="N4" s="158"/>
    </row>
    <row r="5" spans="1:14" x14ac:dyDescent="0.45">
      <c r="A5" s="144" t="s">
        <v>77</v>
      </c>
      <c r="B5" s="144"/>
      <c r="C5" s="155"/>
      <c r="D5" s="156"/>
      <c r="E5" s="158"/>
      <c r="F5" s="159"/>
      <c r="G5" s="160"/>
      <c r="H5" s="160"/>
      <c r="I5" s="160"/>
      <c r="J5" s="160"/>
      <c r="K5" s="161"/>
      <c r="L5" s="156"/>
      <c r="M5" s="157"/>
      <c r="N5" s="158"/>
    </row>
    <row r="6" spans="1:14" ht="28.5" x14ac:dyDescent="0.45">
      <c r="A6" s="144" t="s">
        <v>78</v>
      </c>
      <c r="B6" s="144"/>
      <c r="C6" s="155"/>
      <c r="D6" s="156"/>
      <c r="E6" s="157"/>
      <c r="F6" s="157"/>
      <c r="G6" s="157"/>
      <c r="H6" s="157"/>
      <c r="I6" s="157"/>
      <c r="J6" s="157"/>
      <c r="K6" s="158"/>
      <c r="L6" s="152"/>
      <c r="M6" s="153"/>
      <c r="N6" s="143"/>
    </row>
    <row r="7" spans="1:14" ht="28.5" x14ac:dyDescent="0.45">
      <c r="A7" s="144"/>
      <c r="B7" s="144" t="s">
        <v>80</v>
      </c>
      <c r="C7" s="155"/>
      <c r="D7" s="156"/>
      <c r="E7" s="157"/>
      <c r="F7" s="157"/>
      <c r="G7" s="157"/>
      <c r="H7" s="157"/>
      <c r="I7" s="157"/>
      <c r="J7" s="157"/>
      <c r="K7" s="157"/>
      <c r="L7" s="157"/>
      <c r="M7" s="158"/>
      <c r="N7" s="145"/>
    </row>
  </sheetData>
  <mergeCells count="11">
    <mergeCell ref="L6:M6"/>
    <mergeCell ref="A1:N1"/>
    <mergeCell ref="C4:C7"/>
    <mergeCell ref="D6:K6"/>
    <mergeCell ref="D5:E5"/>
    <mergeCell ref="L5:N5"/>
    <mergeCell ref="F5:K5"/>
    <mergeCell ref="D4:E4"/>
    <mergeCell ref="F4:N4"/>
    <mergeCell ref="D7:M7"/>
    <mergeCell ref="D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38F13-1E0E-49CD-B5CD-F38ADB2118E5}">
  <dimension ref="A1:AF7"/>
  <sheetViews>
    <sheetView showGridLines="0" workbookViewId="0">
      <selection activeCell="V10" sqref="V10"/>
    </sheetView>
  </sheetViews>
  <sheetFormatPr defaultRowHeight="14.25" x14ac:dyDescent="0.45"/>
  <cols>
    <col min="1" max="1" width="19.265625" bestFit="1" customWidth="1"/>
    <col min="2" max="2" width="18.73046875" customWidth="1"/>
    <col min="3" max="3" width="5.1328125" customWidth="1"/>
    <col min="4" max="11" width="1.73046875" bestFit="1" customWidth="1"/>
    <col min="12" max="32" width="2.73046875" bestFit="1" customWidth="1"/>
  </cols>
  <sheetData>
    <row r="1" spans="1:32" ht="14.65" thickBot="1" x14ac:dyDescent="0.5">
      <c r="A1" s="166" t="s">
        <v>82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</row>
    <row r="2" spans="1:32" x14ac:dyDescent="0.45">
      <c r="A2" s="147" t="s">
        <v>83</v>
      </c>
      <c r="D2" s="165" t="s">
        <v>9</v>
      </c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</row>
    <row r="3" spans="1:32" x14ac:dyDescent="0.45">
      <c r="A3" s="146" t="s">
        <v>75</v>
      </c>
      <c r="B3" s="146" t="s">
        <v>79</v>
      </c>
      <c r="C3" s="143" t="s">
        <v>9</v>
      </c>
      <c r="D3" s="143">
        <v>1</v>
      </c>
      <c r="E3" s="143">
        <v>2</v>
      </c>
      <c r="F3" s="143">
        <v>3</v>
      </c>
      <c r="G3" s="143">
        <v>4</v>
      </c>
      <c r="H3" s="143">
        <v>5</v>
      </c>
      <c r="I3" s="143">
        <v>6</v>
      </c>
      <c r="J3" s="143">
        <v>8</v>
      </c>
      <c r="K3" s="143">
        <v>9</v>
      </c>
      <c r="L3" s="143">
        <v>10</v>
      </c>
      <c r="M3" s="143">
        <v>11</v>
      </c>
      <c r="N3" s="143">
        <v>12</v>
      </c>
      <c r="O3" s="148">
        <v>13</v>
      </c>
      <c r="P3" s="143">
        <v>14</v>
      </c>
      <c r="Q3" s="148">
        <v>15</v>
      </c>
      <c r="R3" s="143">
        <v>16</v>
      </c>
      <c r="S3" s="148">
        <v>17</v>
      </c>
      <c r="T3" s="143">
        <v>18</v>
      </c>
      <c r="U3" s="148">
        <v>19</v>
      </c>
      <c r="V3" s="143">
        <v>20</v>
      </c>
      <c r="W3" s="148">
        <v>21</v>
      </c>
      <c r="X3" s="143">
        <v>22</v>
      </c>
      <c r="Y3" s="148">
        <v>23</v>
      </c>
      <c r="Z3" s="143">
        <v>24</v>
      </c>
      <c r="AA3" s="148">
        <v>25</v>
      </c>
      <c r="AB3" s="143">
        <v>26</v>
      </c>
      <c r="AC3" s="148">
        <v>27</v>
      </c>
      <c r="AD3" s="143">
        <v>28</v>
      </c>
      <c r="AE3" s="148">
        <v>29</v>
      </c>
      <c r="AF3" s="143">
        <v>30</v>
      </c>
    </row>
    <row r="4" spans="1:32" ht="28.5" x14ac:dyDescent="0.45">
      <c r="A4" s="144" t="s">
        <v>76</v>
      </c>
      <c r="B4" s="144"/>
      <c r="C4" s="155"/>
      <c r="D4" s="167"/>
      <c r="E4" s="168"/>
      <c r="F4" s="168"/>
      <c r="G4" s="169"/>
      <c r="H4" s="156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8"/>
    </row>
    <row r="5" spans="1:32" x14ac:dyDescent="0.45">
      <c r="A5" s="144" t="s">
        <v>77</v>
      </c>
      <c r="B5" s="144"/>
      <c r="C5" s="155"/>
      <c r="D5" s="156"/>
      <c r="E5" s="157"/>
      <c r="F5" s="157"/>
      <c r="G5" s="158"/>
      <c r="H5" s="170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2"/>
      <c r="AB5" s="156"/>
      <c r="AC5" s="157"/>
      <c r="AD5" s="157"/>
      <c r="AE5" s="157"/>
      <c r="AF5" s="158"/>
    </row>
    <row r="6" spans="1:32" ht="28.5" x14ac:dyDescent="0.45">
      <c r="A6" s="144" t="s">
        <v>78</v>
      </c>
      <c r="B6" s="144"/>
      <c r="C6" s="155"/>
      <c r="D6" s="156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8"/>
      <c r="AB6" s="173"/>
      <c r="AC6" s="174"/>
      <c r="AD6" s="175"/>
      <c r="AE6" s="156"/>
      <c r="AF6" s="158"/>
    </row>
    <row r="7" spans="1:32" ht="28.5" x14ac:dyDescent="0.45">
      <c r="A7" s="144"/>
      <c r="B7" s="144" t="s">
        <v>80</v>
      </c>
      <c r="C7" s="155"/>
      <c r="D7" s="156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8"/>
      <c r="AE7" s="159"/>
      <c r="AF7" s="161"/>
    </row>
  </sheetData>
  <mergeCells count="13">
    <mergeCell ref="D2:AF2"/>
    <mergeCell ref="AE6:AF6"/>
    <mergeCell ref="A1:AF1"/>
    <mergeCell ref="H4:AF4"/>
    <mergeCell ref="D4:G4"/>
    <mergeCell ref="H5:AA5"/>
    <mergeCell ref="AB6:AD6"/>
    <mergeCell ref="C4:C7"/>
    <mergeCell ref="AE7:AF7"/>
    <mergeCell ref="D6:AA6"/>
    <mergeCell ref="AB5:AF5"/>
    <mergeCell ref="D5:G5"/>
    <mergeCell ref="D7:AD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Oxford Craighton  school</vt:lpstr>
      <vt:lpstr>HomeBoyz V_Martins</vt:lpstr>
      <vt:lpstr>Project Timeline</vt:lpstr>
      <vt:lpstr>Project Timeline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Rasheed Kareem</dc:creator>
  <cp:lastModifiedBy>Rasheed Kareem</cp:lastModifiedBy>
  <dcterms:created xsi:type="dcterms:W3CDTF">2022-04-30T08:40:38Z</dcterms:created>
  <dcterms:modified xsi:type="dcterms:W3CDTF">2022-07-03T18:41:17Z</dcterms:modified>
</cp:coreProperties>
</file>