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061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D36" i="1"/>
  <c r="D35"/>
  <c r="D34"/>
  <c r="D33"/>
  <c r="D32"/>
  <c r="C38"/>
  <c r="C37"/>
  <c r="D31"/>
  <c r="D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<sst xmlns="http://schemas.openxmlformats.org/spreadsheetml/2006/main" count="4" uniqueCount="4">
  <si>
    <t>month</t>
  </si>
  <si>
    <t>Загальний фонд</t>
  </si>
  <si>
    <t>Спеціальний фонд</t>
  </si>
  <si>
    <t>kkd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</si>
</sst>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9" fontId="4" fillId="0" borderId="0" xfId="0" applyNumberFormat="1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2" fontId="0" fillId="0" borderId="0" xfId="0" applyNumberFormat="1"/>
    <xf numFmtId="2" fontId="1" fillId="0" borderId="0" xfId="0" applyNumberFormat="1" applyFont="1"/>
    <xf numFmtId="0" fontId="6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2" fontId="7" fillId="0" borderId="1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0" workbookViewId="0">
      <selection activeCell="F40" sqref="F40"/>
    </sheetView>
  </sheetViews>
  <sheetFormatPr defaultRowHeight="15"/>
  <cols>
    <col min="1" max="1" width="8.28515625" customWidth="1"/>
    <col min="2" max="2" width="15.5703125" customWidth="1"/>
    <col min="3" max="3" width="17.42578125" customWidth="1"/>
    <col min="4" max="4" width="14.7109375" customWidth="1"/>
    <col min="6" max="6" width="11.5703125" bestFit="1" customWidth="1"/>
  </cols>
  <sheetData>
    <row r="1" spans="1:4">
      <c r="A1" s="3" t="s">
        <v>0</v>
      </c>
      <c r="B1" s="3" t="s">
        <v>3</v>
      </c>
      <c r="C1" s="4" t="s">
        <v>1</v>
      </c>
      <c r="D1" s="4" t="s">
        <v>2</v>
      </c>
    </row>
    <row r="2" spans="1:4" ht="15.75">
      <c r="A2">
        <v>1</v>
      </c>
      <c r="B2" s="5">
        <v>11020200</v>
      </c>
      <c r="C2" s="1">
        <f>3000</f>
        <v>3000</v>
      </c>
      <c r="D2" s="1"/>
    </row>
    <row r="3" spans="1:4" ht="15.75">
      <c r="A3">
        <v>1</v>
      </c>
      <c r="B3" s="5">
        <v>14040000</v>
      </c>
      <c r="C3" s="1">
        <f>1200000</f>
        <v>1200000</v>
      </c>
      <c r="D3" s="1"/>
    </row>
    <row r="4" spans="1:4" ht="15.75">
      <c r="A4">
        <v>1</v>
      </c>
      <c r="B4" s="9">
        <v>18000000</v>
      </c>
      <c r="C4" s="10">
        <f>C5+C10+C13</f>
        <v>16965000</v>
      </c>
      <c r="D4" s="1"/>
    </row>
    <row r="5" spans="1:4" ht="15.75">
      <c r="A5">
        <v>1</v>
      </c>
      <c r="B5" s="9">
        <v>18010000</v>
      </c>
      <c r="C5" s="10">
        <f>SUM(C6:C9)</f>
        <v>11758000</v>
      </c>
      <c r="D5" s="1"/>
    </row>
    <row r="6" spans="1:4" ht="15.75">
      <c r="A6">
        <v>1</v>
      </c>
      <c r="B6" s="6">
        <v>18010500</v>
      </c>
      <c r="C6" s="2">
        <f>460000</f>
        <v>460000</v>
      </c>
      <c r="D6" s="2"/>
    </row>
    <row r="7" spans="1:4" ht="15.75">
      <c r="A7">
        <v>1</v>
      </c>
      <c r="B7" s="6">
        <v>18010600</v>
      </c>
      <c r="C7" s="2">
        <f>10530000</f>
        <v>10530000</v>
      </c>
      <c r="D7" s="2"/>
    </row>
    <row r="8" spans="1:4" ht="15.75">
      <c r="A8">
        <v>1</v>
      </c>
      <c r="B8" s="6">
        <v>18010700</v>
      </c>
      <c r="C8" s="2">
        <f>18000</f>
        <v>18000</v>
      </c>
      <c r="D8" s="2"/>
    </row>
    <row r="9" spans="1:4" ht="15.75">
      <c r="A9">
        <v>1</v>
      </c>
      <c r="B9" s="6">
        <v>18010900</v>
      </c>
      <c r="C9" s="2">
        <f>750000</f>
        <v>750000</v>
      </c>
      <c r="D9" s="2"/>
    </row>
    <row r="10" spans="1:4" ht="15.75">
      <c r="A10">
        <v>1</v>
      </c>
      <c r="B10" s="9">
        <v>18030000</v>
      </c>
      <c r="C10" s="10">
        <f>C11+C12</f>
        <v>7000</v>
      </c>
      <c r="D10" s="1"/>
    </row>
    <row r="11" spans="1:4" ht="15.75">
      <c r="A11">
        <v>1</v>
      </c>
      <c r="B11" s="6">
        <v>18030100</v>
      </c>
      <c r="C11" s="2">
        <f>1000</f>
        <v>1000</v>
      </c>
      <c r="D11" s="2"/>
    </row>
    <row r="12" spans="1:4" ht="15.75">
      <c r="A12">
        <v>1</v>
      </c>
      <c r="B12" s="6">
        <v>18030200</v>
      </c>
      <c r="C12" s="2">
        <f>6000</f>
        <v>6000</v>
      </c>
      <c r="D12" s="2"/>
    </row>
    <row r="13" spans="1:4" ht="15.75">
      <c r="A13">
        <v>1</v>
      </c>
      <c r="B13" s="9">
        <v>18050000</v>
      </c>
      <c r="C13" s="10">
        <f>SUM(C14:C15)</f>
        <v>5200000</v>
      </c>
      <c r="D13" s="1"/>
    </row>
    <row r="14" spans="1:4" ht="15.75">
      <c r="A14">
        <v>1</v>
      </c>
      <c r="B14" s="6">
        <v>18050300</v>
      </c>
      <c r="C14" s="2">
        <f>1800000</f>
        <v>1800000</v>
      </c>
      <c r="D14" s="2"/>
    </row>
    <row r="15" spans="1:4" ht="15.75">
      <c r="A15">
        <v>1</v>
      </c>
      <c r="B15" s="6">
        <v>18050400</v>
      </c>
      <c r="C15" s="2">
        <f>3400000</f>
        <v>3400000</v>
      </c>
      <c r="D15" s="2"/>
    </row>
    <row r="16" spans="1:4" ht="15.75">
      <c r="A16">
        <v>1</v>
      </c>
      <c r="B16" s="9">
        <v>19010000</v>
      </c>
      <c r="C16" s="10">
        <f>SUM(C17:C19)</f>
        <v>181000</v>
      </c>
      <c r="D16" s="1"/>
    </row>
    <row r="17" spans="1:4" ht="15.75">
      <c r="A17">
        <v>1</v>
      </c>
      <c r="B17" s="6">
        <v>19010100</v>
      </c>
      <c r="C17" s="2">
        <f>168000</f>
        <v>168000</v>
      </c>
      <c r="D17" s="2"/>
    </row>
    <row r="18" spans="1:4" ht="15.75">
      <c r="A18">
        <v>1</v>
      </c>
      <c r="B18" s="6">
        <v>19010200</v>
      </c>
      <c r="C18" s="2">
        <f>5000</f>
        <v>5000</v>
      </c>
      <c r="D18" s="2"/>
    </row>
    <row r="19" spans="1:4" ht="15.75">
      <c r="A19">
        <v>1</v>
      </c>
      <c r="B19" s="6">
        <v>19010300</v>
      </c>
      <c r="C19" s="2">
        <f>8000</f>
        <v>8000</v>
      </c>
      <c r="D19" s="2"/>
    </row>
    <row r="20" spans="1:4" ht="15.75">
      <c r="A20">
        <v>1</v>
      </c>
      <c r="B20" s="9">
        <v>21000000</v>
      </c>
      <c r="C20" s="10">
        <f>SUM(C21:C22)</f>
        <v>15000</v>
      </c>
      <c r="D20" s="2"/>
    </row>
    <row r="21" spans="1:4" ht="15.75">
      <c r="A21">
        <v>1</v>
      </c>
      <c r="B21" s="6">
        <v>21010300</v>
      </c>
      <c r="C21" s="2">
        <f>5000</f>
        <v>5000</v>
      </c>
      <c r="D21" s="2"/>
    </row>
    <row r="22" spans="1:4" ht="15.75">
      <c r="A22">
        <v>1</v>
      </c>
      <c r="B22" s="6">
        <v>21081100</v>
      </c>
      <c r="C22" s="2">
        <f>10000</f>
        <v>10000</v>
      </c>
      <c r="D22" s="1"/>
    </row>
    <row r="23" spans="1:4" ht="15.75">
      <c r="A23">
        <v>1</v>
      </c>
      <c r="B23" s="5">
        <v>22080400</v>
      </c>
      <c r="C23" s="1">
        <f>150000</f>
        <v>150000</v>
      </c>
      <c r="D23" s="1"/>
    </row>
    <row r="24" spans="1:4" ht="15.75">
      <c r="A24">
        <v>1</v>
      </c>
      <c r="B24" s="9">
        <v>22090000</v>
      </c>
      <c r="C24" s="10">
        <f>SUM(C25:C26)</f>
        <v>123000</v>
      </c>
      <c r="D24" s="2"/>
    </row>
    <row r="25" spans="1:4" ht="15.75">
      <c r="A25">
        <v>1</v>
      </c>
      <c r="B25" s="6">
        <v>22090100</v>
      </c>
      <c r="C25" s="2">
        <f>84000</f>
        <v>84000</v>
      </c>
      <c r="D25" s="2"/>
    </row>
    <row r="26" spans="1:4" ht="15.75">
      <c r="A26">
        <v>1</v>
      </c>
      <c r="B26" s="6">
        <v>22090400</v>
      </c>
      <c r="C26" s="2">
        <f>39000</f>
        <v>39000</v>
      </c>
      <c r="D26" s="1"/>
    </row>
    <row r="27" spans="1:4" ht="15.75">
      <c r="A27">
        <v>1</v>
      </c>
      <c r="B27" s="9">
        <v>24000000</v>
      </c>
      <c r="C27" s="10">
        <f>C28</f>
        <v>13000</v>
      </c>
      <c r="D27" s="2"/>
    </row>
    <row r="28" spans="1:4" ht="15.75">
      <c r="A28">
        <v>1</v>
      </c>
      <c r="B28" s="11">
        <v>24060000</v>
      </c>
      <c r="C28" s="12">
        <f>C29</f>
        <v>13000</v>
      </c>
      <c r="D28" s="2"/>
    </row>
    <row r="29" spans="1:4" ht="15.75">
      <c r="A29">
        <v>1</v>
      </c>
      <c r="B29" s="6">
        <v>24060300</v>
      </c>
      <c r="C29" s="2">
        <f>13000</f>
        <v>13000</v>
      </c>
      <c r="D29" s="1"/>
    </row>
    <row r="30" spans="1:4" ht="15.75">
      <c r="A30">
        <v>1</v>
      </c>
      <c r="B30" s="9">
        <v>25000000</v>
      </c>
      <c r="C30" s="12"/>
      <c r="D30" s="10">
        <f>D31</f>
        <v>640850</v>
      </c>
    </row>
    <row r="31" spans="1:4" ht="15.75">
      <c r="A31">
        <v>1</v>
      </c>
      <c r="B31" s="6">
        <v>25010000</v>
      </c>
      <c r="C31" s="1"/>
      <c r="D31" s="2">
        <f>640850</f>
        <v>640850</v>
      </c>
    </row>
    <row r="32" spans="1:4" ht="15.75">
      <c r="A32">
        <v>1</v>
      </c>
      <c r="B32" s="9">
        <v>30000000</v>
      </c>
      <c r="C32" s="10"/>
      <c r="D32" s="10">
        <f>SUM(D33:D34)</f>
        <v>200000</v>
      </c>
    </row>
    <row r="33" spans="1:6" ht="15.75">
      <c r="A33">
        <v>1</v>
      </c>
      <c r="B33" s="6">
        <v>31030000</v>
      </c>
      <c r="C33" s="2"/>
      <c r="D33" s="2">
        <f>100000</f>
        <v>100000</v>
      </c>
    </row>
    <row r="34" spans="1:6" ht="15.75">
      <c r="A34">
        <v>1</v>
      </c>
      <c r="B34" s="6">
        <v>33010100</v>
      </c>
      <c r="C34" s="2"/>
      <c r="D34" s="2">
        <f>100000</f>
        <v>100000</v>
      </c>
    </row>
    <row r="35" spans="1:6" ht="15.75">
      <c r="A35">
        <v>1</v>
      </c>
      <c r="B35" s="9">
        <v>50000000</v>
      </c>
      <c r="C35" s="10"/>
      <c r="D35" s="10">
        <f>D36</f>
        <v>150000</v>
      </c>
    </row>
    <row r="36" spans="1:6" ht="15.75">
      <c r="A36">
        <v>1</v>
      </c>
      <c r="B36" s="6">
        <v>50110000</v>
      </c>
      <c r="C36" s="2"/>
      <c r="D36" s="2">
        <f>150000</f>
        <v>150000</v>
      </c>
    </row>
    <row r="37" spans="1:6" ht="15.75">
      <c r="A37">
        <v>1</v>
      </c>
      <c r="B37" s="5">
        <v>41035000</v>
      </c>
      <c r="C37" s="1">
        <f>5220967</f>
        <v>5220967</v>
      </c>
      <c r="D37" s="1"/>
    </row>
    <row r="38" spans="1:6" ht="15.75">
      <c r="A38">
        <v>1</v>
      </c>
      <c r="B38" s="5">
        <v>410339000</v>
      </c>
      <c r="C38" s="1">
        <f>788250</f>
        <v>788250</v>
      </c>
      <c r="D38" s="1"/>
    </row>
    <row r="40" spans="1:6">
      <c r="F40" s="8"/>
    </row>
    <row r="41" spans="1:6">
      <c r="F41" s="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Катя</cp:lastModifiedBy>
  <dcterms:created xsi:type="dcterms:W3CDTF">2015-02-16T13:48:53Z</dcterms:created>
  <dcterms:modified xsi:type="dcterms:W3CDTF">2015-03-17T07:13:25Z</dcterms:modified>
</cp:coreProperties>
</file>